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Xero\Documents\RutgersWork\Assignment1\"/>
    </mc:Choice>
  </mc:AlternateContent>
  <xr:revisionPtr revIDLastSave="0" documentId="13_ncr:1_{0143775D-4E27-402F-A94A-3B7064BA69E2}" xr6:coauthVersionLast="40" xr6:coauthVersionMax="40" xr10:uidLastSave="{00000000-0000-0000-0000-000000000000}"/>
  <bookViews>
    <workbookView xWindow="0" yWindow="0" windowWidth="23040" windowHeight="8760" xr2:uid="{00000000-000D-0000-FFFF-FFFF00000000}"/>
  </bookViews>
  <sheets>
    <sheet name="Sheet1" sheetId="1" r:id="rId1"/>
    <sheet name="Category PivotChart" sheetId="2" r:id="rId2"/>
    <sheet name="Sub-Category PivotChart" sheetId="3" r:id="rId3"/>
    <sheet name="DateCreated PivotChartLineGraph" sheetId="4" r:id="rId4"/>
    <sheet name="Goal LineGraph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P5" i="1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<sst xmlns="http://schemas.openxmlformats.org/spreadsheetml/2006/main" count="24820" uniqueCount="8401">
  <si>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</si>
  <si>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</si>
  <si>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</si>
  <si>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</si>
  <si>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</si>
  <si>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</si>
  <si>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</si>
  <si>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</si>
  <si>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</si>
  <si>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</si>
  <si>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</si>
  <si>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</si>
  <si>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</si>
  <si>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</si>
  <si>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</si>
  <si>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</si>
  <si>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</si>
  <si>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</si>
  <si>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</si>
  <si>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</si>
  <si>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</si>
  <si>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</si>
  <si>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</si>
  <si>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</si>
  <si>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</si>
  <si>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</si>
  <si>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</si>
  <si>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</si>
  <si>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</si>
  <si>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</si>
  <si>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</si>
  <si>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</si>
  <si>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</si>
  <si>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</si>
  <si>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</si>
  <si>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</si>
  <si>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</si>
  <si>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</si>
  <si>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</si>
  <si>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</si>
  <si>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</si>
  <si>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</si>
  <si>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</si>
  <si>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</si>
  <si>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</si>
  <si>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</si>
  <si>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</si>
  <si>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</si>
  <si>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</si>
  <si>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</si>
  <si>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</si>
  <si>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</si>
  <si>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</si>
  <si>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</si>
  <si>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</si>
  <si>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</si>
  <si>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</si>
  <si>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</si>
  <si>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</si>
  <si>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</si>
  <si>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</si>
  <si>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</si>
  <si>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</si>
  <si>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</si>
  <si>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</si>
  <si>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</si>
  <si>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</si>
  <si>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</si>
  <si>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</si>
  <si>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</si>
  <si>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</si>
  <si>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</si>
  <si>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</si>
  <si>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</si>
  <si>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</si>
  <si>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</si>
  <si>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</si>
  <si>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</si>
  <si>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</si>
  <si>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</si>
  <si>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</si>
  <si>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</si>
  <si>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</si>
  <si>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</si>
  <si>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</si>
  <si>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</si>
  <si>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</si>
  <si>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</si>
  <si>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</si>
  <si>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</si>
  <si>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</si>
  <si>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</si>
  <si>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</si>
  <si>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</si>
  <si>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</si>
  <si>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</si>
  <si>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</si>
  <si>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</si>
  <si>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</si>
  <si>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</si>
  <si>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</si>
  <si>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</si>
  <si>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</si>
  <si>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</si>
  <si>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</si>
  <si>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</si>
  <si>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</si>
  <si>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</si>
  <si>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</si>
  <si>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</si>
  <si>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</si>
  <si>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</si>
  <si>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</si>
  <si>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</si>
  <si>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</si>
  <si>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</si>
  <si>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</si>
  <si>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</si>
  <si>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</si>
  <si>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</si>
  <si>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</si>
  <si>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</si>
  <si>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</si>
  <si>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</si>
  <si>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</si>
  <si>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</si>
  <si>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</si>
  <si>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</si>
  <si>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</si>
  <si>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</si>
  <si>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</si>
  <si>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</si>
  <si>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</si>
  <si>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</si>
  <si>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</si>
  <si>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</si>
  <si>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</si>
  <si>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</si>
  <si>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</si>
  <si>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</si>
  <si>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</si>
  <si>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</si>
  <si>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</si>
  <si>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</si>
  <si>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</si>
  <si>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</si>
  <si>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</si>
  <si>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</si>
  <si>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</si>
  <si>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</si>
  <si>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</si>
  <si>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</si>
  <si>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</si>
  <si>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</si>
  <si>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</si>
  <si>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</si>
  <si>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</si>
  <si>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</si>
  <si>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</si>
  <si>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</si>
  <si>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</si>
  <si>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</si>
  <si>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</si>
  <si>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</si>
  <si>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</si>
  <si>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</si>
  <si>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</si>
  <si>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</si>
  <si>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</si>
  <si>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</si>
  <si>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</si>
  <si>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</si>
  <si>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</si>
  <si>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</si>
  <si>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</si>
  <si>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</si>
  <si>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</si>
  <si>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</si>
  <si>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</si>
  <si>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</si>
  <si>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</si>
  <si>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</si>
  <si>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</si>
  <si>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</si>
  <si>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</si>
  <si>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</si>
  <si>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</si>
  <si>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</si>
  <si>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</si>
  <si>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</si>
  <si>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</si>
  <si>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</si>
  <si>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</si>
  <si>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</si>
  <si>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</si>
  <si>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</si>
  <si>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</si>
  <si>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</si>
  <si>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</si>
  <si>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</si>
  <si>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</si>
  <si>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</si>
  <si>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</si>
  <si>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</si>
  <si>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</si>
  <si>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</si>
  <si>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</si>
  <si>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</si>
  <si>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</si>
  <si>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</si>
  <si>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</si>
  <si>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</si>
  <si>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</si>
  <si>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</si>
  <si>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</si>
  <si>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</si>
  <si>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</si>
  <si>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</si>
  <si>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</si>
  <si>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</si>
  <si>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</si>
  <si>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</si>
  <si>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</si>
  <si>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</si>
  <si>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</si>
  <si>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</si>
  <si>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</si>
  <si>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</si>
  <si>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</si>
  <si>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</si>
  <si>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</si>
  <si>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</si>
  <si>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</si>
  <si>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</si>
  <si>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</si>
  <si>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</si>
  <si>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</si>
  <si>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</si>
  <si>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</si>
  <si>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</si>
  <si>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</si>
  <si>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</si>
  <si>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</si>
  <si>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</si>
  <si>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</si>
  <si>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</si>
  <si>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</si>
  <si>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</si>
  <si>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</si>
  <si>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</si>
  <si>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</si>
  <si>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</si>
  <si>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</si>
  <si>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</si>
  <si>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</si>
  <si>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</si>
  <si>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</si>
  <si>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</si>
  <si>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</si>
  <si>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</si>
  <si>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</si>
  <si>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</si>
  <si>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</si>
  <si>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</si>
  <si>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</si>
  <si>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</si>
  <si>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</si>
  <si>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</si>
  <si>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</si>
  <si>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</si>
  <si>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</si>
  <si>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</si>
  <si>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</si>
  <si>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</si>
  <si>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</si>
  <si>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</si>
  <si>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</si>
  <si>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</si>
  <si>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</si>
  <si>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</si>
  <si>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</si>
  <si>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</si>
  <si>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</si>
  <si>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</si>
  <si>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</si>
  <si>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</si>
  <si>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</si>
  <si>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</si>
  <si>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</si>
  <si>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</si>
  <si>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</si>
  <si>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</si>
  <si>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</si>
  <si>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</si>
  <si>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</si>
  <si>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</si>
  <si>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</si>
  <si>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</si>
  <si>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</si>
  <si>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</si>
  <si>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</si>
  <si>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</si>
  <si>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</si>
  <si>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</si>
  <si>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</si>
  <si>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</si>
  <si>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</si>
  <si>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</si>
  <si>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</si>
  <si>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</si>
  <si>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</si>
  <si>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</si>
  <si>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</si>
  <si>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</si>
  <si>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</si>
  <si>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</si>
  <si>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</si>
  <si>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</si>
  <si>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</si>
  <si>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</si>
  <si>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</si>
  <si>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</si>
  <si>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</si>
  <si>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</si>
  <si>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</si>
  <si>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</si>
  <si>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</si>
  <si>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</si>
  <si>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</si>
  <si>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</si>
  <si>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</si>
  <si>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</si>
  <si>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</si>
  <si>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</si>
  <si>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</si>
  <si>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</si>
  <si>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</si>
  <si>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</si>
  <si>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</si>
  <si>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</si>
  <si>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</si>
  <si>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</si>
  <si>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</si>
  <si>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</si>
  <si>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</si>
  <si>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</si>
  <si>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</si>
  <si>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</si>
  <si>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</si>
  <si>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</si>
  <si>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</si>
  <si>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</si>
  <si>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</si>
  <si>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</si>
  <si>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</si>
  <si>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</si>
  <si>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</si>
  <si>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</si>
  <si>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</si>
  <si>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</si>
  <si>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</si>
  <si>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</si>
  <si>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</si>
  <si>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</si>
  <si>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</si>
  <si>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</si>
  <si>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</si>
  <si>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</si>
  <si>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</si>
  <si>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</si>
  <si>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</si>
  <si>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</si>
  <si>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</si>
  <si>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</si>
  <si>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</si>
  <si>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</si>
  <si>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</si>
  <si>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</si>
  <si>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</si>
  <si>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</si>
  <si>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</si>
  <si>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</si>
  <si>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</si>
  <si>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</si>
  <si>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</si>
  <si>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</si>
  <si>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</si>
  <si>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</si>
  <si>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</si>
  <si>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</si>
  <si>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</si>
  <si>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</si>
  <si>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</si>
  <si>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</si>
  <si>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</si>
  <si>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</si>
  <si>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</si>
  <si>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</si>
  <si>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</si>
  <si>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</si>
  <si>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</si>
  <si>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</si>
  <si>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</si>
  <si>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</si>
  <si>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</si>
  <si>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</si>
  <si>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</si>
  <si>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</si>
  <si>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</si>
  <si>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</si>
  <si>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</si>
  <si>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</si>
  <si>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</si>
  <si>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</si>
  <si>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</si>
  <si>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</si>
  <si>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</si>
  <si>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</si>
  <si>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</si>
  <si>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</si>
  <si>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</si>
  <si>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</si>
  <si>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</si>
  <si>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</si>
  <si>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</si>
  <si>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</si>
  <si>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</si>
  <si>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</si>
  <si>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</si>
  <si>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</si>
  <si>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</si>
  <si>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</si>
  <si>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</si>
  <si>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</si>
  <si>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</si>
  <si>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</si>
  <si>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</si>
  <si>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</si>
  <si>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</si>
  <si>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</si>
  <si>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</si>
  <si>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</si>
  <si>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</si>
  <si>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</si>
  <si>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</si>
  <si>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</si>
  <si>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</si>
  <si>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</si>
  <si>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</si>
  <si>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</si>
  <si>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</si>
  <si>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</si>
  <si>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</si>
  <si>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</si>
  <si>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</si>
  <si>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</si>
  <si>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</si>
  <si>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</si>
  <si>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</si>
  <si>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</si>
  <si>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</si>
  <si>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</si>
  <si>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</si>
  <si>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</si>
  <si>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</si>
  <si>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</si>
  <si>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</si>
  <si>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</si>
  <si>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</si>
  <si>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</si>
  <si>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</si>
  <si>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</si>
  <si>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</si>
  <si>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</si>
  <si>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</si>
  <si>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</si>
  <si>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</si>
  <si>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</si>
  <si>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</si>
  <si>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</si>
  <si>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</si>
  <si>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</si>
  <si>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</si>
  <si>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</si>
  <si>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</si>
  <si>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</si>
  <si>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</si>
  <si>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</si>
  <si>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</si>
  <si>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</si>
  <si>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</si>
  <si>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</si>
  <si>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</si>
  <si>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</si>
  <si>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</si>
  <si>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</si>
  <si>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</si>
  <si>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</si>
  <si>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</si>
  <si>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</si>
  <si>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</si>
  <si>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</si>
  <si>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</si>
  <si>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</si>
  <si>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</si>
  <si>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</si>
  <si>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</si>
  <si>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</si>
  <si>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</si>
  <si>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</si>
  <si>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</si>
  <si>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</si>
  <si>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</si>
  <si>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</si>
  <si>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</si>
  <si>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</si>
  <si>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</si>
  <si>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</si>
  <si>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</si>
  <si>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</si>
  <si>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</si>
  <si>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</si>
  <si>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</si>
  <si>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</si>
  <si>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</si>
  <si>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</si>
  <si>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</si>
  <si>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</si>
  <si>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</si>
  <si>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</si>
  <si>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</si>
  <si>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</si>
  <si>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</si>
  <si>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</si>
  <si>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</si>
  <si>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</si>
  <si>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</si>
  <si>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</si>
  <si>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</si>
  <si>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</si>
  <si>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</si>
  <si>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</si>
  <si>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</si>
  <si>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</si>
  <si>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</si>
  <si>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</si>
  <si>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</si>
  <si>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</si>
  <si>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</si>
  <si>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</si>
  <si>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</si>
  <si>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</si>
  <si>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</si>
  <si>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</si>
  <si>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</si>
  <si>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</si>
  <si>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</si>
  <si>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</si>
  <si>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</si>
  <si>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</si>
  <si>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</si>
  <si>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</si>
  <si>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</si>
  <si>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</si>
  <si>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</si>
  <si>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</si>
  <si>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</si>
  <si>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</si>
  <si>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</si>
  <si>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</si>
  <si>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</si>
  <si>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</si>
  <si>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</si>
  <si>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</si>
  <si>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</si>
  <si>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</si>
  <si>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</si>
  <si>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</si>
  <si>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</si>
  <si>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</si>
  <si>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</si>
  <si>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</si>
  <si>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</si>
  <si>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</si>
  <si>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</si>
  <si>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</si>
  <si>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</si>
  <si>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</si>
  <si>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</si>
  <si>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</si>
  <si>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</si>
  <si>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</si>
  <si>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</si>
  <si>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</si>
  <si>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</si>
  <si>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</si>
  <si>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</si>
  <si>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</si>
  <si>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</si>
  <si>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</si>
  <si>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</si>
  <si>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</si>
  <si>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</si>
  <si>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</si>
  <si>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</si>
  <si>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</si>
  <si>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</si>
  <si>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</si>
  <si>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</si>
  <si>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</si>
  <si>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</si>
  <si>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</si>
  <si>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</si>
  <si>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</si>
  <si>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</si>
  <si>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</si>
  <si>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</si>
  <si>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</si>
  <si>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</si>
  <si>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</si>
  <si>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</si>
  <si>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</si>
  <si>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</si>
  <si>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</si>
  <si>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</si>
  <si>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</si>
  <si>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</si>
  <si>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</si>
  <si>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</si>
  <si>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</si>
  <si>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</si>
  <si>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</si>
  <si>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</si>
  <si>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</si>
  <si>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</si>
  <si>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</si>
  <si>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</si>
  <si>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</si>
  <si>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</si>
  <si>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</si>
  <si>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</si>
  <si>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</si>
  <si>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</si>
  <si>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</si>
  <si>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</si>
  <si>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</si>
  <si>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</si>
  <si>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</si>
  <si>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</si>
  <si>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</si>
  <si>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</si>
  <si>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</si>
  <si>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</si>
  <si>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</si>
  <si>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</si>
  <si>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</si>
  <si>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</si>
  <si>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</si>
  <si>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</si>
  <si>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</si>
  <si>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</si>
  <si>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</si>
  <si>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</si>
  <si>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</si>
  <si>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</si>
  <si>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</si>
  <si>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</si>
  <si>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</si>
  <si>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</si>
  <si>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</si>
  <si>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</si>
  <si>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</si>
  <si>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</si>
  <si>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</si>
  <si>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</si>
  <si>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</si>
  <si>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</si>
  <si>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</si>
  <si>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</si>
  <si>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</si>
  <si>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</si>
  <si>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</si>
  <si>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</si>
  <si>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</si>
  <si>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</si>
  <si>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</si>
  <si>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</si>
  <si>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</si>
  <si>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</si>
  <si>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</si>
  <si>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</si>
  <si>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</si>
  <si>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</si>
  <si>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</si>
  <si>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</si>
  <si>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</si>
  <si>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</si>
  <si>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</si>
  <si>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</si>
  <si>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</si>
  <si>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</si>
  <si>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</si>
  <si>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</si>
  <si>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</si>
  <si>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</si>
  <si>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</si>
  <si>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</si>
  <si>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</si>
  <si>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</si>
  <si>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</si>
  <si>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</si>
  <si>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</si>
  <si>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</si>
  <si>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</si>
  <si>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</si>
  <si>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</si>
  <si>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</si>
  <si>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</si>
  <si>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</si>
  <si>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</si>
  <si>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</si>
  <si>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</si>
  <si>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</si>
  <si>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</si>
  <si>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</si>
  <si>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</si>
  <si>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</si>
  <si>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</si>
  <si>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</si>
  <si>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</si>
  <si>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</si>
  <si>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</si>
  <si>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</si>
  <si>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</si>
  <si>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</si>
  <si>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</si>
  <si>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</si>
  <si>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</si>
  <si>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</si>
  <si>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</si>
  <si>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</si>
  <si>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</si>
  <si>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</si>
  <si>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</si>
  <si>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</si>
  <si>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</si>
  <si>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</si>
  <si>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</si>
  <si>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</si>
  <si>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</si>
  <si>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</si>
  <si>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</si>
  <si>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</si>
  <si>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</si>
  <si>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</si>
  <si>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</si>
  <si>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</si>
  <si>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</si>
  <si>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</si>
  <si>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</si>
  <si>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</si>
  <si>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</si>
  <si>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</si>
  <si>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</si>
  <si>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</si>
  <si>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</si>
  <si>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</si>
  <si>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</si>
  <si>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</si>
  <si>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</si>
  <si>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</si>
  <si>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</si>
  <si>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</si>
  <si>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</si>
  <si>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</si>
  <si>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</si>
  <si>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</si>
  <si>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</si>
  <si>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</si>
  <si>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</si>
  <si>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</si>
  <si>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</si>
  <si>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</si>
  <si>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</si>
  <si>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</si>
  <si>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</si>
  <si>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</si>
  <si>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</si>
  <si>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</si>
  <si>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</si>
  <si>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</si>
  <si>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</si>
  <si>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</si>
  <si>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</si>
  <si>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</si>
  <si>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</si>
  <si>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</si>
  <si>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</si>
  <si>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</si>
  <si>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</si>
  <si>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</si>
  <si>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</si>
  <si>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</si>
  <si>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</si>
  <si>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</si>
  <si>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</si>
  <si>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</si>
  <si>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</si>
  <si>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</si>
  <si>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</si>
  <si>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</si>
  <si>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</si>
  <si>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</si>
  <si>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</si>
  <si>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</si>
  <si>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</si>
  <si>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</si>
  <si>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</si>
  <si>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</si>
  <si>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</si>
  <si>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</si>
  <si>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</si>
  <si>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</si>
  <si>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</si>
  <si>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</si>
  <si>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</si>
  <si>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</si>
  <si>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</si>
  <si>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</si>
  <si>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</si>
  <si>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</si>
  <si>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</si>
  <si>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</si>
  <si>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</si>
  <si>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</si>
  <si>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</si>
  <si>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</si>
  <si>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</si>
  <si>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</si>
  <si>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</si>
  <si>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</si>
  <si>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</si>
  <si>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</si>
  <si>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</si>
  <si>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</si>
  <si>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</si>
  <si>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</si>
  <si>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</si>
  <si>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</si>
  <si>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</si>
  <si>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</si>
  <si>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</si>
  <si>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</si>
  <si>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</si>
  <si>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</si>
  <si>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</si>
  <si>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</si>
  <si>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</si>
  <si>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</si>
  <si>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</si>
  <si>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</si>
  <si>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</si>
  <si>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</si>
  <si>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</si>
  <si>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</si>
  <si>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</si>
  <si>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</si>
  <si>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</si>
  <si>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</si>
  <si>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</si>
  <si>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</si>
  <si>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</si>
  <si>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</si>
  <si>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</si>
  <si>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</si>
  <si>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</si>
  <si>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</si>
  <si>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</si>
  <si>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</si>
  <si>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</si>
  <si>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</si>
  <si>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</si>
  <si>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</si>
  <si>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</si>
  <si>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</si>
  <si>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</si>
  <si>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</si>
  <si>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</si>
  <si>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</si>
  <si>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</si>
  <si>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</si>
  <si>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</si>
  <si>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</si>
  <si>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</si>
  <si>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</si>
  <si>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</si>
  <si>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</si>
  <si>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</si>
  <si>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</si>
  <si>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</si>
  <si>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</si>
  <si>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</si>
  <si>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</si>
  <si>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</si>
  <si>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</si>
  <si>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</si>
  <si>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</si>
  <si>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</si>
  <si>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</si>
  <si>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</si>
  <si>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</si>
  <si>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</si>
  <si>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</si>
  <si>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</si>
  <si>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</si>
  <si>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</si>
  <si>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</si>
  <si>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</si>
  <si>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</si>
  <si>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</si>
  <si>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</si>
  <si>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</si>
  <si>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</si>
  <si>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</si>
  <si>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</si>
  <si>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</si>
  <si>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</si>
  <si>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</si>
  <si>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</si>
  <si>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</si>
  <si>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</si>
  <si>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</si>
  <si>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</si>
  <si>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</si>
  <si>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</si>
  <si>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</si>
  <si>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</si>
  <si>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</si>
  <si>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</si>
  <si>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</si>
  <si>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</si>
  <si>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</si>
  <si>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</si>
  <si>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</si>
  <si>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</si>
  <si>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</si>
  <si>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</si>
  <si>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</si>
  <si>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</si>
  <si>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</si>
  <si>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</si>
  <si>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</si>
  <si>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</si>
  <si>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</si>
  <si>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</si>
  <si>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</si>
  <si>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</si>
  <si>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</si>
  <si>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</si>
  <si>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</si>
  <si>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</si>
  <si>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</si>
  <si>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</si>
  <si>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</si>
  <si>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</si>
  <si>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</si>
  <si>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</si>
  <si>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</si>
  <si>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</si>
  <si>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</si>
  <si>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</si>
  <si>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</si>
  <si>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</si>
  <si>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</si>
  <si>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</si>
  <si>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</si>
  <si>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</si>
  <si>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</si>
  <si>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</si>
  <si>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</si>
  <si>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</si>
  <si>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</si>
  <si>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</si>
  <si>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</si>
  <si>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</si>
  <si>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</si>
  <si>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</si>
  <si>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</si>
  <si>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</si>
  <si>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</si>
  <si>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</si>
  <si>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</si>
  <si>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</si>
  <si>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</si>
  <si>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</si>
  <si>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</si>
  <si>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</si>
  <si>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</si>
  <si>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</si>
  <si>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</si>
  <si>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</si>
  <si>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</si>
  <si>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</si>
  <si>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</si>
  <si>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</si>
  <si>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</si>
  <si>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</si>
  <si>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</si>
  <si>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</si>
  <si>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</si>
  <si>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</si>
  <si>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</si>
  <si>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</si>
  <si>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</si>
  <si>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</si>
  <si>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</si>
  <si>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</si>
  <si>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</si>
  <si>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</si>
  <si>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</si>
  <si>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</si>
  <si>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</si>
  <si>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</si>
  <si>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</si>
  <si>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</si>
  <si>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</si>
  <si>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</si>
  <si>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</si>
  <si>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</si>
  <si>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</si>
  <si>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</si>
  <si>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</si>
  <si>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</si>
  <si>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</si>
  <si>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</si>
  <si>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</si>
  <si>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</si>
  <si>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</si>
  <si>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</si>
  <si>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</si>
  <si>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</si>
  <si>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</si>
  <si>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</si>
  <si>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</si>
  <si>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</si>
  <si>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</si>
  <si>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</si>
  <si>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</si>
  <si>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</si>
  <si>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</si>
  <si>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</si>
  <si>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</si>
  <si>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</si>
  <si>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</si>
  <si>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</si>
  <si>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</si>
  <si>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</si>
  <si>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</si>
  <si>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</si>
  <si>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</si>
  <si>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</si>
  <si>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</si>
  <si>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</si>
  <si>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</si>
  <si>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</si>
  <si>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</si>
  <si>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</si>
  <si>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</si>
  <si>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</si>
  <si>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</si>
  <si>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</si>
  <si>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</si>
  <si>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</si>
  <si>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</si>
  <si>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</si>
  <si>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</si>
  <si>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</si>
  <si>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</si>
  <si>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</si>
  <si>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</si>
  <si>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</si>
  <si>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</si>
  <si>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</si>
  <si>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</si>
  <si>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</si>
  <si>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</si>
  <si>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</si>
  <si>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</si>
  <si>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</si>
  <si>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</si>
  <si>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</si>
  <si>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</si>
  <si>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</si>
  <si>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</si>
  <si>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</si>
  <si>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</si>
  <si>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</si>
  <si>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</si>
  <si>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</si>
  <si>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</si>
  <si>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</si>
  <si>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</si>
  <si>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</si>
  <si>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</si>
  <si>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</si>
  <si>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</si>
  <si>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</si>
  <si>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</si>
  <si>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</si>
  <si>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</si>
  <si>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</si>
  <si>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</si>
  <si>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</si>
  <si>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</si>
  <si>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</si>
  <si>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</si>
  <si>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</si>
  <si>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</si>
  <si>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</si>
  <si>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</si>
  <si>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</si>
  <si>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</si>
  <si>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</si>
  <si>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</si>
  <si>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</si>
  <si>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</si>
  <si>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</si>
  <si>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</si>
  <si>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</si>
  <si>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</si>
  <si>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</si>
  <si>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</si>
  <si>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</si>
  <si>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</si>
  <si>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</si>
  <si>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</si>
  <si>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</si>
  <si>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</si>
  <si>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</si>
  <si>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</si>
  <si>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</si>
  <si>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</si>
  <si>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</si>
  <si>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</si>
  <si>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</si>
  <si>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</si>
  <si>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</si>
  <si>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</si>
  <si>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</si>
  <si>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</si>
  <si>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</si>
  <si>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</si>
  <si>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</si>
  <si>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</si>
  <si>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</si>
  <si>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</si>
  <si>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</si>
  <si>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</si>
  <si>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</si>
  <si>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</si>
  <si>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</si>
  <si>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</si>
  <si>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</si>
  <si>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</si>
  <si>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</si>
  <si>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</si>
  <si>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</si>
  <si>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</si>
  <si>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</si>
  <si>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</si>
  <si>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</si>
  <si>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</si>
  <si>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</si>
  <si>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</si>
  <si>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</si>
  <si>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</si>
  <si>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</si>
  <si>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</si>
  <si>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</si>
  <si>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</si>
  <si>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</si>
  <si>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</si>
  <si>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</si>
  <si>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</si>
  <si>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</si>
  <si>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</si>
  <si>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</si>
  <si>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</si>
  <si>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</si>
  <si>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</si>
  <si>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</si>
  <si>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</si>
  <si>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</si>
  <si>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</si>
  <si>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</si>
  <si>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</si>
  <si>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</si>
  <si>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</si>
  <si>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</si>
  <si>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</si>
  <si>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</si>
  <si>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</si>
  <si>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</si>
  <si>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</si>
  <si>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</si>
  <si>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</si>
  <si>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</si>
  <si>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</si>
  <si>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</si>
  <si>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</si>
  <si>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</si>
  <si>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</si>
  <si>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</si>
  <si>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</si>
  <si>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</si>
  <si>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</si>
  <si>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</si>
  <si>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</si>
  <si>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</si>
  <si>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</si>
  <si>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</si>
  <si>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</si>
  <si>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</si>
  <si>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</si>
  <si>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</si>
  <si>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</si>
  <si>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</si>
  <si>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</si>
  <si>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</si>
  <si>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</si>
  <si>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</si>
  <si>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</si>
  <si>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</si>
  <si>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</si>
  <si>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</si>
  <si>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</si>
  <si>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</si>
  <si>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</si>
  <si>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</si>
  <si>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</si>
  <si>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</si>
  <si>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</si>
  <si>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</si>
  <si>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</si>
  <si>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</si>
  <si>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</si>
  <si>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</si>
  <si>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</si>
  <si>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</si>
  <si>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</si>
  <si>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</si>
  <si>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</si>
  <si>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</si>
  <si>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</si>
  <si>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</si>
  <si>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</si>
  <si>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</si>
  <si>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</si>
  <si>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</si>
  <si>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</si>
  <si>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</si>
  <si>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</si>
  <si>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</si>
  <si>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</si>
  <si>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</si>
  <si>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</si>
  <si>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</si>
  <si>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</si>
  <si>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</si>
  <si>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</si>
  <si>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</si>
  <si>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</si>
  <si>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</si>
  <si>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</si>
  <si>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</si>
  <si>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</si>
  <si>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</si>
  <si>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</si>
  <si>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</si>
  <si>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</si>
  <si>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</si>
  <si>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</si>
  <si>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</si>
  <si>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</si>
  <si>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</si>
  <si>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</si>
  <si>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</si>
  <si>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</si>
  <si>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</si>
  <si>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</si>
  <si>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</si>
  <si>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</si>
  <si>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</si>
  <si>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</si>
  <si>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</si>
  <si>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</si>
  <si>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</si>
  <si>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</si>
  <si>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</si>
  <si>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</si>
  <si>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</si>
  <si>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</si>
  <si>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</si>
  <si>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</si>
  <si>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</si>
  <si>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</si>
  <si>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</si>
  <si>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</si>
  <si>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</si>
  <si>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</si>
  <si>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</si>
  <si>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</si>
  <si>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</si>
  <si>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</si>
  <si>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</si>
  <si>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</si>
  <si>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</si>
  <si>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</si>
  <si>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</si>
  <si>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</si>
  <si>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</si>
  <si>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</si>
  <si>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</si>
  <si>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</si>
  <si>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</si>
  <si>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</si>
  <si>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</si>
  <si>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</si>
  <si>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</si>
  <si>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</si>
  <si>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</si>
  <si>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</si>
  <si>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</si>
  <si>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</si>
  <si>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</si>
  <si>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</si>
  <si>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</si>
  <si>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</si>
  <si>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</si>
  <si>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</si>
  <si>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</si>
  <si>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</si>
  <si>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</si>
  <si>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</si>
  <si>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</si>
  <si>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</si>
  <si>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</si>
  <si>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</si>
  <si>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</si>
  <si>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</si>
  <si>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</si>
  <si>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</si>
  <si>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</si>
  <si>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</si>
  <si>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</si>
  <si>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</si>
  <si>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</si>
  <si>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</si>
  <si>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</si>
  <si>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</si>
  <si>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</si>
  <si>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</si>
  <si>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</si>
  <si>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</si>
  <si>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</si>
  <si>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</si>
  <si>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</si>
  <si>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</si>
  <si>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</si>
  <si>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</si>
  <si>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</si>
  <si>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</si>
  <si>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</si>
  <si>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</si>
  <si>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</si>
  <si>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</si>
  <si>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</si>
  <si>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</si>
  <si>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</si>
  <si>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</si>
  <si>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</si>
  <si>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</si>
  <si>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</si>
  <si>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</si>
  <si>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</si>
  <si>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</si>
  <si>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</si>
  <si>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</si>
  <si>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</si>
  <si>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</si>
  <si>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</si>
  <si>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</si>
  <si>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</si>
  <si>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</si>
  <si>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</si>
  <si>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</si>
  <si>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</si>
  <si>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</si>
  <si>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</si>
  <si>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</si>
  <si>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</si>
  <si>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</si>
  <si>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</si>
  <si>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</si>
  <si>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</si>
  <si>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</si>
  <si>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</si>
  <si>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</si>
  <si>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</si>
  <si>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</si>
  <si>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</si>
  <si>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</si>
  <si>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</si>
  <si>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</si>
  <si>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</si>
  <si>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</si>
  <si>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</si>
  <si>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</si>
  <si>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</si>
  <si>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</si>
  <si>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</si>
  <si>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</si>
  <si>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</si>
  <si>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</si>
  <si>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</si>
  <si>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</si>
  <si>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</si>
  <si>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</si>
  <si>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</si>
  <si>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</si>
  <si>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</si>
  <si>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</si>
  <si>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</si>
  <si>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</si>
  <si>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</si>
  <si>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</si>
  <si>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</si>
  <si>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</si>
  <si>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</si>
  <si>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</si>
  <si>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</si>
  <si>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</si>
  <si>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</si>
  <si>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</si>
  <si>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</si>
  <si>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</si>
  <si>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</si>
  <si>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</si>
  <si>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</si>
  <si>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</si>
  <si>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</si>
  <si>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</si>
  <si>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</si>
  <si>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</si>
  <si>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</si>
  <si>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</si>
  <si>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</si>
  <si>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</si>
  <si>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</si>
  <si>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</si>
  <si>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</si>
  <si>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</si>
  <si>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</si>
  <si>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</si>
  <si>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</si>
  <si>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</si>
  <si>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</si>
  <si>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</si>
  <si>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</si>
  <si>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</si>
  <si>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</si>
  <si>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</si>
  <si>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</si>
  <si>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</si>
  <si>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</si>
  <si>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</si>
  <si>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</si>
  <si>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</si>
  <si>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</si>
  <si>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</si>
  <si>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</si>
  <si>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</si>
  <si>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</si>
  <si>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</si>
  <si>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</si>
  <si>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</si>
  <si>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</si>
  <si>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</si>
  <si>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</si>
  <si>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</si>
  <si>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</si>
  <si>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</si>
  <si>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</si>
  <si>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</si>
  <si>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</si>
  <si>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</si>
  <si>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</si>
  <si>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</si>
  <si>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</si>
  <si>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</si>
  <si>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</si>
  <si>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</si>
  <si>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</si>
  <si>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</si>
  <si>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</si>
  <si>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</si>
  <si>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</si>
  <si>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</si>
  <si>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</si>
  <si>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</si>
  <si>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</si>
  <si>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</si>
  <si>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</si>
  <si>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</si>
  <si>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</si>
  <si>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</si>
  <si>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</si>
  <si>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</si>
  <si>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</si>
  <si>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</si>
  <si>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</si>
  <si>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</si>
  <si>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</si>
  <si>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</si>
  <si>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</si>
  <si>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</si>
  <si>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</si>
  <si>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</si>
  <si>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</si>
  <si>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</si>
  <si>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</si>
  <si>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</si>
  <si>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</si>
  <si>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</si>
  <si>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</si>
  <si>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</si>
  <si>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</si>
  <si>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</si>
  <si>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</si>
  <si>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</si>
  <si>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</si>
  <si>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</si>
  <si>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</si>
  <si>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</si>
  <si>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</si>
  <si>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</si>
  <si>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</si>
  <si>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</si>
  <si>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</si>
  <si>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</si>
  <si>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</si>
  <si>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</si>
  <si>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</si>
  <si>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</si>
  <si>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</si>
  <si>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</si>
  <si>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</si>
  <si>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</si>
  <si>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</si>
  <si>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</si>
  <si>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</si>
  <si>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</si>
  <si>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</si>
  <si>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</si>
  <si>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</si>
  <si>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</si>
  <si>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</si>
  <si>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</si>
  <si>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</si>
  <si>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</si>
  <si>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</si>
  <si>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</si>
  <si>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</si>
  <si>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</si>
  <si>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</si>
  <si>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</si>
  <si>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</si>
  <si>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</si>
  <si>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</si>
  <si>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</si>
  <si>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</si>
  <si>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</si>
  <si>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</si>
  <si>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</si>
  <si>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</si>
  <si>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</si>
  <si>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</si>
  <si>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</si>
  <si>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</si>
  <si>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</si>
  <si>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</si>
  <si>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</si>
  <si>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</si>
  <si>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</si>
  <si>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</si>
  <si>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</si>
  <si>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</si>
  <si>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</si>
  <si>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</si>
  <si>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</si>
  <si>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</si>
  <si>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</si>
  <si>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</si>
  <si>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</si>
  <si>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</si>
  <si>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</si>
  <si>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</si>
  <si>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</si>
  <si>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</si>
  <si>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</si>
  <si>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</si>
  <si>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</si>
  <si>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</si>
  <si>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</si>
  <si>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</si>
  <si>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</si>
  <si>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</si>
  <si>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</si>
  <si>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</si>
  <si>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</si>
  <si>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</si>
  <si>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</si>
  <si>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</si>
  <si>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</si>
  <si>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</si>
  <si>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</si>
  <si>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</si>
  <si>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</si>
  <si>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</si>
  <si>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</si>
  <si>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</si>
  <si>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</si>
  <si>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</si>
  <si>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</si>
  <si>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</si>
  <si>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</si>
  <si>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</si>
  <si>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</si>
  <si>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</si>
  <si>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</si>
  <si>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</si>
  <si>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</si>
  <si>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</si>
  <si>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</si>
  <si>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</si>
  <si>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</si>
  <si>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</si>
  <si>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</si>
  <si>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</si>
  <si>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</si>
  <si>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</si>
  <si>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</si>
  <si>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</si>
  <si>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</si>
  <si>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</si>
  <si>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</si>
  <si>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</si>
  <si>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</si>
  <si>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</si>
  <si>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</si>
  <si>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</si>
  <si>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</si>
  <si>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</si>
  <si>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</si>
  <si>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</si>
  <si>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</si>
  <si>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</si>
  <si>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</si>
  <si>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</si>
  <si>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</si>
  <si>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</si>
  <si>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</si>
  <si>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</si>
  <si>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</si>
  <si>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</si>
  <si>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</si>
  <si>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</si>
  <si>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</si>
  <si>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</si>
  <si>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</si>
  <si>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</si>
  <si>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</si>
  <si>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</si>
  <si>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</si>
  <si>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</si>
  <si>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</si>
  <si>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</si>
  <si>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</si>
  <si>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</si>
  <si>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</si>
  <si>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</si>
  <si>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</si>
  <si>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</si>
  <si>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</si>
  <si>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</si>
  <si>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</si>
  <si>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</si>
  <si>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</si>
  <si>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</si>
  <si>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</si>
  <si>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</si>
  <si>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</si>
  <si>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</si>
  <si>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</si>
  <si>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</si>
  <si>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</si>
  <si>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</si>
  <si>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</si>
  <si>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</si>
  <si>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</si>
  <si>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</si>
  <si>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</si>
  <si>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</si>
  <si>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</si>
  <si>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</si>
  <si>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</si>
  <si>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</si>
  <si>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</si>
  <si>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</si>
  <si>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</si>
  <si>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</si>
  <si>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</si>
  <si>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</si>
  <si>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</si>
  <si>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</si>
  <si>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</si>
  <si>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</si>
  <si>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</si>
  <si>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</si>
  <si>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</si>
  <si>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</si>
  <si>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</si>
  <si>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</si>
  <si>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</si>
  <si>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</si>
  <si>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</si>
  <si>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</si>
  <si>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</si>
  <si>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</si>
  <si>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</si>
  <si>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</si>
  <si>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</si>
  <si>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</si>
  <si>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</si>
  <si>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</si>
  <si>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</si>
  <si>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</si>
  <si>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</si>
  <si>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</si>
  <si>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</si>
  <si>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</si>
  <si>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</si>
  <si>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</si>
  <si>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</si>
  <si>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</si>
  <si>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</si>
  <si>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</si>
  <si>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</si>
  <si>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</si>
  <si>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</si>
  <si>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</si>
  <si>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</si>
  <si>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</si>
  <si>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</si>
  <si>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</si>
  <si>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</si>
  <si>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</si>
  <si>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</si>
  <si>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</si>
  <si>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</si>
  <si>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</si>
  <si>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</si>
  <si>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</si>
  <si>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</si>
  <si>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</si>
  <si>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</si>
  <si>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</si>
  <si>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</si>
  <si>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</si>
  <si>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</si>
  <si>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</si>
  <si>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</si>
  <si>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</si>
  <si>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</si>
  <si>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</si>
  <si>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</si>
  <si>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</si>
  <si>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</si>
  <si>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</si>
  <si>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</si>
  <si>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</si>
  <si>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</si>
  <si>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</si>
  <si>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</si>
  <si>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</si>
  <si>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</si>
  <si>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</si>
  <si>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</si>
  <si>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</si>
  <si>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</si>
  <si>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</si>
  <si>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</si>
  <si>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</si>
  <si>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</si>
  <si>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</si>
  <si>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</si>
  <si>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</si>
  <si>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</si>
  <si>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</si>
  <si>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</si>
  <si>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</si>
  <si>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</si>
  <si>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</si>
  <si>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</si>
  <si>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</si>
  <si>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</si>
  <si>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</si>
  <si>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</si>
  <si>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</si>
  <si>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</si>
  <si>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</si>
  <si>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</si>
  <si>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</si>
  <si>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</si>
  <si>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</si>
  <si>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</si>
  <si>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</si>
  <si>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</si>
  <si>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</si>
  <si>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</si>
  <si>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</si>
  <si>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</si>
  <si>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</si>
  <si>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</si>
  <si>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</si>
  <si>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</si>
  <si>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</si>
  <si>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</si>
  <si>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</si>
  <si>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</si>
  <si>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</si>
  <si>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</si>
  <si>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</si>
  <si>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</si>
  <si>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</si>
  <si>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</si>
  <si>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</si>
  <si>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</si>
  <si>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</si>
  <si>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</si>
  <si>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</si>
  <si>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</si>
  <si>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</si>
  <si>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</si>
  <si>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</si>
  <si>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</si>
  <si>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</si>
  <si>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</si>
  <si>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</si>
  <si>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</si>
  <si>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</si>
  <si>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</si>
  <si>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</si>
  <si>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</si>
  <si>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</si>
  <si>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</si>
  <si>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</si>
  <si>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</si>
  <si>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</si>
  <si>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</si>
  <si>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</si>
  <si>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</si>
  <si>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</si>
  <si>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</si>
  <si>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</si>
  <si>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</si>
  <si>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</si>
  <si>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</si>
  <si>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</si>
  <si>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</si>
  <si>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</si>
  <si>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</si>
  <si>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</si>
  <si>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</si>
  <si>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</si>
  <si>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</si>
  <si>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</si>
  <si>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</si>
  <si>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</si>
  <si>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</si>
  <si>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</si>
  <si>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</si>
  <si>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</si>
  <si>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</si>
  <si>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</si>
  <si>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</si>
  <si>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</si>
  <si>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</si>
  <si>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</si>
  <si>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</si>
  <si>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</si>
  <si>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</si>
  <si>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</si>
  <si>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</si>
  <si>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</si>
  <si>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</si>
  <si>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</si>
  <si>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</si>
  <si>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</si>
  <si>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</si>
  <si>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</si>
  <si>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</si>
  <si>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</si>
  <si>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</si>
  <si>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</si>
  <si>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</si>
  <si>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</si>
  <si>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</si>
  <si>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</si>
  <si>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</si>
  <si>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</si>
  <si>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</si>
  <si>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</si>
  <si>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</si>
  <si>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</si>
  <si>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</si>
  <si>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</si>
  <si>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</si>
  <si>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</si>
  <si>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</si>
  <si>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</si>
  <si>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</si>
  <si>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</si>
  <si>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</si>
  <si>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</si>
  <si>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</si>
  <si>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</si>
  <si>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</si>
  <si>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</si>
  <si>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</si>
  <si>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</si>
  <si>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</si>
  <si>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</si>
  <si>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</si>
  <si>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</si>
  <si>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</si>
  <si>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</si>
  <si>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</si>
  <si>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</si>
  <si>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</si>
  <si>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</si>
  <si>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</si>
  <si>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</si>
  <si>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</si>
  <si>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</si>
  <si>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</si>
  <si>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</si>
  <si>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</si>
  <si>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</si>
  <si>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</si>
  <si>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</si>
  <si>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</si>
  <si>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</si>
  <si>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</si>
  <si>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</si>
  <si>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</si>
  <si>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</si>
  <si>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</si>
  <si>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</si>
  <si>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</si>
  <si>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</si>
  <si>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</si>
  <si>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</si>
  <si>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</si>
  <si>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</si>
  <si>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</si>
  <si>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</si>
  <si>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</si>
  <si>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</si>
  <si>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</si>
  <si>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</si>
  <si>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</si>
  <si>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</si>
  <si>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</si>
  <si>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</si>
  <si>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</si>
  <si>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</si>
  <si>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</si>
  <si>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</si>
  <si>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</si>
  <si>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</si>
  <si>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</si>
  <si>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</si>
  <si>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</si>
  <si>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</si>
  <si>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</si>
  <si>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</si>
  <si>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</si>
  <si>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</si>
  <si>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</si>
  <si>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</si>
  <si>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</si>
  <si>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</si>
  <si>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</si>
  <si>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</si>
  <si>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</si>
  <si>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</si>
  <si>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</si>
  <si>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</si>
  <si>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</si>
  <si>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</si>
  <si>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</si>
  <si>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</si>
  <si>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</si>
  <si>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</si>
  <si>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</si>
  <si>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</si>
  <si>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</si>
  <si>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</si>
  <si>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</si>
  <si>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</si>
  <si>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</si>
  <si>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</si>
  <si>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</si>
  <si>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</si>
  <si>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</si>
  <si>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</si>
  <si>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</si>
  <si>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</si>
  <si>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</si>
  <si>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</si>
  <si>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</si>
  <si>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</si>
  <si>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</si>
  <si>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</si>
  <si>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</si>
  <si>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</si>
  <si>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</si>
  <si>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</si>
  <si>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</si>
  <si>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</si>
  <si>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</si>
  <si>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</si>
  <si>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</si>
  <si>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</si>
  <si>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</si>
  <si>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</si>
  <si>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</si>
  <si>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</si>
  <si>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</si>
  <si>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</si>
  <si>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</si>
  <si>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</si>
  <si>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</si>
  <si>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</si>
  <si>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</si>
  <si>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</si>
  <si>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</si>
  <si>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</si>
  <si>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</si>
  <si>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</si>
  <si>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</si>
  <si>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</si>
  <si>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</si>
  <si>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</si>
  <si>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</si>
  <si>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</si>
  <si>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</si>
  <si>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</si>
  <si>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</si>
  <si>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</si>
  <si>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</si>
  <si>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</si>
  <si>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</si>
  <si>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</si>
  <si>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</si>
  <si>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</si>
  <si>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</si>
  <si>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</si>
  <si>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</si>
  <si>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</si>
  <si>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</si>
  <si>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</si>
  <si>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</si>
  <si>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</si>
  <si>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</si>
  <si>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</si>
  <si>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</si>
  <si>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</si>
  <si>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</si>
  <si>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</si>
  <si>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</si>
  <si>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</si>
  <si>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</si>
  <si>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</si>
  <si>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</si>
  <si>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</si>
  <si>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</si>
  <si>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</si>
  <si>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</si>
  <si>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</si>
  <si>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</si>
  <si>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</si>
  <si>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</si>
  <si>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</si>
  <si>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</si>
  <si>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</si>
  <si>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</si>
  <si>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</si>
  <si>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</si>
  <si>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</si>
  <si>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</si>
  <si>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</si>
  <si>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</si>
  <si>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</si>
  <si>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</si>
  <si>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</si>
  <si>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</si>
  <si>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</si>
  <si>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</si>
  <si>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</si>
  <si>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</si>
  <si>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</si>
  <si>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</si>
  <si>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</si>
  <si>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</si>
  <si>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</si>
  <si>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</si>
  <si>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</si>
  <si>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</si>
  <si>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</si>
  <si>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</si>
  <si>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</si>
  <si>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</si>
  <si>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</si>
  <si>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</si>
  <si>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</si>
  <si>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</si>
  <si>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</si>
  <si>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</si>
  <si>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</si>
  <si>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</si>
  <si>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</si>
  <si>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</si>
  <si>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</si>
  <si>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</si>
  <si>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</si>
  <si>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</si>
  <si>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</si>
  <si>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</si>
  <si>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</si>
  <si>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</si>
  <si>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</si>
  <si>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</si>
  <si>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</si>
  <si>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</si>
  <si>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</si>
  <si>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</si>
  <si>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</si>
  <si>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</si>
  <si>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</si>
  <si>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</si>
  <si>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</si>
  <si>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</si>
  <si>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</si>
  <si>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</si>
  <si>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</si>
  <si>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</si>
  <si>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</si>
  <si>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</si>
  <si>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</si>
  <si>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</si>
  <si>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</si>
  <si>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</si>
  <si>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</si>
  <si>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</si>
  <si>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</si>
  <si>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</si>
  <si>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</si>
  <si>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</si>
  <si>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</si>
  <si>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</si>
  <si>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</si>
  <si>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</si>
  <si>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</si>
  <si>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</si>
  <si>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</si>
  <si>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</si>
  <si>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</si>
  <si>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</si>
  <si>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</si>
  <si>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</si>
  <si>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</si>
  <si>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</si>
  <si>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</si>
  <si>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</si>
  <si>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</si>
  <si>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</si>
  <si>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</si>
  <si>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</si>
  <si>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</si>
  <si>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</si>
  <si>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</si>
  <si>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</si>
  <si>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</si>
  <si>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</si>
  <si>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</si>
  <si>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</si>
  <si>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</si>
  <si>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</si>
  <si>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</si>
  <si>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</si>
  <si>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</si>
  <si>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</si>
  <si>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</si>
  <si>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</si>
  <si>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</si>
  <si>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</si>
  <si>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</si>
  <si>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</si>
  <si>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</si>
  <si>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</si>
  <si>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</si>
  <si>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</si>
  <si>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</si>
  <si>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</si>
  <si>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</si>
  <si>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</si>
  <si>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</si>
  <si>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</si>
  <si>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</si>
  <si>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</si>
  <si>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</si>
  <si>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</si>
  <si>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</si>
  <si>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</si>
  <si>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</si>
  <si>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</si>
  <si>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</si>
  <si>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</si>
  <si>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</si>
  <si>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</si>
  <si>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</si>
  <si>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</si>
  <si>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</si>
  <si>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</si>
  <si>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</si>
  <si>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</si>
  <si>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</si>
  <si>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</si>
  <si>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</si>
  <si>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</si>
  <si>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</si>
  <si>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</si>
  <si>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</si>
  <si>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</si>
  <si>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</si>
  <si>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</si>
  <si>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</si>
  <si>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</si>
  <si>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</si>
  <si>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</si>
  <si>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</si>
  <si>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</si>
  <si>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</si>
  <si>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</si>
  <si>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</si>
  <si>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</si>
  <si>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</si>
  <si>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</si>
  <si>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</si>
  <si>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</si>
  <si>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</si>
  <si>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</si>
  <si>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</si>
  <si>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</si>
  <si>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</si>
  <si>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</si>
  <si>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</si>
  <si>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</si>
  <si>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</si>
  <si>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</si>
  <si>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</si>
  <si>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</si>
  <si>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</si>
  <si>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</si>
  <si>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</si>
  <si>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</si>
  <si>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</si>
  <si>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</si>
  <si>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</si>
  <si>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</si>
  <si>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</si>
  <si>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</si>
  <si>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</si>
  <si>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</si>
  <si>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</si>
  <si>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</si>
  <si>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</si>
  <si>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</si>
  <si>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</si>
  <si>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</si>
  <si>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</si>
  <si>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</si>
  <si>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</si>
  <si>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</si>
  <si>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</si>
  <si>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</si>
  <si>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</si>
  <si>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</si>
  <si>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</si>
  <si>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</si>
  <si>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</si>
  <si>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</si>
  <si>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</si>
  <si>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</si>
  <si>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</si>
  <si>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</si>
  <si>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</si>
  <si>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</si>
  <si>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</si>
  <si>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</si>
  <si>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</si>
  <si>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</si>
  <si>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</si>
  <si>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</si>
  <si>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</si>
  <si>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</si>
  <si>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</si>
  <si>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</si>
  <si>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</si>
  <si>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</si>
  <si>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</si>
  <si>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</si>
  <si>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</si>
  <si>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</si>
  <si>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</si>
  <si>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</si>
  <si>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</si>
  <si>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</si>
  <si>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</si>
  <si>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</si>
  <si>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</si>
  <si>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</si>
  <si>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</si>
  <si>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</si>
  <si>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</si>
  <si>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</si>
  <si>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</si>
  <si>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</si>
  <si>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</si>
  <si>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</si>
  <si>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</si>
  <si>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</si>
  <si>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</si>
  <si>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</si>
  <si>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</si>
  <si>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</si>
  <si>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</si>
  <si>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</si>
  <si>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</si>
  <si>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</si>
  <si>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</si>
  <si>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</si>
  <si>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</si>
  <si>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</si>
  <si>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</si>
  <si>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</si>
  <si>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</si>
  <si>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</si>
  <si>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</si>
  <si>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</si>
  <si>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</si>
  <si>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</si>
  <si>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</si>
  <si>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</si>
  <si>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</si>
  <si>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</si>
  <si>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</si>
  <si>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</si>
  <si>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</si>
  <si>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</si>
  <si>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</si>
  <si>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</si>
  <si>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</si>
  <si>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</si>
  <si>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</si>
  <si>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</si>
  <si>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</si>
  <si>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</si>
  <si>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</si>
  <si>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</si>
  <si>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</si>
  <si>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</si>
  <si>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</si>
  <si>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</si>
  <si>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</si>
  <si>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</si>
  <si>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</si>
  <si>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</si>
  <si>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</si>
  <si>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</si>
  <si>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</si>
  <si>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</si>
  <si>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</si>
  <si>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</si>
  <si>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</si>
  <si>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</si>
  <si>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</si>
  <si>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</si>
  <si>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</si>
  <si>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</si>
  <si>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</si>
  <si>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</si>
  <si>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</si>
  <si>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</si>
  <si>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</si>
  <si>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</si>
  <si>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</si>
  <si>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</si>
  <si>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</si>
  <si>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</si>
  <si>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</si>
  <si>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</si>
  <si>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</si>
  <si>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</si>
  <si>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</si>
  <si>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</si>
  <si>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</si>
  <si>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</si>
  <si>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</si>
  <si>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</si>
  <si>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</si>
  <si>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</si>
  <si>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</si>
  <si>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</si>
  <si>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</si>
  <si>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</si>
  <si>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</si>
  <si>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</si>
  <si>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</si>
  <si>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</si>
  <si>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</si>
  <si>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</si>
  <si>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</si>
  <si>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</si>
  <si>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</si>
  <si>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</si>
  <si>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</si>
  <si>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</si>
  <si>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</si>
  <si>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</si>
  <si>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</si>
  <si>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</si>
  <si>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</si>
  <si>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</si>
  <si>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</si>
  <si>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</si>
  <si>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</si>
  <si>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</si>
  <si>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</si>
  <si>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</si>
  <si>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</si>
  <si>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</si>
  <si>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</si>
  <si>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</si>
  <si>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</si>
  <si>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</si>
  <si>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</si>
  <si>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</si>
  <si>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</si>
  <si>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</si>
  <si>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</si>
  <si>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</si>
  <si>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</si>
  <si>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</si>
  <si>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</si>
  <si>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</si>
  <si>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</si>
  <si>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</si>
  <si>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</si>
  <si>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</si>
  <si>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</si>
  <si>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</si>
  <si>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</si>
  <si>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</si>
  <si>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</si>
  <si>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</si>
  <si>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</si>
  <si>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</si>
  <si>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</si>
  <si>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</si>
  <si>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</si>
  <si>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</si>
  <si>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</si>
  <si>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</si>
  <si>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</si>
  <si>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</si>
  <si>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</si>
  <si>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</si>
  <si>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</si>
  <si>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</si>
  <si>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</si>
  <si>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</si>
  <si>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</si>
  <si>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</si>
  <si>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</si>
  <si>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</si>
  <si>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</si>
  <si>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</si>
  <si>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</si>
  <si>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</si>
  <si>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</si>
  <si>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</si>
  <si>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</si>
  <si>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</si>
  <si>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</si>
  <si>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</si>
  <si>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</si>
  <si>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</si>
  <si>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</si>
  <si>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</si>
  <si>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</si>
  <si>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</si>
  <si>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</si>
  <si>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</si>
  <si>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</si>
  <si>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</si>
  <si>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</si>
  <si>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</si>
  <si>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</si>
  <si>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</si>
  <si>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</si>
  <si>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</si>
  <si>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</si>
  <si>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</si>
  <si>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</si>
  <si>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</si>
  <si>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</si>
  <si>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</si>
  <si>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</si>
  <si>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</si>
  <si>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</si>
  <si>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</si>
  <si>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</si>
  <si>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</si>
  <si>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</si>
  <si>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</si>
  <si>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</si>
  <si>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</si>
  <si>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</si>
  <si>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</si>
  <si>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</si>
  <si>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</si>
  <si>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</si>
  <si>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</si>
  <si>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</si>
  <si>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</si>
  <si>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</si>
  <si>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</si>
  <si>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</si>
  <si>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</si>
  <si>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</si>
  <si>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</si>
  <si>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</si>
  <si>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</si>
  <si>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</si>
  <si>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</si>
  <si>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</si>
  <si>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</si>
  <si>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</si>
  <si>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</si>
  <si>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</si>
  <si>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</si>
  <si>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</si>
  <si>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</si>
  <si>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</si>
  <si>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</si>
  <si>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</si>
  <si>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</si>
  <si>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</si>
  <si>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</si>
  <si>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</si>
  <si>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</si>
  <si>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</si>
  <si>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</si>
  <si>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</si>
  <si>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</si>
  <si>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</si>
  <si>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</si>
  <si>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</si>
  <si>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</si>
  <si>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</si>
  <si>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</si>
  <si>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</si>
  <si>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</si>
  <si>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</si>
  <si>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</si>
  <si>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</si>
  <si>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</si>
  <si>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</si>
  <si>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</si>
  <si>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</si>
  <si>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</si>
  <si>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</si>
  <si>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</si>
  <si>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</si>
  <si>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</si>
  <si>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</si>
  <si>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</si>
  <si>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</si>
  <si>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</si>
  <si>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</si>
  <si>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</si>
  <si>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</si>
  <si>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</si>
  <si>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</si>
  <si>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</si>
  <si>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</si>
  <si>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</si>
  <si>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</si>
  <si>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</si>
  <si>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</si>
  <si>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</si>
  <si>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</si>
  <si>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</si>
  <si>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</si>
  <si>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</si>
  <si>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</si>
  <si>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</si>
  <si>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</si>
  <si>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</si>
  <si>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</si>
  <si>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</si>
  <si>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</si>
  <si>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</si>
  <si>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</si>
  <si>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</si>
  <si>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</si>
  <si>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</si>
  <si>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</si>
  <si>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</si>
  <si>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</si>
  <si>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</si>
  <si>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</si>
  <si>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</si>
  <si>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</si>
  <si>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</si>
  <si>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</si>
  <si>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</si>
  <si>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</si>
  <si>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</si>
  <si>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</si>
  <si>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</si>
  <si>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</si>
  <si>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</si>
  <si>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</si>
  <si>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</si>
  <si>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</si>
  <si>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</si>
  <si>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</si>
  <si>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</si>
  <si>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</si>
  <si>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</si>
  <si>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</si>
  <si>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</si>
  <si>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</si>
  <si>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</si>
  <si>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</si>
  <si>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</si>
  <si>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</si>
  <si>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</si>
  <si>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</si>
  <si>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</si>
  <si>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</si>
  <si>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</si>
  <si>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</si>
  <si>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</si>
  <si>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</si>
  <si>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</si>
  <si>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</si>
  <si>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</si>
  <si>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</si>
  <si>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</si>
  <si>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</si>
  <si>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</si>
  <si>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</si>
  <si>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</si>
  <si>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</si>
  <si>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</si>
  <si>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</si>
  <si>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</si>
  <si>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</si>
  <si>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</si>
  <si>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</si>
  <si>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</si>
  <si>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</si>
  <si>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</si>
  <si>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</si>
  <si>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</si>
  <si>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</si>
  <si>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</si>
  <si>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</si>
  <si>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</si>
  <si>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</si>
  <si>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</si>
  <si>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</si>
  <si>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</si>
  <si>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</si>
  <si>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</si>
  <si>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</si>
  <si>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</si>
  <si>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</si>
  <si>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</si>
  <si>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</si>
  <si>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</si>
  <si>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</si>
  <si>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</si>
  <si>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</si>
  <si>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</si>
  <si>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</si>
  <si>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</si>
  <si>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</si>
  <si>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</si>
  <si>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</si>
  <si>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</si>
  <si>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</si>
  <si>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</si>
  <si>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</si>
  <si>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</si>
  <si>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</si>
  <si>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</si>
  <si>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</si>
  <si>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</si>
  <si>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</si>
  <si>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</si>
  <si>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</si>
  <si>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</si>
  <si>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</si>
  <si>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</si>
  <si>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</si>
  <si>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</si>
  <si>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</si>
  <si>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</si>
  <si>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</si>
  <si>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</si>
  <si>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</si>
  <si>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</si>
  <si>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</si>
  <si>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</si>
  <si>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</si>
  <si>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</si>
  <si>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</si>
  <si>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</si>
  <si>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</si>
  <si>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</si>
  <si>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</si>
  <si>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</si>
  <si>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</si>
  <si>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</si>
  <si>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</si>
  <si>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</si>
  <si>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</si>
  <si>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</si>
  <si>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</si>
  <si>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</si>
  <si>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</si>
  <si>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</si>
  <si>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</si>
  <si>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</si>
  <si>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</si>
  <si>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</si>
  <si>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</si>
  <si>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</si>
  <si>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</si>
  <si>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</si>
  <si>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</si>
  <si>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</si>
  <si>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</si>
  <si>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</si>
  <si>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</si>
  <si>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</si>
  <si>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</si>
  <si>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</si>
  <si>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</si>
  <si>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</si>
  <si>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</si>
  <si>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</si>
  <si>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</si>
  <si>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</si>
  <si>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</si>
  <si>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</si>
  <si>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</si>
  <si>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</si>
  <si>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</si>
  <si>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</si>
  <si>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</si>
  <si>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</si>
  <si>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</si>
  <si>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</si>
  <si>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</si>
  <si>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</si>
  <si>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</si>
  <si>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</si>
  <si>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</si>
  <si>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</si>
  <si>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</si>
  <si>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</si>
  <si>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</si>
  <si>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</si>
  <si>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</si>
  <si>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</si>
  <si>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</si>
  <si>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</si>
  <si>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</si>
  <si>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</si>
  <si>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</si>
  <si>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</si>
  <si>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</si>
  <si>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</si>
  <si>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</si>
  <si>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</si>
  <si>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</si>
  <si>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</si>
  <si>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</si>
  <si>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</si>
  <si>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</si>
  <si>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</si>
  <si>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</si>
  <si>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</si>
  <si>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</si>
  <si>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</si>
  <si>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</si>
  <si>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</si>
  <si>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</si>
  <si>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</si>
  <si>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</si>
  <si>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</si>
  <si>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</si>
  <si>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</si>
  <si>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</si>
  <si>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</si>
  <si>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</si>
  <si>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</si>
  <si>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</si>
  <si>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</si>
  <si>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</si>
  <si>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</si>
  <si>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</si>
  <si>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</si>
  <si>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</si>
  <si>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</si>
  <si>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</si>
  <si>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</si>
  <si>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</si>
  <si>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</si>
  <si>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</si>
  <si>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</si>
  <si>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</si>
  <si>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</si>
  <si>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</si>
  <si>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</si>
  <si>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</si>
  <si>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</si>
  <si>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</si>
  <si>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</si>
  <si>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</si>
  <si>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</si>
  <si>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</si>
  <si>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</si>
  <si>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</si>
  <si>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</si>
  <si>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</si>
  <si>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</si>
  <si>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</si>
  <si>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</si>
  <si>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</si>
  <si>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</si>
  <si>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</si>
  <si>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</si>
  <si>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</si>
  <si>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</si>
  <si>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</si>
  <si>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</si>
  <si>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</si>
  <si>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</si>
  <si>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</si>
  <si>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</si>
  <si>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</si>
  <si>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</si>
  <si>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</si>
  <si>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</si>
  <si>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</si>
  <si>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</si>
  <si>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</si>
  <si>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</si>
  <si>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</si>
  <si>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</si>
  <si>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</si>
  <si>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</si>
  <si>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</si>
  <si>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</si>
  <si>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</si>
  <si>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</si>
  <si>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</si>
  <si>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</si>
  <si>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</si>
  <si>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</si>
  <si>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</si>
  <si>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</si>
  <si>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</si>
  <si>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</si>
  <si>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</si>
  <si>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</si>
  <si>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</si>
  <si>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</si>
  <si>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</si>
  <si>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</si>
  <si>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</si>
  <si>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</si>
  <si>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</si>
  <si>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</si>
  <si>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</si>
  <si>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</si>
  <si>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</si>
  <si>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</si>
  <si>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</si>
  <si>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</si>
  <si>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</si>
  <si>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</si>
  <si>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</si>
  <si>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</si>
  <si>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</si>
  <si>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</si>
  <si>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</si>
  <si>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</si>
  <si>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</si>
  <si>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</si>
  <si>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</si>
  <si>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</si>
  <si>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</si>
  <si>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</si>
  <si>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</si>
  <si>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</si>
  <si>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</si>
  <si>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</si>
  <si>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</si>
  <si>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</si>
  <si>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</si>
  <si>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</si>
  <si>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</si>
  <si>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</si>
  <si>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</si>
  <si>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</si>
  <si>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</si>
  <si>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</si>
  <si>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</si>
  <si>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</si>
  <si>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</si>
  <si>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</si>
  <si>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</si>
  <si>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</si>
  <si>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</si>
  <si>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</si>
  <si>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</si>
  <si>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</si>
  <si>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</si>
  <si>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</si>
  <si>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</si>
  <si>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</si>
  <si>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</si>
  <si>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</si>
  <si>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</si>
  <si>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</si>
  <si>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</si>
  <si>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</si>
  <si>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</si>
  <si>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</si>
  <si>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</si>
  <si>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</si>
  <si>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</si>
  <si>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</si>
  <si>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</si>
  <si>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</si>
  <si>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</si>
  <si>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</si>
  <si>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</si>
  <si>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</si>
  <si>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</si>
  <si>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</si>
  <si>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</si>
  <si>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</si>
  <si>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</si>
  <si>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</si>
  <si>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</si>
  <si>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</si>
  <si>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</si>
  <si>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</si>
  <si>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</si>
  <si>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</si>
  <si>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</si>
  <si>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</si>
  <si>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</si>
  <si>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</si>
  <si>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</si>
  <si>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</si>
  <si>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</si>
  <si>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</si>
  <si>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</si>
  <si>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</si>
  <si>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</si>
  <si>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</si>
  <si>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</si>
  <si>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</si>
  <si>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</si>
  <si>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</si>
  <si>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</si>
  <si>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</si>
  <si>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</si>
  <si>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</si>
  <si>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</si>
  <si>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</si>
  <si>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</si>
  <si>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</si>
  <si>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</si>
  <si>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</si>
  <si>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</si>
  <si>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</si>
  <si>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</si>
  <si>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</si>
  <si>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</si>
  <si>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</si>
  <si>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</si>
  <si>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</si>
  <si>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</si>
  <si>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</si>
  <si>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</si>
  <si>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</si>
  <si>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</si>
  <si>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</si>
  <si>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</si>
  <si>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</si>
  <si>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</si>
  <si>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</si>
  <si>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</si>
  <si>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</si>
  <si>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</si>
  <si>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</si>
  <si>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</si>
  <si>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</si>
  <si>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</si>
  <si>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</si>
  <si>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</si>
  <si>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</si>
  <si>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</si>
  <si>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</si>
  <si>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</si>
  <si>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</si>
  <si>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</si>
  <si>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</si>
  <si>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</si>
  <si>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</si>
  <si>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</si>
  <si>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</si>
  <si>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</si>
  <si>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</si>
  <si>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</si>
  <si>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</si>
  <si>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</si>
  <si>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</si>
  <si>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</si>
  <si>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</si>
  <si>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</si>
  <si>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</si>
  <si>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</si>
  <si>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</si>
  <si>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</si>
  <si>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</si>
  <si>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</si>
  <si>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</si>
  <si>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</si>
  <si>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</si>
  <si>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</si>
  <si>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</si>
  <si>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</si>
  <si>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</si>
  <si>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</si>
  <si>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</si>
  <si>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</si>
  <si>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</si>
  <si>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</si>
  <si>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</si>
  <si>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</si>
  <si>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</si>
  <si>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</si>
  <si>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</si>
  <si>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</si>
  <si>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</si>
  <si>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</si>
  <si>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</si>
  <si>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</si>
  <si>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</si>
  <si>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</si>
  <si>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</si>
  <si>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</si>
  <si>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</si>
  <si>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</si>
  <si>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</si>
  <si>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</si>
  <si>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</si>
  <si>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</si>
  <si>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</si>
  <si>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</si>
  <si>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</si>
  <si>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</si>
  <si>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</si>
  <si>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</si>
  <si>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</si>
  <si>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</si>
  <si>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</si>
  <si>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</si>
  <si>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</si>
  <si>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</si>
  <si>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</si>
  <si>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</si>
  <si>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</si>
  <si>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</si>
  <si>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</si>
  <si>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</si>
  <si>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</si>
  <si>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</si>
  <si>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</si>
  <si>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</si>
  <si>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</si>
  <si>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</si>
  <si>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</si>
  <si>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</si>
  <si>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</si>
  <si>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</si>
  <si>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</si>
  <si>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</si>
  <si>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</si>
  <si>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</si>
  <si>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</si>
  <si>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</si>
  <si>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</si>
  <si>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</si>
  <si>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</si>
  <si>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</si>
  <si>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</si>
  <si>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</si>
  <si>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</si>
  <si>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</si>
  <si>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</si>
  <si>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</si>
  <si>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</si>
  <si>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</si>
  <si>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</si>
  <si>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</si>
  <si>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</si>
  <si>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</si>
  <si>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</si>
  <si>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</si>
  <si>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</si>
  <si>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</si>
  <si>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</si>
  <si>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</si>
  <si>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</si>
  <si>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</si>
  <si>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</si>
  <si>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</si>
  <si>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</si>
  <si>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</si>
  <si>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</si>
  <si>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</si>
  <si>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</si>
  <si>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</si>
  <si>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</si>
  <si>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</si>
  <si>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</si>
  <si>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</si>
  <si>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</si>
  <si>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</si>
  <si>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</si>
  <si>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</si>
  <si>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</si>
  <si>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</si>
  <si>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</si>
  <si>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</si>
  <si>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</si>
  <si>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</si>
  <si>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</si>
  <si>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</si>
  <si>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</si>
  <si>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</si>
  <si>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</si>
  <si>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</si>
  <si>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</si>
  <si>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</si>
  <si>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</si>
  <si>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</si>
  <si>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</si>
  <si>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</si>
  <si>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</si>
  <si>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</si>
  <si>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</si>
  <si>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</si>
  <si>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</si>
  <si>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</si>
  <si>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</si>
  <si>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</si>
  <si>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</si>
  <si>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</si>
  <si>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</si>
  <si>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</si>
  <si>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</si>
  <si>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</si>
  <si>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</si>
  <si>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</si>
  <si>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</si>
  <si>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</si>
  <si>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</si>
  <si>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</si>
  <si>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</si>
  <si>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</si>
  <si>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</si>
  <si>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</si>
  <si>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</si>
  <si>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</si>
  <si>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</si>
  <si>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</si>
  <si>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</si>
  <si>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</si>
  <si>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</si>
  <si>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</si>
  <si>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</si>
  <si>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</si>
  <si>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</si>
  <si>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</si>
  <si>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</si>
  <si>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</si>
  <si>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</si>
  <si>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</si>
  <si>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</si>
  <si>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</si>
  <si>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</si>
  <si>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</si>
  <si>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</si>
  <si>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</si>
  <si>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</si>
  <si>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</si>
  <si>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</si>
  <si>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</si>
  <si>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</si>
  <si>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</si>
  <si>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</si>
  <si>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</si>
  <si>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</si>
  <si>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</si>
  <si>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</si>
  <si>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</si>
  <si>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</si>
  <si>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</si>
  <si>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</si>
  <si>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</si>
  <si>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</si>
  <si>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</si>
  <si>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</si>
  <si>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</si>
  <si>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</si>
  <si>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</si>
  <si>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</si>
  <si>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</si>
  <si>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</si>
  <si>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</si>
  <si>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</si>
  <si>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</si>
  <si>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</si>
  <si>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</si>
  <si>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</si>
  <si>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</si>
  <si>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</si>
  <si>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</si>
  <si>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</si>
  <si>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</si>
  <si>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</si>
  <si>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</si>
  <si>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</si>
  <si>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</si>
  <si>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</si>
  <si>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</si>
  <si>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</si>
  <si>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</si>
  <si>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</si>
  <si>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</si>
  <si>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</si>
  <si>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</si>
  <si>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</si>
  <si>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</si>
  <si>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</si>
  <si>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</si>
  <si>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</si>
  <si>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</si>
  <si>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</si>
  <si>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</si>
  <si>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</si>
  <si>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</si>
  <si>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</si>
  <si>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</si>
  <si>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</si>
  <si>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</si>
  <si>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</si>
  <si>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</si>
  <si>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</si>
  <si>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</si>
  <si>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</si>
  <si>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</si>
  <si>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</si>
  <si>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</si>
  <si>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</si>
  <si>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</si>
  <si>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</si>
  <si>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</si>
  <si>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</si>
  <si>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</si>
  <si>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</si>
  <si>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</si>
  <si>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</si>
  <si>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</si>
  <si>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</si>
  <si>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</si>
  <si>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</si>
  <si>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</si>
  <si>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</si>
  <si>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</si>
  <si>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</si>
  <si>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</si>
  <si>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</si>
  <si>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</si>
  <si>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</si>
  <si>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</si>
  <si>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</si>
  <si>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</si>
  <si>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</si>
  <si>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</si>
  <si>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</si>
  <si>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</si>
  <si>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</si>
  <si>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</si>
  <si>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</si>
  <si>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</si>
  <si>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</si>
  <si>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</si>
  <si>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</si>
  <si>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</si>
  <si>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</si>
  <si>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</si>
  <si>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</si>
  <si>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</si>
  <si>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</si>
  <si>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</si>
  <si>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</si>
  <si>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</si>
  <si>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</si>
  <si>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</si>
  <si>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</si>
  <si>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</si>
  <si>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</si>
  <si>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</si>
  <si>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</si>
  <si>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</si>
  <si>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</si>
  <si>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</si>
  <si>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</si>
  <si>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</si>
  <si>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</si>
  <si>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</si>
  <si>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</si>
  <si>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</si>
  <si>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</si>
  <si>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</si>
  <si>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</si>
  <si>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</si>
  <si>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</si>
  <si>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</si>
  <si>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</si>
  <si>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</si>
  <si>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</si>
  <si>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</si>
  <si>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</si>
  <si>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</si>
  <si>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</si>
  <si>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</si>
  <si>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</si>
  <si>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</si>
  <si>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</si>
  <si>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</si>
  <si>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</si>
  <si>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</si>
  <si>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</si>
  <si>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</si>
  <si>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</si>
  <si>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</si>
  <si>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</si>
  <si>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</si>
  <si>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</si>
  <si>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</si>
  <si>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</si>
  <si>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</si>
  <si>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</si>
  <si>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</si>
  <si>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</si>
  <si>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</si>
  <si>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</si>
  <si>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</si>
  <si>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</si>
  <si>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</si>
  <si>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</si>
  <si>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</si>
  <si>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</si>
  <si>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</si>
  <si>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</si>
  <si>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</si>
  <si>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</si>
  <si>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</si>
  <si>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</si>
  <si>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</si>
  <si>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</si>
  <si>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</si>
  <si>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</si>
  <si>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</si>
  <si>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</si>
  <si>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</si>
  <si>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</si>
  <si>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</si>
  <si>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</si>
  <si>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</si>
  <si>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</si>
  <si>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</si>
  <si>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</si>
  <si>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</si>
  <si>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</si>
  <si>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</si>
  <si>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</si>
  <si>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</si>
  <si>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</si>
  <si>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</si>
  <si>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</si>
  <si>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</si>
  <si>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</si>
  <si>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</si>
  <si>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</si>
  <si>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</si>
  <si>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</si>
  <si>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</si>
  <si>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</si>
  <si>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</si>
  <si>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</si>
  <si>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</si>
  <si>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</si>
  <si>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</si>
  <si>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</si>
  <si>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</si>
  <si>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</si>
  <si>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</si>
  <si>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</si>
  <si>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</si>
  <si>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</si>
  <si>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</si>
  <si>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</si>
  <si>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</si>
  <si>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</si>
  <si>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</si>
  <si>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</si>
  <si>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</si>
  <si>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</si>
  <si>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</si>
  <si>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</si>
  <si>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</si>
  <si>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</si>
  <si>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</si>
  <si>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</si>
  <si>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</si>
  <si>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</si>
  <si>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</si>
  <si>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</si>
  <si>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</si>
  <si>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</si>
  <si>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</si>
  <si>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</si>
  <si>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</si>
  <si>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</si>
  <si>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</si>
  <si>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</si>
  <si>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</si>
  <si>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</si>
  <si>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</si>
  <si>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</si>
  <si>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</si>
  <si>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</si>
  <si>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</si>
  <si>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</si>
  <si>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</si>
  <si>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</si>
  <si>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</si>
  <si>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</si>
  <si>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</si>
  <si>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</si>
  <si>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</si>
  <si>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</si>
  <si>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</si>
  <si>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</si>
  <si>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</si>
  <si>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</si>
  <si>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</si>
  <si>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</si>
  <si>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</si>
  <si>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</si>
  <si>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</si>
  <si>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</si>
  <si>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</si>
  <si>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</si>
  <si>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</si>
  <si>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</si>
  <si>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</si>
  <si>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</si>
  <si>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</si>
  <si>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</si>
  <si>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</si>
  <si>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</si>
  <si>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</si>
  <si>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</si>
  <si>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</si>
  <si>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</si>
  <si>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</si>
  <si>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</si>
  <si>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</si>
  <si>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</si>
  <si>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</si>
  <si>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</si>
  <si>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</si>
  <si>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</si>
  <si>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</si>
  <si>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</si>
  <si>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</si>
  <si>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</si>
  <si>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</si>
  <si>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</si>
  <si>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</si>
  <si>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</si>
  <si>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</si>
  <si>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</si>
  <si>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</si>
  <si>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</si>
  <si>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</si>
  <si>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</si>
  <si>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</si>
  <si>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</si>
  <si>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</si>
  <si>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</si>
  <si>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</si>
  <si>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</si>
  <si>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</si>
  <si>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</si>
  <si>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</si>
  <si>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</si>
  <si>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</si>
  <si>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</si>
  <si>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</si>
  <si>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</si>
  <si>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</si>
  <si>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</si>
  <si>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</si>
  <si>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</si>
  <si>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</si>
  <si>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</si>
  <si>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</si>
  <si>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</si>
  <si>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</si>
  <si>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</si>
  <si>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</si>
  <si>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</si>
  <si>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</si>
  <si>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</si>
  <si>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</si>
  <si>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</si>
  <si>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</si>
  <si>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</si>
  <si>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</si>
  <si>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</si>
  <si>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</si>
  <si>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</si>
  <si>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</si>
  <si>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</si>
  <si>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</si>
  <si>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</si>
  <si>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</si>
  <si>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</si>
  <si>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</si>
  <si>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</si>
  <si>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</si>
  <si>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</si>
  <si>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</si>
  <si>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</si>
  <si>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</si>
  <si>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</si>
  <si>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</si>
  <si>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</si>
  <si>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</si>
  <si>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</si>
  <si>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</si>
  <si>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</si>
  <si>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</si>
  <si>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</si>
  <si>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</si>
  <si>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</si>
  <si>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</si>
  <si>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</si>
  <si>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</si>
  <si>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</si>
  <si>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</si>
  <si>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</si>
  <si>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</si>
  <si>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</si>
  <si>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</si>
  <si>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</si>
  <si>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</si>
  <si>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</si>
  <si>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</si>
  <si>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</si>
  <si>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</si>
  <si>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</si>
  <si>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</si>
  <si>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</si>
  <si>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</si>
  <si>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</si>
  <si>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</si>
  <si>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</si>
  <si>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</si>
  <si>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</si>
  <si>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</si>
  <si>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</si>
  <si>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</si>
  <si>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</si>
  <si>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</si>
  <si>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</si>
  <si>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</si>
  <si>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</si>
  <si>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</si>
  <si>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</si>
  <si>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</si>
  <si>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</si>
  <si>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</si>
  <si>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</si>
  <si>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</si>
  <si>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</si>
  <si>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</si>
  <si>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</si>
  <si>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</si>
  <si>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</si>
  <si>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</si>
  <si>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</si>
  <si>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</si>
  <si>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</si>
  <si>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</si>
  <si>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</si>
  <si>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</si>
  <si>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</si>
  <si>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</si>
  <si>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</si>
  <si>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</si>
  <si>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</si>
  <si>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</si>
  <si>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</si>
  <si>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</si>
  <si>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</si>
  <si>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</si>
  <si>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</si>
  <si>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</si>
  <si>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</si>
  <si>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</si>
  <si>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</si>
  <si>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</si>
  <si>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</si>
  <si>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</si>
  <si>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</si>
  <si>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</si>
  <si>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</si>
  <si>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</si>
  <si>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</si>
  <si>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</si>
  <si>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</si>
  <si>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</si>
  <si>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</si>
  <si>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</si>
  <si>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</si>
  <si>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</si>
  <si>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</si>
  <si>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</si>
  <si>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</si>
  <si>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</si>
  <si>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</si>
  <si>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</si>
  <si>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</si>
  <si>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</si>
  <si>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</si>
  <si>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</si>
  <si>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</si>
  <si>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</si>
  <si>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</si>
  <si>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</si>
  <si>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</si>
  <si>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</si>
  <si>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</si>
  <si>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</si>
  <si>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</si>
  <si>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</si>
  <si>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</si>
  <si>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</si>
  <si>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</si>
  <si>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</si>
  <si>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</si>
  <si>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</si>
  <si>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</si>
  <si>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</si>
  <si>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</si>
  <si>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</si>
  <si>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</si>
  <si>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</si>
  <si>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</si>
  <si>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</si>
  <si>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</si>
  <si>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</si>
  <si>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</si>
  <si>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</si>
  <si>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</si>
  <si>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</si>
  <si>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</si>
  <si>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</si>
  <si>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</si>
  <si>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</si>
  <si>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</si>
  <si>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</si>
  <si>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</si>
  <si>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</si>
  <si>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</si>
  <si>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</si>
  <si>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</si>
  <si>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</si>
  <si>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</si>
  <si>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</si>
  <si>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</si>
  <si>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</si>
  <si>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</si>
  <si>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</si>
  <si>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</si>
  <si>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</si>
  <si>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</si>
  <si>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</si>
  <si>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</si>
  <si>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</si>
  <si>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</si>
  <si>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</si>
  <si>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</si>
  <si>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</si>
  <si>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</si>
  <si>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</si>
  <si>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</si>
  <si>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</si>
  <si>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</si>
  <si>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</si>
  <si>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</si>
  <si>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</si>
  <si>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</si>
  <si>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</si>
  <si>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</si>
  <si>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</si>
  <si>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</si>
  <si>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</si>
  <si>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</si>
  <si>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</si>
  <si>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</si>
  <si>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</si>
  <si>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</si>
  <si>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</si>
  <si>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</si>
  <si>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</si>
  <si>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</si>
  <si>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</si>
  <si>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</si>
  <si>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</si>
  <si>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</si>
  <si>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</si>
  <si>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</si>
  <si>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</si>
  <si>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</si>
  <si>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</si>
  <si>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</si>
  <si>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</si>
  <si>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</si>
  <si>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</si>
  <si>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</si>
  <si>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</si>
  <si>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</si>
  <si>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</si>
  <si>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</si>
  <si>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</si>
  <si>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</si>
  <si>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</si>
  <si>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</si>
  <si>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</si>
  <si>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</si>
  <si>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</si>
  <si>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</si>
  <si>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</si>
  <si>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</si>
  <si>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</si>
  <si>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</si>
  <si>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</si>
  <si>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</si>
  <si>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</si>
  <si>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</si>
  <si>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</si>
  <si>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</si>
  <si>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</si>
  <si>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</si>
  <si>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</si>
  <si>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</si>
  <si>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</si>
  <si>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</si>
  <si>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</si>
  <si>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</si>
  <si>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</si>
  <si>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</si>
  <si>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</si>
  <si>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</si>
  <si>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</si>
  <si>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</si>
  <si>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</si>
  <si>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</si>
  <si>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</si>
  <si>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</si>
  <si>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</si>
  <si>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</si>
  <si>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</si>
  <si>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</si>
  <si>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</si>
  <si>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</si>
  <si>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</si>
  <si>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</si>
  <si>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</si>
  <si>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</si>
  <si>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</si>
  <si>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</si>
  <si>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</si>
  <si>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</si>
  <si>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</si>
  <si>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</si>
  <si>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</si>
  <si>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</si>
  <si>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</si>
  <si>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</si>
  <si>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</si>
  <si>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</si>
  <si>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</si>
  <si>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</si>
  <si>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</si>
  <si>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</si>
  <si>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</si>
  <si>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</si>
  <si>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</si>
  <si>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</si>
  <si>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</si>
  <si>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</si>
  <si>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</si>
  <si>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</si>
  <si>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</si>
  <si>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</si>
  <si>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</si>
  <si>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</si>
  <si>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</si>
  <si>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</si>
  <si>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</si>
  <si>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</si>
  <si>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</si>
  <si>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</si>
  <si>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</si>
  <si>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</si>
  <si>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</si>
  <si>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</si>
  <si>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</si>
  <si>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</si>
  <si>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</si>
  <si>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</si>
  <si>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</si>
  <si>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</si>
  <si>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</si>
  <si>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</si>
  <si>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</si>
  <si>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</si>
  <si>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</si>
  <si>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</si>
  <si>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</si>
  <si>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</si>
  <si>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</si>
  <si>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</si>
  <si>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</si>
  <si>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</si>
  <si>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</si>
  <si>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</si>
  <si>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</si>
  <si>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</si>
  <si>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</si>
  <si>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</si>
  <si>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</si>
  <si>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</si>
  <si>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</si>
  <si>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</si>
  <si>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</si>
  <si>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</si>
  <si>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</si>
  <si>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</si>
  <si>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</si>
  <si>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</si>
  <si>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</si>
  <si>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</si>
  <si>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</si>
  <si>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</si>
  <si>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</si>
  <si>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</si>
  <si>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</si>
  <si>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</si>
  <si>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</si>
  <si>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</si>
  <si>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</si>
  <si>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</si>
  <si>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</si>
  <si>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</si>
  <si>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</si>
  <si>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</si>
  <si>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</si>
  <si>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</si>
  <si>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</si>
  <si>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</si>
  <si>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</si>
  <si>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</si>
  <si>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</si>
  <si>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</si>
  <si>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</si>
  <si>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</si>
  <si>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</si>
  <si>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</si>
  <si>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</si>
  <si>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</si>
  <si>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</si>
  <si>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</si>
  <si>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</si>
  <si>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</si>
  <si>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</si>
  <si>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</si>
  <si>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</si>
  <si>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</si>
  <si>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</si>
  <si>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</si>
  <si>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</si>
  <si>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</si>
  <si>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</si>
  <si>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</si>
  <si>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</si>
  <si>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</si>
  <si>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</si>
  <si>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</si>
  <si>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</si>
  <si>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</si>
  <si>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</si>
  <si>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</si>
  <si>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</si>
  <si>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</si>
  <si>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</si>
  <si>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</si>
  <si>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</si>
  <si>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</si>
  <si>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</si>
  <si>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</si>
  <si>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</si>
  <si>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</si>
  <si>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</si>
  <si>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</si>
  <si>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</si>
  <si>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</si>
  <si>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</si>
  <si>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</si>
  <si>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</si>
  <si>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</si>
  <si>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</si>
  <si>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</si>
  <si>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</si>
  <si>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</si>
  <si>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</si>
  <si>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</si>
  <si>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</si>
  <si>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</si>
  <si>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</si>
  <si>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</si>
  <si>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</si>
  <si>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</si>
  <si>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</si>
  <si>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</si>
  <si>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</si>
  <si>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</si>
  <si>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</si>
  <si>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</si>
  <si>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</si>
  <si>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</si>
  <si>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</si>
  <si>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</si>
  <si>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</si>
  <si>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</si>
  <si>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</si>
  <si>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</si>
  <si>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</si>
  <si>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</si>
  <si>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</si>
  <si>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</si>
  <si>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</si>
  <si>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</si>
  <si>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</si>
  <si>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</si>
  <si>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</si>
  <si>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</si>
  <si>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</si>
  <si>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</si>
  <si>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</si>
  <si>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</si>
  <si>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</si>
  <si>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</si>
  <si>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</si>
  <si>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</si>
  <si>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</si>
  <si>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</si>
  <si>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</si>
  <si>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</si>
  <si>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</si>
  <si>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</si>
  <si>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</si>
  <si>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</si>
  <si>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</si>
  <si>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</si>
  <si>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</si>
  <si>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</si>
  <si>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</si>
  <si>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</si>
  <si>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</si>
  <si>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</si>
  <si>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</si>
  <si>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</si>
  <si>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</si>
  <si>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</si>
  <si>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</si>
  <si>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</si>
  <si>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</si>
  <si>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</si>
  <si>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</si>
  <si>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</si>
  <si>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</si>
  <si>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</si>
  <si>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</si>
  <si>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</si>
  <si>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</si>
  <si>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</si>
  <si>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</si>
  <si>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</si>
  <si>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</si>
  <si>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</si>
  <si>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</si>
  <si>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</si>
  <si>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</si>
  <si>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</si>
  <si>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</si>
  <si>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</si>
  <si>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</si>
  <si>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</si>
  <si>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</si>
  <si>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</si>
  <si>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</si>
  <si>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</si>
  <si>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</si>
  <si>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</si>
  <si>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</si>
  <si>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</si>
  <si>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</si>
  <si>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</si>
  <si>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</si>
  <si>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</si>
  <si>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</si>
  <si>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</si>
  <si>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</si>
  <si>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</si>
  <si>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</si>
  <si>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</si>
  <si>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</si>
  <si>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</si>
  <si>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</si>
  <si>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</si>
  <si>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</si>
  <si>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</si>
  <si>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</si>
  <si>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</si>
  <si>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</si>
  <si>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</si>
  <si>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</si>
  <si>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</si>
  <si>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</si>
  <si>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</si>
  <si>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</si>
  <si>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</si>
  <si>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</si>
  <si>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</si>
  <si>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</si>
  <si>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</si>
  <si>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</si>
  <si>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</si>
  <si>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</si>
  <si>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</si>
  <si>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</si>
  <si>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</si>
  <si>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</si>
  <si>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</si>
  <si>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</si>
  <si>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</si>
  <si>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</si>
  <si>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</si>
  <si>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</si>
  <si>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</si>
  <si>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</si>
  <si>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</si>
  <si>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</si>
  <si>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</si>
  <si>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</si>
  <si>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</si>
  <si>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</si>
  <si>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</si>
  <si>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</si>
  <si>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</si>
  <si>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</si>
  <si>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</si>
  <si>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</si>
  <si>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</si>
  <si>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</si>
  <si>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</si>
  <si>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</si>
  <si>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</si>
  <si>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</si>
  <si>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</si>
  <si>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</si>
  <si>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</si>
  <si>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</si>
  <si>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</si>
  <si>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</si>
  <si>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</si>
  <si>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</si>
  <si>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</si>
  <si>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</si>
  <si>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</si>
  <si>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</si>
  <si>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</si>
  <si>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</si>
  <si>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</si>
  <si>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</si>
  <si>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</si>
  <si>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</si>
  <si>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</si>
  <si>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</si>
  <si>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</si>
  <si>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</si>
  <si>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</si>
  <si>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</si>
  <si>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</si>
  <si>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</si>
  <si>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</si>
  <si>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</si>
  <si>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</si>
  <si>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</si>
  <si>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</si>
  <si>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</si>
  <si>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</si>
  <si>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</si>
  <si>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</si>
  <si>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</si>
  <si>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</si>
  <si>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</si>
  <si>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</si>
  <si>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</si>
  <si>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</si>
  <si>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</si>
  <si>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</si>
  <si>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</si>
  <si>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</si>
  <si>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</si>
  <si>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</si>
  <si>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</si>
  <si>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</si>
  <si>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</si>
  <si>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</si>
  <si>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</si>
  <si>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</si>
  <si>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</si>
  <si>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</si>
  <si>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</si>
  <si>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</si>
  <si>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</si>
  <si>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</si>
  <si>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</si>
  <si>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</si>
  <si>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</si>
  <si>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</si>
  <si>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</si>
  <si>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</si>
  <si>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</si>
  <si>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</si>
  <si>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</si>
  <si>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</si>
  <si>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</si>
  <si>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</si>
  <si>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</si>
  <si>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</si>
  <si>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</si>
  <si>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</si>
  <si>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</si>
  <si>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</si>
  <si>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</si>
  <si>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</si>
  <si>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</si>
  <si>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</si>
  <si>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</si>
  <si>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</si>
  <si>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</si>
  <si>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</si>
  <si>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</si>
  <si>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</si>
  <si>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</si>
  <si>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</si>
  <si>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</si>
  <si>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</si>
  <si>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</si>
  <si>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</si>
  <si>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</si>
  <si>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</si>
  <si>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</si>
  <si>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</si>
  <si>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</si>
  <si>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</si>
  <si>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</si>
  <si>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</si>
  <si>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</si>
  <si>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</si>
  <si>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</si>
  <si>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</si>
  <si>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</si>
  <si>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</si>
  <si>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</si>
  <si>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</si>
  <si>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</si>
  <si>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</si>
  <si>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</si>
  <si>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</si>
  <si>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</si>
  <si>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</si>
  <si>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</si>
  <si>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</si>
  <si>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</si>
  <si>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</si>
  <si>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</si>
  <si>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</si>
  <si>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</si>
  <si>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</si>
  <si>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</si>
  <si>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</si>
  <si>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</si>
  <si>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</si>
  <si>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</si>
  <si>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</si>
  <si>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</si>
  <si>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</si>
  <si>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</si>
  <si>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</si>
  <si>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</si>
  <si>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</si>
  <si>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</si>
  <si>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</si>
  <si>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</si>
  <si>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</si>
  <si>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</si>
  <si>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</si>
  <si>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</si>
  <si>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</si>
  <si>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</si>
  <si>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</si>
  <si>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</si>
  <si>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</si>
  <si>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</si>
  <si>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</si>
  <si>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</si>
  <si>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</si>
  <si>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</si>
  <si>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</si>
  <si>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</si>
  <si>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</si>
  <si>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</si>
  <si>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</si>
  <si>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</si>
  <si>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</si>
  <si>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</si>
  <si>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</si>
  <si>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</si>
  <si>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</si>
  <si>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</si>
  <si>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</si>
  <si>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</si>
  <si>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</si>
  <si>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</si>
  <si>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</si>
  <si>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</si>
  <si>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</si>
  <si>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</si>
  <si>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</si>
  <si>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</si>
  <si>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</si>
  <si>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</si>
  <si>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</si>
  <si>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</si>
  <si>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</si>
  <si>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</si>
  <si>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</si>
  <si>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</si>
  <si>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</si>
  <si>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</si>
  <si>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</si>
  <si>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</si>
  <si>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</si>
  <si>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</si>
  <si>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</si>
  <si>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</si>
  <si>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</si>
  <si>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</si>
  <si>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</si>
  <si>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</si>
  <si>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</si>
  <si>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</si>
  <si>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</si>
  <si>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</si>
  <si>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</si>
  <si>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</si>
  <si>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</si>
  <si>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</si>
  <si>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</si>
  <si>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</si>
  <si>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</si>
  <si>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</si>
  <si>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</si>
  <si>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</si>
  <si>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</si>
  <si>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</si>
  <si>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</si>
  <si>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</si>
  <si>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</si>
  <si>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</si>
  <si>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</si>
  <si>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</si>
  <si>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</si>
  <si>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</si>
  <si>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</si>
  <si>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</si>
  <si>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</si>
  <si>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</si>
  <si>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</si>
  <si>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</si>
  <si>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</si>
  <si>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</si>
  <si>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</si>
  <si>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</si>
  <si>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</si>
  <si>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</si>
  <si>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</si>
  <si>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</si>
  <si>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</si>
  <si>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</si>
  <si>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</si>
  <si>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</si>
  <si>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</si>
  <si>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</si>
  <si>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</si>
  <si>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</si>
  <si>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</si>
  <si>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</si>
  <si>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</si>
  <si>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</si>
  <si>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</si>
  <si>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</si>
  <si>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</si>
  <si>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</si>
  <si>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</si>
  <si>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</si>
  <si>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</si>
  <si>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</si>
  <si>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</si>
  <si>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</si>
  <si>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</si>
  <si>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</si>
  <si>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</si>
  <si>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</si>
  <si>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</si>
  <si>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</si>
  <si>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</si>
  <si>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</si>
  <si>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</si>
  <si>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</si>
  <si>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</si>
  <si>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</si>
  <si>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</si>
  <si>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</si>
  <si>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</si>
  <si>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</si>
  <si>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</si>
  <si>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</si>
  <si>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</si>
  <si>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</si>
  <si>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</si>
  <si>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</si>
  <si>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</si>
  <si>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</si>
  <si>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</si>
  <si>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</si>
  <si>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</si>
  <si>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</si>
  <si>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</si>
  <si>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</si>
  <si>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</si>
  <si>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</si>
  <si>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</si>
  <si>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</si>
  <si>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</si>
  <si>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</si>
  <si>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</si>
  <si>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</si>
  <si>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</si>
  <si>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</si>
  <si>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</si>
  <si>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</si>
  <si>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</si>
  <si>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</si>
  <si>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</si>
  <si>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</si>
  <si>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</si>
  <si>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</si>
  <si>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</si>
  <si>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</si>
  <si>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</si>
  <si>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</si>
  <si>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</si>
  <si>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</si>
  <si>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</si>
  <si>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</si>
  <si>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</si>
  <si>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</si>
  <si>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</si>
  <si>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</si>
  <si>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</si>
  <si>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</si>
  <si>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</si>
  <si>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</si>
  <si>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</si>
  <si>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</si>
  <si>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</si>
  <si>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</si>
  <si>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</si>
  <si>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</si>
  <si>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</si>
  <si>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</si>
  <si>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</si>
  <si>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</si>
  <si>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</si>
  <si>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</si>
  <si>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</si>
  <si>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</si>
  <si>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</si>
  <si>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</si>
  <si>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</si>
  <si>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</si>
  <si>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</si>
  <si>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</si>
  <si>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</si>
  <si>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</si>
  <si>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</si>
  <si>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</si>
  <si>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</si>
  <si>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</si>
  <si>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</si>
  <si>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</si>
  <si>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</si>
  <si>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</si>
  <si>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</si>
  <si>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</si>
  <si>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</si>
  <si>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</si>
  <si>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</si>
  <si>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</si>
  <si>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</si>
  <si>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</si>
  <si>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</si>
  <si>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</si>
  <si>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</si>
  <si>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</si>
  <si>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</si>
  <si>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</si>
  <si>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</si>
  <si>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</si>
  <si>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</si>
  <si>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</si>
  <si>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</si>
  <si>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</si>
  <si>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</si>
  <si>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</si>
  <si>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</si>
  <si>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</si>
  <si>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</si>
  <si>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</si>
  <si>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</si>
  <si>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</si>
  <si>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</si>
  <si>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</si>
  <si>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</si>
  <si>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</si>
  <si>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</si>
  <si>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</si>
  <si>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</si>
  <si>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</si>
  <si>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</si>
  <si>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</si>
  <si>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</si>
  <si>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</si>
  <si>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</si>
  <si>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</si>
  <si>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</si>
  <si>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</si>
  <si>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</si>
  <si>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</si>
  <si>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</si>
  <si>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</si>
  <si>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</si>
  <si>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</si>
  <si>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</si>
  <si>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</si>
  <si>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</si>
  <si>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</si>
  <si>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</si>
  <si>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</si>
  <si>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</si>
  <si>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</si>
  <si>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</si>
  <si>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</si>
  <si>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</si>
  <si>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</si>
  <si>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</si>
  <si>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</si>
  <si>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</si>
  <si>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</si>
  <si>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</si>
  <si>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</si>
  <si>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</si>
  <si>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</si>
  <si>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</si>
  <si>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</si>
  <si>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</si>
  <si>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</si>
  <si>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</si>
  <si>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</si>
  <si>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</si>
  <si>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</si>
  <si>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</si>
  <si>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</si>
  <si>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</si>
  <si>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</si>
  <si>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</si>
  <si>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</si>
  <si>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</si>
  <si>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</si>
  <si>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</si>
  <si>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</si>
  <si>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</si>
  <si>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</si>
  <si>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</si>
  <si>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</si>
  <si>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</si>
  <si>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</si>
  <si>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</si>
  <si>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</si>
  <si>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</si>
  <si>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</si>
  <si>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</si>
  <si>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</si>
  <si>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</si>
  <si>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</si>
  <si>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</si>
  <si>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</si>
  <si>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</si>
  <si>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</si>
  <si>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</si>
  <si>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</si>
  <si>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</si>
  <si>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</si>
  <si>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</si>
  <si>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</si>
  <si>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</si>
  <si>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</si>
  <si>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</si>
  <si>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</si>
  <si>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</si>
  <si>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</si>
  <si>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</si>
  <si>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</si>
  <si>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</si>
  <si>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</si>
  <si>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</si>
  <si>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</si>
  <si>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</si>
  <si>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</si>
  <si>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</si>
  <si>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</si>
  <si>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</si>
  <si>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</si>
  <si>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</si>
  <si>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</si>
  <si>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</si>
  <si>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</si>
  <si>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</si>
  <si>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</si>
  <si>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</si>
  <si>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</si>
  <si>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</si>
  <si>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</si>
  <si>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</si>
  <si>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</si>
  <si>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</si>
  <si>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</si>
  <si>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</si>
  <si>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</si>
  <si>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</si>
  <si>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</si>
  <si>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</si>
  <si>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</si>
  <si>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</si>
  <si>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</si>
  <si>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</si>
  <si>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</si>
  <si>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</si>
  <si>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</si>
  <si>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</si>
  <si>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</si>
  <si>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</si>
  <si>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</si>
  <si>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</si>
  <si>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</si>
  <si>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</si>
  <si>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</si>
  <si>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</si>
  <si>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</si>
  <si>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</si>
  <si>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</si>
  <si>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</si>
  <si>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</si>
  <si>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</si>
  <si>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</si>
  <si>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</si>
  <si>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</si>
  <si>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</si>
  <si>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</si>
  <si>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</si>
  <si>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</si>
  <si>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</si>
  <si>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</si>
  <si>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</si>
  <si>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</si>
  <si>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</si>
  <si>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</si>
  <si>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</si>
  <si>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</si>
  <si>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</si>
  <si>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</si>
  <si>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</si>
  <si>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</si>
  <si>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</si>
  <si>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</si>
  <si>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</si>
  <si>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</si>
  <si>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</si>
  <si>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</si>
  <si>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</si>
  <si>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</si>
  <si>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</si>
  <si>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</si>
  <si>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</si>
  <si>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</si>
  <si>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</si>
  <si>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</si>
  <si>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</si>
  <si>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</si>
  <si>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</si>
  <si>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</si>
  <si>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</si>
  <si>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</si>
  <si>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</si>
  <si>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</si>
  <si>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</si>
  <si>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</si>
  <si>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</si>
  <si>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</si>
  <si>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</si>
  <si>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</si>
  <si>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</si>
  <si>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</si>
  <si>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</si>
  <si>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</si>
  <si>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</si>
  <si>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</si>
  <si>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</si>
  <si>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</si>
  <si>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</si>
  <si>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</si>
  <si>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</si>
  <si>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</si>
  <si>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</si>
  <si>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</si>
  <si>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</si>
  <si>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</si>
  <si>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</si>
  <si>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</si>
  <si>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</si>
  <si>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</si>
  <si>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</si>
  <si>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</si>
  <si>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</si>
  <si>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</si>
  <si>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</si>
  <si>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</si>
  <si>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</si>
  <si>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</si>
  <si>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</si>
  <si>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</si>
  <si>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</si>
  <si>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</si>
  <si>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</si>
  <si>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</si>
  <si>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</si>
  <si>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</si>
  <si>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</si>
  <si>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</si>
  <si>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</si>
  <si>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</si>
  <si>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</si>
  <si>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</si>
  <si>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</si>
  <si>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</si>
  <si>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</si>
  <si>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</si>
  <si>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</si>
  <si>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</si>
  <si>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</si>
  <si>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</si>
  <si>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</si>
  <si>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</si>
  <si>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</si>
  <si>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</si>
  <si>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</si>
  <si>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</si>
  <si>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</si>
  <si>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</si>
  <si>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</si>
  <si>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</si>
  <si>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</si>
  <si>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</si>
  <si>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</si>
  <si>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</si>
  <si>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</si>
  <si>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</si>
  <si>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</si>
  <si>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</si>
  <si>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</si>
  <si>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</si>
  <si>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</si>
  <si>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</si>
  <si>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</si>
  <si>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</si>
  <si>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</si>
  <si>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</si>
  <si>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</si>
  <si>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</si>
  <si>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</si>
  <si>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</si>
  <si>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</si>
  <si>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</si>
  <si>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</si>
  <si>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</si>
  <si>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</si>
  <si>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</si>
  <si>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</si>
  <si>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</si>
  <si>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</si>
  <si>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</si>
  <si>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</si>
  <si>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</si>
  <si>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</si>
  <si>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</si>
  <si>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</si>
  <si>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</si>
  <si>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</si>
  <si>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</si>
  <si>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</si>
  <si>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</si>
  <si>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</si>
  <si>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</si>
  <si>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</si>
  <si>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</si>
  <si>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</si>
  <si>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</si>
  <si>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</si>
  <si>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</si>
  <si>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</si>
  <si>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</si>
  <si>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</si>
  <si>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</si>
  <si>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</si>
  <si>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</si>
  <si>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</si>
  <si>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</si>
  <si>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</si>
  <si>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</si>
  <si>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</si>
  <si>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</si>
  <si>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</si>
  <si>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</si>
  <si>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</si>
  <si>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</si>
  <si>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</si>
  <si>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</si>
  <si>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</si>
  <si>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</si>
  <si>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</si>
  <si>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</si>
  <si>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</si>
  <si>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</si>
  <si>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</si>
  <si>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</si>
  <si>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</si>
  <si>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</si>
  <si>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</si>
  <si>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</si>
  <si>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</si>
  <si>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</si>
  <si>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</si>
  <si>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</si>
  <si>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</si>
  <si>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</si>
  <si>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</si>
  <si>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</si>
  <si>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</si>
  <si>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</si>
  <si>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</si>
  <si>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</si>
  <si>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</si>
  <si>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</si>
  <si>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</si>
  <si>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</si>
  <si>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</si>
  <si>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</si>
  <si>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</si>
  <si>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</si>
  <si>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</si>
  <si>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</si>
  <si>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</si>
  <si>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</si>
  <si>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</si>
  <si>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</si>
  <si>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</si>
  <si>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</si>
  <si>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</si>
  <si>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</si>
  <si>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</si>
  <si>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</si>
  <si>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</si>
  <si>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</si>
  <si>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</si>
  <si>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</si>
  <si>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</si>
  <si>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</si>
  <si>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</si>
  <si>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</si>
  <si>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</si>
  <si>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</si>
  <si>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</si>
  <si>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</si>
  <si>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</si>
  <si>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</si>
  <si>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</si>
  <si>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</si>
  <si>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</si>
  <si>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</si>
  <si>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</si>
  <si>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</si>
  <si>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</si>
  <si>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</si>
  <si>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</si>
  <si>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</si>
  <si>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</si>
  <si>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</si>
  <si>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</si>
  <si>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</si>
  <si>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</si>
  <si>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</si>
  <si>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</si>
  <si>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</si>
  <si>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</si>
  <si>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</si>
  <si>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</si>
  <si>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</si>
  <si>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</si>
  <si>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</si>
  <si>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</si>
  <si>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</si>
  <si>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</si>
  <si>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</si>
  <si>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</si>
  <si>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</si>
  <si>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</si>
  <si>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</si>
  <si>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</si>
  <si>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</si>
  <si>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</si>
  <si>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</si>
  <si>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</si>
  <si>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</si>
  <si>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</si>
  <si>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</si>
  <si>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</si>
  <si>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</si>
  <si>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</si>
  <si>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</si>
  <si>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</si>
  <si>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</si>
  <si>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</si>
  <si>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</si>
  <si>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</si>
  <si>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</si>
  <si>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</si>
  <si>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</si>
  <si>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</si>
  <si>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</si>
  <si>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</si>
  <si>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</si>
  <si>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</si>
  <si>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</si>
  <si>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</si>
  <si>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</si>
  <si>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</si>
  <si>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</si>
  <si>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</si>
  <si>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</si>
  <si>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</si>
  <si>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</si>
  <si>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</si>
  <si>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</si>
  <si>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</si>
  <si>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</si>
  <si>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</si>
  <si>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</si>
  <si>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</si>
  <si>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</si>
  <si>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</si>
  <si>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</si>
  <si>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</si>
  <si>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</si>
  <si>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</si>
  <si>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</si>
  <si>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</si>
  <si>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</si>
  <si>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</si>
  <si>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</si>
  <si>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</si>
  <si>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</si>
  <si>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</si>
  <si>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</si>
  <si>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</si>
  <si>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</si>
  <si>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</si>
  <si>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</si>
  <si>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</si>
  <si>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</si>
  <si>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</si>
  <si>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</si>
  <si>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</si>
  <si>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</si>
  <si>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</si>
  <si>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</si>
  <si>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</si>
  <si>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</si>
  <si>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</si>
  <si>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</si>
  <si>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</si>
  <si>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</si>
  <si>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</si>
  <si>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</si>
  <si>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</si>
  <si>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</si>
  <si>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</si>
  <si>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</si>
  <si>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</si>
  <si>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</si>
  <si>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</si>
  <si>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</si>
  <si>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</si>
  <si>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</si>
  <si>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</si>
  <si>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</si>
  <si>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</si>
  <si>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</si>
  <si>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</si>
  <si>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</si>
  <si>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</si>
  <si>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</si>
  <si>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</si>
  <si>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</si>
  <si>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</si>
  <si>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</si>
  <si>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</si>
  <si>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</si>
  <si>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</si>
  <si>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</si>
  <si>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</si>
  <si>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</si>
  <si>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</si>
  <si>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</si>
  <si>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</si>
  <si>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</si>
  <si>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</si>
  <si>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</si>
  <si>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</si>
  <si>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</si>
  <si>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</si>
  <si>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</si>
  <si>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</si>
  <si>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</si>
  <si>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</si>
  <si>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</si>
  <si>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</si>
  <si>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</si>
  <si>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</si>
  <si>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</si>
  <si>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</si>
  <si>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</si>
  <si>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</si>
  <si>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</si>
  <si>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</si>
  <si>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</si>
  <si>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</si>
  <si>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</si>
  <si>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</si>
  <si>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</si>
  <si>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</si>
  <si>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</si>
  <si>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</si>
  <si>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</si>
  <si>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</si>
  <si>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</si>
  <si>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</si>
  <si>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</si>
  <si>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</si>
  <si>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</si>
  <si>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</si>
  <si>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</si>
  <si>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</si>
  <si>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</si>
  <si>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</si>
  <si>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</si>
  <si>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</si>
  <si>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</si>
  <si>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</si>
  <si>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</si>
  <si>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</si>
  <si>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</si>
  <si>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</si>
  <si>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</si>
  <si>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</si>
  <si>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</si>
  <si>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</si>
  <si>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</si>
  <si>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</si>
  <si>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</si>
  <si>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</si>
  <si>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</si>
  <si>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</si>
  <si>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</si>
  <si>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</si>
  <si>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</si>
  <si>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</si>
  <si>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</si>
  <si>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</si>
  <si>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</si>
  <si>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</si>
  <si>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</si>
  <si>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</si>
  <si>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</si>
  <si>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</si>
  <si>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</si>
  <si>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</si>
  <si>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</si>
  <si>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</si>
  <si>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</si>
  <si>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</si>
  <si>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</si>
  <si>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</si>
  <si>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</si>
  <si>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</si>
  <si>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</si>
  <si>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</si>
  <si>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</si>
  <si>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</si>
  <si>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</si>
  <si>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</si>
  <si>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</si>
  <si>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</si>
  <si>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</si>
  <si>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</si>
  <si>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</si>
  <si>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</si>
  <si>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</si>
  <si>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</si>
  <si>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</si>
  <si>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</si>
  <si>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</si>
  <si>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</si>
  <si>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</si>
  <si>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</si>
  <si>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</si>
  <si>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</si>
  <si>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</si>
  <si>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</si>
  <si>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</si>
  <si>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</si>
  <si>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</si>
  <si>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</si>
  <si>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</si>
  <si>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</si>
  <si>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</si>
  <si>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</si>
  <si>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</si>
  <si>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</si>
  <si>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</si>
  <si>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</si>
  <si>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</si>
  <si>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</si>
  <si>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</si>
  <si>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</si>
  <si>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</si>
  <si>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</si>
  <si>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</si>
  <si>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</si>
  <si>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</si>
  <si>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</si>
  <si>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</si>
  <si>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</si>
  <si>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</si>
  <si>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</si>
  <si>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</si>
  <si>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</si>
  <si>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</si>
  <si>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</si>
  <si>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</si>
  <si>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</si>
  <si>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</si>
  <si>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</si>
  <si>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</si>
  <si>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</si>
  <si>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</si>
  <si>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</si>
  <si>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</si>
  <si>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</si>
  <si>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</si>
  <si>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</si>
  <si>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</si>
  <si>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</si>
  <si>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</si>
  <si>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</si>
  <si>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</si>
  <si>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</si>
  <si>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</si>
  <si>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</si>
  <si>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</si>
  <si>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</si>
  <si>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</si>
  <si>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</si>
  <si>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</si>
  <si>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</si>
  <si>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</si>
  <si>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</si>
  <si>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</si>
  <si>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</si>
  <si>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</si>
  <si>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</si>
  <si>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</si>
  <si>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</si>
  <si>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</si>
  <si>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</si>
  <si>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</si>
  <si>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</si>
  <si>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</si>
  <si>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</si>
  <si>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</si>
  <si>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</si>
  <si>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</si>
  <si>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</si>
  <si>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</si>
  <si>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</si>
  <si>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</si>
  <si>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</si>
  <si>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</si>
  <si>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</si>
  <si>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</si>
  <si>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</si>
  <si>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</si>
  <si>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</si>
  <si>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</si>
  <si>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</si>
  <si>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</si>
  <si>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</si>
  <si>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</si>
  <si>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</si>
  <si>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</si>
  <si>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</si>
  <si>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</si>
  <si>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</si>
  <si>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</si>
  <si>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</si>
  <si>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</si>
  <si>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</si>
  <si>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</si>
  <si>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</si>
  <si>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</si>
  <si>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</si>
  <si>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</si>
  <si>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</si>
  <si>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</si>
  <si>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</si>
  <si>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</si>
  <si>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</si>
  <si>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</si>
  <si>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</si>
  <si>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</si>
  <si>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</si>
  <si>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</si>
  <si>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</si>
  <si>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</si>
  <si>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</si>
  <si>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</si>
  <si>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</si>
  <si>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</si>
  <si>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</si>
  <si>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</si>
  <si>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</si>
  <si>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</si>
  <si>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</si>
  <si>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</si>
  <si>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</si>
  <si>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</si>
  <si>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</si>
  <si>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</si>
  <si>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</si>
  <si>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</si>
  <si>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</si>
  <si>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</si>
  <si>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</si>
  <si>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</si>
  <si>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</si>
  <si>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</si>
  <si>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</si>
  <si>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</si>
  <si>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</si>
  <si>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</si>
  <si>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</si>
  <si>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</si>
  <si>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</si>
  <si>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</si>
  <si>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</si>
  <si>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</si>
  <si>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</si>
  <si>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</si>
  <si>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</si>
  <si>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</si>
  <si>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</si>
  <si>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</si>
  <si>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</si>
  <si>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</si>
  <si>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</si>
  <si>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</si>
  <si>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</si>
  <si>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</si>
  <si>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</si>
  <si>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</si>
  <si>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</si>
  <si>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</si>
  <si>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</si>
  <si>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</si>
  <si>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</si>
  <si>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</si>
  <si>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</si>
  <si>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</si>
  <si>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</si>
  <si>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</si>
  <si>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</si>
  <si>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</si>
  <si>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</si>
  <si>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</si>
  <si>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</si>
  <si>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</si>
  <si>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</si>
  <si>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</si>
  <si>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</si>
  <si>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</si>
  <si>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</si>
  <si>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</si>
  <si>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</si>
  <si>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</si>
  <si>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</si>
  <si>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</si>
  <si>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</si>
  <si>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</si>
  <si>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</si>
  <si>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</si>
  <si>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</si>
  <si>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</si>
  <si>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</si>
  <si>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</si>
  <si>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</si>
  <si>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</si>
  <si>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</si>
  <si>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</si>
  <si>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</si>
  <si>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</si>
  <si>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</si>
  <si>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</si>
  <si>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</si>
  <si>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</si>
  <si>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</si>
  <si>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</si>
  <si>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</si>
  <si>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</si>
  <si>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</si>
  <si>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</si>
  <si>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</si>
  <si>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</si>
  <si>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</si>
  <si>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</si>
  <si>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</si>
  <si>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</si>
  <si>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</si>
  <si>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</si>
  <si>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</si>
  <si>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</si>
  <si>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</si>
  <si>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</si>
  <si>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</si>
  <si>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</si>
  <si>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</si>
  <si>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</si>
  <si>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</si>
  <si>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</si>
  <si>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</si>
  <si>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</si>
  <si>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</si>
  <si>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</si>
  <si>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</si>
  <si>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</si>
  <si>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</si>
  <si>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</si>
  <si>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</si>
  <si>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</si>
  <si>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</si>
  <si>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</si>
  <si>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</si>
  <si>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</si>
  <si>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</si>
  <si>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</si>
  <si>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</si>
  <si>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</si>
  <si>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</si>
  <si>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</si>
  <si>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</si>
  <si>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</si>
  <si>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</si>
  <si>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</si>
  <si>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</si>
  <si>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</si>
  <si>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</si>
  <si>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</si>
  <si>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</si>
  <si>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</si>
  <si>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</si>
  <si>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</si>
  <si>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</si>
  <si>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</si>
  <si>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</si>
  <si>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</si>
  <si>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</si>
  <si>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</si>
  <si>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</si>
  <si>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</si>
  <si>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</si>
  <si>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</si>
  <si>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</si>
  <si>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</si>
  <si>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</si>
  <si>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</si>
  <si>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</si>
  <si>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</si>
  <si>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</si>
  <si>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</si>
  <si>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</si>
  <si>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</si>
  <si>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</si>
  <si>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</si>
  <si>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</si>
  <si>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</si>
  <si>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</si>
  <si>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</si>
  <si>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</si>
  <si>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</si>
  <si>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</si>
  <si>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</si>
  <si>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</si>
  <si>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</si>
  <si>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</si>
  <si>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</si>
  <si>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</si>
  <si>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</si>
  <si>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</si>
  <si>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</si>
  <si>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</si>
  <si>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</si>
  <si>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</si>
  <si>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</si>
  <si>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</si>
  <si>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</si>
  <si>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</si>
  <si>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</si>
  <si>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</si>
  <si>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</si>
  <si>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</si>
  <si>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</si>
  <si>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</si>
  <si>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</si>
  <si>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</si>
  <si>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</si>
  <si>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</si>
  <si>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</si>
  <si>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</si>
  <si>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</si>
  <si>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</si>
  <si>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</si>
  <si>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</si>
  <si>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</si>
  <si>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</si>
  <si>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</si>
  <si>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</si>
  <si>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</si>
  <si>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</si>
  <si>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</si>
  <si>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</si>
  <si>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</si>
  <si>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</si>
  <si>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</si>
  <si>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</si>
  <si>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</si>
  <si>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</si>
  <si>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</si>
  <si>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</si>
  <si>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</si>
  <si>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</si>
  <si>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</si>
  <si>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</si>
  <si>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</si>
  <si>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</si>
  <si>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</si>
  <si>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</si>
  <si>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</si>
  <si>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</si>
  <si>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</si>
  <si>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</si>
  <si>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</si>
  <si>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</si>
  <si>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</si>
  <si>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</si>
  <si>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</si>
  <si>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</si>
  <si>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</si>
  <si>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</si>
  <si>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</si>
  <si>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</si>
  <si>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</si>
  <si>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</si>
  <si>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</si>
  <si>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</si>
  <si>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</si>
  <si>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</si>
  <si>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</si>
  <si>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</si>
  <si>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</si>
  <si>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</si>
  <si>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</si>
  <si>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</si>
  <si>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</si>
  <si>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</si>
  <si>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</si>
  <si>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</si>
  <si>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</si>
  <si>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</si>
  <si>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</si>
  <si>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</si>
  <si>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</si>
  <si>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</si>
  <si>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</si>
  <si>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</si>
  <si>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</si>
  <si>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</si>
  <si>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</si>
  <si>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</si>
  <si>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</si>
  <si>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</si>
  <si>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</si>
  <si>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</si>
  <si>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</si>
  <si>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</si>
  <si>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</si>
  <si>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</si>
  <si>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</si>
  <si>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</si>
  <si>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</si>
  <si>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</si>
  <si>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</si>
  <si>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</si>
  <si>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</si>
  <si>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</si>
  <si>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</si>
  <si>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</si>
  <si>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</si>
  <si>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</si>
  <si>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</si>
  <si>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</si>
  <si>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</si>
  <si>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</si>
  <si>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</si>
  <si>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</si>
  <si>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</si>
  <si>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</si>
  <si>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</si>
  <si>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</si>
  <si>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</si>
  <si>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</si>
  <si>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</si>
  <si>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</si>
  <si>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</si>
  <si>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</si>
  <si>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</si>
  <si>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</si>
  <si>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</si>
  <si>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</si>
  <si>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</si>
  <si>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</si>
  <si>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</si>
  <si>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</si>
  <si>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</si>
  <si>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</si>
  <si>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</si>
  <si>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</si>
  <si>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</si>
  <si>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</si>
  <si>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</si>
  <si>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</si>
  <si>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</si>
  <si>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</si>
  <si>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</si>
  <si>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</si>
  <si>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</si>
  <si>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</si>
  <si>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</si>
  <si>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</si>
  <si>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</si>
  <si>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</si>
  <si>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</si>
  <si>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</si>
  <si>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</si>
  <si>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</si>
  <si>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</si>
  <si>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</si>
  <si>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</si>
  <si>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</si>
  <si>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</si>
  <si>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</si>
  <si>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</si>
  <si>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</si>
  <si>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</si>
  <si>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</si>
  <si>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</si>
  <si>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</si>
  <si>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</si>
  <si>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</si>
  <si>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</si>
  <si>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</si>
  <si>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</si>
  <si>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</si>
  <si>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</si>
  <si>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</si>
  <si>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</si>
  <si>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</si>
  <si>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</si>
  <si>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</si>
  <si>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</si>
  <si>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</si>
  <si>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</si>
  <si>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</si>
  <si>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</si>
  <si>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</si>
  <si>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</si>
  <si>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</si>
  <si>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</si>
  <si>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</si>
  <si>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</si>
  <si>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</si>
  <si>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</si>
  <si>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</si>
  <si>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</si>
  <si>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</si>
  <si>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</si>
  <si>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</si>
  <si>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</si>
  <si>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</si>
  <si>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</si>
  <si>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</si>
  <si>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</si>
  <si>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</si>
  <si>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</si>
  <si>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</si>
  <si>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</si>
  <si>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</si>
  <si>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</si>
  <si>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</si>
  <si>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</si>
  <si>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</si>
  <si>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</si>
  <si>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</si>
  <si>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</si>
  <si>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</si>
  <si>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</si>
  <si>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</si>
  <si>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</si>
  <si>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</si>
  <si>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</si>
  <si>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</si>
  <si>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</si>
  <si>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</si>
  <si>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</si>
  <si>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</si>
  <si>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</si>
  <si>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</si>
  <si>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</si>
  <si>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</si>
  <si>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</si>
  <si>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</si>
  <si>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</si>
  <si>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</si>
  <si>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</si>
  <si>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</si>
  <si>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</si>
  <si>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</si>
  <si>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</si>
  <si>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</si>
  <si>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</si>
  <si>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</si>
  <si>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</si>
  <si>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</si>
  <si>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</si>
  <si>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</si>
  <si>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</si>
  <si>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</si>
  <si>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</si>
  <si>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</si>
  <si>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</si>
  <si>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</si>
  <si>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</si>
  <si>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</si>
  <si>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</si>
  <si>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</si>
  <si>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</si>
  <si>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</si>
  <si>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</si>
  <si>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</si>
  <si>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</si>
  <si>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</si>
  <si>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</si>
  <si>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</si>
  <si>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</si>
  <si>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</si>
  <si>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</si>
  <si>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</si>
  <si>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</si>
  <si>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</si>
  <si>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</si>
  <si>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</si>
  <si>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</si>
  <si>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</si>
  <si>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</si>
  <si>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</si>
  <si>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</si>
  <si>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</si>
  <si>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</si>
  <si>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</si>
  <si>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</si>
  <si>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</si>
  <si>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</si>
  <si>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</si>
  <si>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</si>
  <si>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</si>
  <si>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</si>
  <si>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</si>
  <si>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</si>
  <si>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</si>
  <si>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</si>
  <si>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</si>
  <si>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</si>
  <si>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</si>
  <si>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</si>
  <si>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</si>
  <si>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</si>
  <si>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</si>
  <si>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</si>
  <si>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</si>
  <si>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</si>
  <si>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</si>
  <si>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</si>
  <si>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</si>
  <si>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</si>
  <si>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</si>
  <si>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</si>
  <si>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</si>
  <si>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</si>
  <si>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</si>
  <si>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</si>
  <si>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</si>
  <si>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</si>
  <si>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</si>
  <si>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</si>
  <si>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</si>
  <si>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</si>
  <si>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</si>
  <si>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</si>
  <si>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</si>
  <si>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</si>
  <si>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</si>
  <si>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</si>
  <si>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</si>
  <si>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</si>
  <si>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</si>
  <si>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</si>
  <si>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</si>
  <si>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</si>
  <si>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</si>
  <si>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</si>
  <si>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</si>
  <si>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</si>
  <si>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</si>
  <si>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</si>
  <si>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</si>
  <si>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</si>
  <si>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</si>
  <si>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</si>
  <si>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</si>
  <si>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</si>
  <si>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</si>
  <si>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</si>
  <si>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</si>
  <si>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</si>
  <si>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</si>
  <si>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</si>
  <si>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</si>
  <si>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</si>
  <si>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</si>
  <si>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</si>
  <si>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</si>
  <si>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</si>
  <si>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</si>
  <si>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</si>
  <si>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</si>
  <si>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</si>
  <si>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</si>
  <si>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</si>
  <si>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</si>
  <si>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</si>
  <si>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</si>
  <si>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</si>
  <si>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</si>
  <si>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</si>
  <si>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</si>
  <si>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</si>
  <si>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</si>
  <si>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</si>
  <si>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</si>
  <si>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</si>
  <si>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</si>
  <si>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</si>
  <si>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</si>
  <si>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</si>
  <si>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</si>
  <si>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</si>
  <si>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</si>
  <si>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</si>
  <si>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</si>
  <si>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</si>
  <si>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</si>
  <si>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</si>
  <si>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</si>
  <si>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</si>
  <si>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</si>
  <si>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</si>
  <si>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</si>
  <si>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</si>
  <si>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</si>
  <si>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</si>
  <si>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</si>
  <si>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</si>
  <si>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</si>
  <si>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</si>
  <si>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</si>
  <si>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</si>
  <si>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</si>
  <si>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</si>
  <si>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</si>
  <si>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</si>
  <si>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</si>
  <si>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</si>
  <si>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</si>
  <si>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</si>
  <si>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</si>
  <si>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</si>
  <si>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</si>
  <si>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</si>
  <si>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</si>
  <si>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</si>
  <si>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</si>
  <si>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</si>
  <si>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</si>
  <si>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</si>
  <si>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</si>
  <si>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</si>
  <si>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</si>
  <si>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</si>
  <si>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</si>
  <si>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</si>
  <si>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</si>
  <si>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</si>
  <si>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</si>
  <si>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</si>
  <si>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</si>
  <si>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</si>
  <si>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</si>
  <si>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</si>
  <si>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</si>
  <si>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</si>
  <si>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</si>
  <si>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</si>
  <si>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</si>
  <si>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</si>
  <si>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</si>
  <si>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</si>
  <si>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</si>
  <si>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</si>
  <si>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</si>
  <si>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</si>
  <si>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</si>
  <si>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</si>
  <si>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</si>
  <si>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</si>
  <si>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</si>
  <si>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</si>
  <si>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</si>
  <si>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</si>
  <si>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</si>
  <si>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</si>
  <si>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</si>
  <si>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</si>
  <si>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</si>
  <si>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</si>
  <si>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</si>
  <si>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</si>
  <si>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</si>
  <si>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</si>
  <si>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</si>
  <si>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</si>
  <si>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</si>
  <si>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</si>
  <si>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</si>
  <si>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</si>
  <si>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</si>
  <si>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</si>
  <si>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</si>
  <si>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</si>
  <si>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</si>
  <si>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</si>
  <si>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</si>
  <si>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</si>
  <si>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</si>
  <si>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</si>
  <si>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</si>
  <si>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</si>
  <si>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</si>
  <si>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</si>
  <si>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</si>
  <si>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</si>
  <si>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</si>
  <si>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</si>
  <si>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</si>
  <si>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</si>
  <si>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</si>
  <si>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</si>
  <si>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</si>
  <si>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</si>
  <si>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</si>
  <si>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</si>
  <si>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</si>
  <si>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</si>
  <si>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</si>
  <si>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</si>
  <si>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</si>
  <si>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</si>
  <si>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</si>
  <si>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</si>
  <si>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</si>
  <si>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</si>
  <si>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</si>
  <si>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</si>
  <si>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</si>
  <si>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</si>
  <si>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</si>
  <si>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</si>
  <si>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</si>
  <si>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</si>
  <si>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</si>
  <si>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</si>
  <si>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</si>
  <si>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</si>
  <si>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</si>
  <si>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</si>
  <si>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</si>
  <si>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</si>
  <si>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</si>
  <si>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</si>
  <si>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</si>
  <si>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</si>
  <si>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</si>
  <si>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</si>
  <si>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</si>
  <si>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</si>
  <si>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</si>
  <si>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</si>
  <si>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</si>
  <si>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</si>
  <si>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</si>
  <si>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</si>
  <si>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</si>
  <si>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</si>
  <si>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</si>
  <si>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</si>
  <si>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</si>
  <si>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</si>
  <si>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</si>
  <si>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</si>
  <si>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</si>
  <si>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</si>
  <si>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</si>
  <si>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</si>
  <si>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</si>
  <si>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</si>
  <si>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</si>
  <si>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</si>
  <si>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</si>
  <si>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</si>
  <si>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</si>
  <si>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</si>
  <si>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</si>
  <si>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</si>
  <si>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</si>
  <si>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</si>
  <si>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</si>
  <si>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</si>
  <si>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</si>
  <si>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</si>
  <si>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</si>
  <si>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</si>
  <si>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</si>
  <si>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</si>
  <si>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</si>
  <si>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</si>
  <si>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</si>
  <si>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</si>
  <si>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</si>
  <si>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</si>
  <si>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</si>
  <si>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</si>
  <si>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</si>
  <si>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</si>
  <si>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</si>
  <si>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</si>
  <si>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</si>
  <si>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</si>
  <si>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</si>
  <si>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</si>
  <si>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</si>
  <si>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</si>
  <si>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</si>
  <si>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</si>
  <si>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</si>
  <si>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</si>
  <si>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</si>
  <si>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</si>
  <si>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</si>
  <si>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</si>
  <si>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</si>
  <si>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</si>
  <si>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</si>
  <si>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</si>
  <si>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</si>
  <si>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</si>
  <si>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</si>
  <si>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</si>
  <si>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</si>
  <si>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</si>
  <si>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</si>
  <si>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</si>
  <si>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</si>
  <si>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</si>
  <si>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</si>
  <si>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</si>
  <si>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</si>
  <si>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</si>
  <si>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</si>
  <si>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</si>
  <si>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</si>
  <si>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</si>
  <si>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</si>
  <si>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</si>
  <si>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</si>
  <si>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</si>
  <si>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</si>
  <si>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</si>
  <si>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</si>
  <si>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</si>
  <si>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</si>
  <si>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</si>
  <si>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</si>
  <si>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</si>
  <si>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</si>
  <si>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</si>
  <si>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</si>
  <si>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</si>
  <si>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</si>
  <si>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</si>
  <si>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</si>
  <si>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</si>
  <si>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</si>
  <si>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</si>
  <si>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</si>
  <si>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</si>
  <si>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</si>
  <si>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</si>
  <si>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</si>
  <si>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</si>
  <si>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</si>
  <si>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</si>
  <si>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</si>
  <si>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</si>
  <si>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</si>
  <si>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</si>
  <si>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</si>
  <si>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</si>
  <si>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</si>
  <si>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</si>
  <si>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</si>
  <si>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</si>
  <si>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</si>
  <si>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</si>
  <si>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</si>
  <si>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</si>
  <si>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</si>
  <si>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</si>
  <si>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</si>
  <si>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</si>
  <si>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</si>
  <si>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</si>
  <si>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</si>
  <si>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</si>
  <si>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</si>
  <si>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</si>
  <si>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</si>
  <si>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</si>
  <si>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</si>
  <si>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</si>
  <si>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</si>
  <si>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</si>
  <si>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</si>
  <si>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</si>
  <si>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</si>
  <si>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</si>
  <si>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</si>
  <si>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</si>
  <si>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</si>
  <si>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</si>
  <si>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</si>
  <si>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</si>
  <si>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</si>
  <si>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</si>
  <si>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</si>
  <si>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</si>
  <si>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</si>
  <si>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</si>
  <si>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</si>
  <si>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</si>
  <si>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</si>
  <si>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</si>
  <si>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</si>
  <si>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</si>
  <si>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</si>
  <si>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</si>
  <si>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</si>
  <si>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</si>
  <si>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</si>
  <si>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</si>
  <si>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</si>
  <si>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</si>
  <si>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</si>
  <si>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</si>
  <si>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</si>
  <si>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</si>
  <si>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</si>
  <si>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</si>
  <si>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</si>
  <si>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</si>
  <si>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</si>
  <si>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</si>
  <si>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</si>
  <si>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</si>
  <si>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</si>
  <si>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</si>
  <si>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</si>
  <si>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</si>
  <si>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</si>
  <si>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</si>
  <si>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</si>
  <si>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</si>
  <si>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</si>
  <si>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</si>
  <si>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</si>
  <si>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</si>
  <si>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</si>
  <si>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</si>
  <si>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</si>
  <si>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</si>
  <si>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</si>
  <si>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</si>
  <si>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</si>
  <si>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</si>
  <si>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</si>
  <si>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</si>
  <si>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</si>
  <si>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</si>
  <si>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</si>
  <si>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</si>
  <si>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</si>
  <si>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</si>
  <si>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</si>
  <si>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</si>
  <si>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</si>
  <si>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</si>
  <si>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</si>
  <si>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</si>
  <si>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</si>
  <si>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</si>
  <si>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</si>
  <si>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</si>
  <si>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</si>
  <si>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</si>
  <si>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</si>
  <si>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</si>
  <si>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</si>
  <si>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</si>
  <si>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</si>
  <si>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</si>
  <si>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</si>
  <si>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</si>
  <si>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</si>
  <si>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</si>
  <si>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</si>
  <si>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</si>
  <si>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</si>
  <si>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</si>
  <si>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</si>
  <si>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</si>
  <si>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</si>
  <si>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</si>
  <si>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</si>
  <si>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</si>
  <si>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</si>
  <si>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</si>
  <si>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</si>
  <si>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</si>
  <si>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</si>
  <si>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</si>
  <si>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</si>
  <si>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</si>
  <si>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</si>
  <si>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</si>
  <si>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</si>
  <si>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</si>
  <si>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</si>
  <si>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</si>
  <si>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</si>
  <si>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</si>
  <si>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</si>
  <si>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</si>
  <si>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</si>
  <si>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</si>
  <si>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</si>
  <si>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</si>
  <si>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</si>
  <si>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</si>
  <si>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</si>
  <si>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</si>
  <si>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</si>
  <si>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</si>
  <si>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</si>
  <si>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</si>
  <si>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</si>
  <si>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</si>
  <si>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</si>
  <si>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</si>
  <si>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</si>
  <si>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</si>
  <si>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</si>
  <si>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</si>
  <si>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</si>
  <si>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</si>
  <si>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</si>
  <si>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</si>
  <si>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</si>
  <si>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</si>
  <si>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</si>
  <si>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</si>
  <si>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</si>
  <si>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</si>
  <si>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</si>
  <si>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</si>
  <si>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</si>
  <si>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</si>
  <si>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</si>
  <si>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</si>
  <si>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</si>
  <si>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</si>
  <si>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</si>
  <si>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</si>
  <si>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</si>
  <si>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</si>
  <si>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</si>
  <si>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</si>
  <si>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</si>
  <si>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</si>
  <si>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</si>
  <si>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</si>
  <si>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</si>
  <si>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</si>
  <si>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</si>
  <si>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</si>
  <si>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</si>
  <si>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</si>
  <si>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</si>
  <si>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</si>
  <si>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</si>
  <si>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</si>
  <si>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</si>
  <si>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</si>
  <si>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</si>
  <si>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</si>
  <si>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</si>
  <si>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</si>
  <si>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</si>
  <si>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</si>
  <si>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</si>
  <si>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</si>
  <si>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</si>
  <si>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</si>
  <si>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</si>
  <si>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</si>
  <si>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</si>
  <si>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</si>
  <si>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</si>
  <si>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</si>
  <si>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</si>
  <si>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</si>
  <si>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</si>
  <si>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</si>
  <si>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</si>
  <si>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</si>
  <si>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</si>
  <si>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</si>
  <si>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</si>
  <si>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</si>
  <si>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</si>
  <si>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</si>
  <si>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</si>
  <si>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</si>
  <si>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</si>
  <si>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</si>
  <si>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</si>
  <si>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</si>
  <si>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</si>
  <si>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</si>
  <si>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</si>
  <si>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</si>
  <si>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</si>
  <si>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</si>
  <si>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</si>
  <si>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</si>
  <si>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</si>
  <si>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</si>
  <si>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</si>
  <si>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</si>
  <si>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</si>
  <si>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</si>
  <si>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</si>
  <si>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</si>
  <si>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</si>
  <si>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</si>
  <si>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</si>
  <si>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</si>
  <si>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</si>
  <si>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</si>
  <si>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</si>
  <si>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</si>
  <si>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</si>
  <si>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</si>
  <si>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</si>
  <si>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</si>
  <si>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</si>
  <si>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</si>
  <si>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</si>
  <si>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</si>
  <si>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</si>
  <si>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</si>
  <si>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</si>
  <si>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</si>
  <si>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</si>
  <si>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</si>
  <si>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</si>
  <si>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</si>
  <si>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</si>
  <si>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</si>
  <si>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</si>
  <si>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</si>
  <si>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</si>
  <si>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</si>
  <si>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</si>
  <si>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</si>
  <si>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</si>
  <si>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</si>
  <si>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</si>
  <si>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</si>
  <si>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</si>
  <si>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</si>
  <si>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</si>
  <si>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</si>
  <si>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</si>
  <si>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</si>
  <si>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</si>
  <si>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</si>
  <si>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</si>
  <si>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</si>
  <si>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</si>
  <si>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</si>
  <si>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</si>
  <si>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</si>
  <si>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</si>
  <si>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</si>
  <si>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</si>
  <si>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</si>
  <si>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</si>
  <si>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</si>
  <si>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</si>
  <si>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</si>
  <si>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</si>
  <si>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</si>
  <si>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</si>
  <si>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</si>
  <si>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</si>
  <si>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</si>
  <si>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</si>
  <si>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</si>
  <si>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</si>
  <si>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</si>
  <si>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</si>
  <si>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</si>
  <si>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</si>
  <si>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</si>
  <si>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</si>
  <si>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</si>
  <si>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</si>
  <si>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</si>
  <si>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</si>
  <si>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</si>
  <si>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</si>
  <si>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</si>
  <si>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</si>
  <si>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</si>
  <si>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</si>
  <si>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</si>
  <si>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</si>
  <si>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</si>
  <si>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</si>
  <si>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</si>
  <si>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</si>
  <si>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</si>
  <si>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</si>
  <si>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</si>
  <si>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</si>
  <si>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</si>
  <si>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</si>
  <si>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</si>
  <si>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</si>
  <si>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</si>
  <si>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</si>
  <si>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</si>
  <si>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</si>
  <si>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</si>
  <si>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</si>
  <si>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</si>
  <si>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</si>
  <si>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</si>
  <si>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</si>
  <si>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</si>
  <si>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</si>
  <si>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</si>
  <si>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</si>
  <si>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</si>
  <si>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</si>
  <si>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</si>
  <si>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</si>
  <si>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</si>
  <si>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</si>
  <si>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</si>
  <si>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</si>
  <si>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</si>
  <si>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</si>
  <si>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</si>
  <si>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</si>
  <si>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</si>
  <si>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</si>
  <si>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</si>
  <si>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</si>
  <si>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</si>
  <si>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</si>
  <si>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</si>
  <si>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</si>
  <si>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</si>
  <si>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</si>
  <si>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</si>
  <si>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</si>
  <si>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</si>
  <si>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</si>
  <si>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</si>
  <si>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</si>
  <si>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</si>
  <si>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</si>
  <si>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</si>
  <si>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</si>
  <si>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</si>
  <si>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</si>
  <si>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</si>
  <si>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</si>
  <si>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</si>
  <si>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</si>
  <si>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</si>
  <si>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</si>
  <si>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</si>
  <si>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</si>
  <si>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</si>
  <si>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</si>
  <si>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</si>
  <si>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</si>
  <si>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</si>
  <si>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</si>
  <si>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</si>
  <si>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</si>
  <si>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</si>
  <si>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</si>
  <si>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</si>
  <si>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</si>
  <si>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</si>
  <si>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</si>
  <si>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</si>
  <si>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</si>
  <si>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</si>
  <si>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</si>
  <si>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</si>
  <si>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</si>
  <si>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</si>
  <si>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</si>
  <si>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</si>
  <si>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</si>
  <si>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</si>
  <si>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</si>
  <si>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</si>
  <si>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</si>
  <si>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</si>
  <si>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</si>
  <si>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</si>
  <si>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</si>
  <si>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</si>
  <si>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</si>
  <si>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</si>
  <si>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</si>
  <si>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</si>
  <si>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</si>
  <si>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</si>
  <si>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</si>
  <si>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</si>
  <si>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</si>
  <si>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</si>
  <si>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</si>
  <si>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</si>
  <si>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</si>
  <si>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</si>
  <si>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</si>
  <si>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</si>
  <si>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</si>
  <si>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</si>
  <si>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</si>
  <si>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</si>
  <si>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</si>
  <si>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</si>
  <si>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</si>
  <si>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</si>
  <si>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</si>
  <si>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</si>
  <si>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</si>
  <si>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</si>
  <si>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</si>
  <si>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</si>
  <si>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</si>
  <si>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</si>
  <si>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</si>
  <si>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</si>
  <si>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</si>
  <si>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</si>
  <si>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</si>
  <si>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</si>
  <si>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</si>
  <si>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</si>
  <si>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</si>
  <si>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</si>
  <si>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</si>
  <si>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</si>
  <si>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</si>
  <si>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</si>
  <si>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</si>
  <si>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</si>
  <si>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</si>
  <si>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</si>
  <si>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</si>
  <si>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</si>
  <si>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</si>
  <si>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</si>
  <si>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</si>
  <si>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</si>
  <si>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</si>
  <si>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</si>
  <si>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</si>
  <si>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</si>
  <si>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</si>
  <si>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</si>
  <si>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</si>
  <si>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</si>
  <si>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</si>
  <si>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</si>
  <si>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</si>
  <si>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</si>
  <si>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</si>
  <si>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</si>
  <si>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</si>
  <si>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</si>
  <si>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</si>
  <si>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</si>
  <si>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</si>
  <si>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</si>
  <si>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</si>
  <si>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</si>
  <si>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</si>
  <si>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</si>
  <si>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</si>
  <si>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</si>
  <si>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</si>
  <si>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</si>
  <si>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</si>
  <si>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</si>
  <si>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</si>
  <si>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</si>
  <si>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</si>
  <si>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</si>
  <si>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</si>
  <si>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</si>
  <si>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</si>
  <si>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</si>
  <si>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</si>
  <si>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</si>
  <si>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</si>
  <si>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</si>
  <si>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</si>
  <si>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</si>
  <si>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</si>
  <si>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</si>
  <si>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</si>
  <si>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</si>
  <si>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</si>
  <si>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</si>
  <si>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</si>
  <si>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</si>
  <si>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</si>
  <si>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</si>
  <si>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</si>
  <si>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</si>
  <si>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</si>
  <si>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</si>
  <si>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</si>
  <si>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</si>
  <si>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</si>
  <si>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</si>
  <si>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</si>
  <si>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</si>
  <si>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</si>
  <si>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</si>
  <si>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</si>
  <si>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</si>
  <si>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</si>
  <si>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</si>
  <si>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</si>
  <si>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</si>
  <si>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</si>
  <si>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</si>
  <si>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</si>
  <si>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</si>
  <si>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</si>
  <si>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</si>
  <si>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</si>
  <si>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</si>
  <si>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</si>
  <si>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</si>
  <si>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</si>
  <si>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</si>
  <si>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</si>
  <si>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</si>
  <si>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</si>
  <si>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</si>
  <si>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</si>
  <si>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</si>
  <si>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</si>
  <si>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</si>
  <si>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</si>
  <si>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</si>
  <si>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</si>
  <si>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</si>
  <si>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</si>
  <si>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</si>
  <si>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</si>
  <si>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</si>
  <si>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</si>
  <si>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</si>
  <si>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</si>
  <si>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</si>
  <si>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</si>
  <si>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</si>
  <si>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</si>
  <si>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</si>
  <si>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</si>
  <si>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</si>
  <si>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</si>
  <si>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</si>
  <si>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</si>
  <si>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</si>
  <si>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</si>
  <si>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</si>
  <si>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</si>
  <si>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</si>
  <si>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</si>
  <si>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</si>
  <si>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</si>
  <si>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</si>
  <si>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</si>
  <si>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</si>
  <si>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</si>
  <si>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</si>
  <si>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</si>
  <si>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</si>
  <si>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</si>
  <si>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</si>
  <si>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</si>
  <si>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</si>
  <si>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</si>
  <si>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</si>
  <si>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</si>
  <si>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</si>
  <si>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</si>
  <si>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</si>
  <si>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</si>
  <si>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</si>
  <si>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</si>
  <si>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</si>
  <si>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</si>
  <si>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</si>
  <si>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</si>
  <si>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</si>
  <si>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</si>
  <si>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</si>
  <si>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</si>
  <si>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</si>
  <si>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</si>
  <si>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</si>
  <si>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</si>
  <si>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</si>
  <si>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</si>
  <si>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</si>
  <si>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</si>
  <si>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</si>
  <si>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</si>
  <si>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</si>
  <si>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</si>
  <si>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</si>
  <si>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</si>
  <si>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</si>
  <si>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</si>
  <si>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</si>
  <si>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</si>
  <si>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</si>
  <si>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</si>
  <si>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</si>
  <si>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</si>
  <si>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</si>
  <si>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</si>
  <si>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</si>
  <si>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</si>
  <si>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</si>
  <si>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</si>
  <si>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</si>
  <si>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</si>
  <si>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</si>
  <si>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</si>
  <si>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</si>
  <si>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</si>
  <si>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</si>
  <si>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</si>
  <si>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</si>
  <si>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</si>
  <si>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</si>
  <si>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</si>
  <si>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</si>
  <si>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</si>
  <si>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</si>
  <si>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</si>
  <si>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</si>
  <si>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</si>
  <si>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</si>
  <si>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</si>
  <si>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</si>
  <si>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</si>
  <si>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</si>
  <si>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</si>
  <si>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</si>
  <si>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</si>
  <si>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</si>
  <si>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</si>
  <si>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</si>
  <si>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</si>
  <si>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</si>
  <si>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</si>
  <si>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</si>
  <si>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</si>
  <si>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</si>
  <si>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</si>
  <si>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</si>
  <si>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</si>
  <si>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</si>
  <si>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</si>
  <si>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</si>
  <si>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</si>
  <si>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</si>
  <si>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</si>
  <si>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</si>
  <si>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</si>
  <si>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</si>
  <si>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</si>
  <si>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</si>
  <si>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</si>
  <si>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</si>
  <si>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</si>
  <si>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</si>
  <si>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</si>
  <si>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</si>
  <si>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</si>
  <si>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</si>
  <si>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</si>
  <si>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</si>
  <si>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</si>
  <si>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</si>
  <si>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</si>
  <si>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</si>
  <si>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</si>
  <si>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</si>
  <si>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</si>
  <si>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</si>
  <si>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</si>
  <si>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</si>
  <si>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</si>
  <si>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</si>
  <si>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</si>
  <si>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</si>
  <si>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</si>
  <si>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</si>
  <si>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</si>
  <si>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</si>
  <si>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</si>
  <si>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</si>
  <si>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</si>
  <si>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</si>
  <si>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</si>
  <si>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</si>
  <si>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</si>
  <si>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</si>
  <si>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</si>
  <si>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</si>
  <si>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</si>
  <si>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</si>
  <si>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</si>
  <si>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</si>
  <si>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</si>
  <si>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</si>
  <si>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</si>
  <si>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</si>
  <si>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</si>
  <si>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</si>
  <si>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</si>
  <si>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</si>
  <si>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</si>
  <si>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</si>
  <si>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</si>
  <si>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</si>
  <si>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</si>
  <si>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</si>
  <si>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</si>
  <si>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</si>
  <si>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</si>
  <si>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</si>
  <si>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</si>
  <si>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</si>
  <si>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</si>
  <si>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</si>
  <si>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</si>
  <si>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</si>
  <si>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</si>
  <si>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</si>
  <si>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</si>
  <si>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</si>
  <si>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</si>
  <si>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</si>
  <si>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</si>
  <si>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</si>
  <si>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</si>
  <si>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</si>
  <si>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</si>
  <si>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</si>
  <si>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</si>
  <si>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</si>
  <si>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</si>
  <si>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</si>
  <si>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</si>
  <si>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</si>
  <si>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</si>
  <si>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</si>
  <si>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</si>
  <si>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</si>
  <si>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</si>
  <si>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</si>
  <si>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</si>
  <si>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</si>
  <si>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</si>
  <si>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</si>
  <si>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</si>
  <si>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</si>
  <si>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</si>
  <si>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</si>
  <si>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</si>
  <si>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</si>
  <si>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</si>
  <si>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</si>
  <si>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</si>
  <si>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</si>
  <si>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</si>
  <si>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</si>
  <si>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</si>
  <si>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</si>
  <si>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</si>
  <si>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</si>
  <si>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</si>
  <si>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</si>
  <si>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</si>
  <si>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</si>
  <si>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</si>
  <si>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</si>
  <si>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</si>
  <si>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</si>
  <si>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</si>
  <si>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</si>
  <si>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</si>
  <si>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</si>
  <si>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</si>
  <si>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</si>
  <si>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</si>
  <si>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</si>
  <si>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</si>
  <si>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</si>
  <si>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</si>
  <si>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</si>
  <si>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</si>
  <si>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</si>
  <si>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</si>
  <si>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</si>
  <si>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</si>
  <si>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</si>
  <si>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</si>
  <si>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</si>
  <si>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</si>
  <si>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</si>
  <si>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</si>
  <si>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</si>
  <si>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</si>
  <si>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</si>
  <si>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</si>
  <si>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</si>
  <si>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</si>
  <si>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</si>
  <si>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</si>
  <si>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</si>
  <si>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</si>
  <si>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</si>
  <si>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</si>
  <si>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</si>
  <si>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</si>
  <si>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</si>
  <si>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</si>
  <si>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</si>
  <si>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</si>
  <si>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</si>
  <si>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</si>
  <si>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</si>
  <si>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</si>
  <si>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</si>
  <si>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</si>
  <si>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</si>
  <si>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</si>
  <si>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</si>
  <si>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</si>
  <si>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</si>
  <si>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</si>
  <si>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</si>
  <si>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</si>
  <si>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</si>
  <si>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</si>
  <si>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</si>
  <si>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</si>
  <si>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</si>
  <si>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</si>
  <si>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</si>
  <si>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</si>
  <si>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</si>
  <si>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</si>
  <si>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</si>
  <si>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</si>
  <si>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</si>
  <si>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</si>
  <si>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</si>
  <si>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</si>
  <si>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</si>
  <si>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</si>
  <si>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</si>
  <si>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</si>
  <si>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</si>
  <si>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</si>
  <si>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</si>
  <si>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</si>
  <si>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</si>
  <si>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</si>
  <si>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</si>
  <si>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</si>
  <si>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</si>
  <si>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</si>
  <si>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</si>
  <si>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</si>
  <si>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</si>
  <si>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</si>
  <si>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</si>
  <si>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</si>
  <si>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</si>
  <si>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</si>
  <si>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</si>
  <si>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</si>
  <si>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</si>
  <si>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</si>
  <si>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</si>
  <si>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</si>
  <si>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</si>
  <si>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</si>
  <si>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</si>
  <si>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</si>
  <si>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</si>
  <si>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</si>
  <si>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</si>
  <si>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</si>
  <si>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</si>
  <si>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</si>
  <si>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</si>
  <si>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</si>
  <si>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</si>
  <si>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</si>
  <si>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</si>
  <si>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</si>
  <si>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</si>
  <si>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</si>
  <si>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</si>
  <si>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</si>
  <si>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</si>
  <si>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</si>
  <si>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</si>
  <si>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</si>
  <si>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</si>
  <si>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</si>
  <si>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</si>
  <si>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</si>
  <si>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</si>
  <si>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</si>
  <si>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</si>
  <si>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</si>
  <si>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</si>
  <si>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</si>
  <si>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</si>
  <si>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</si>
  <si>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</si>
  <si>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</si>
  <si>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</si>
  <si>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</si>
  <si>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</si>
  <si>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</si>
  <si>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</si>
  <si>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</si>
  <si>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</si>
  <si>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</si>
  <si>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</si>
  <si>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</si>
  <si>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</si>
  <si>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</si>
  <si>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</si>
  <si>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</si>
  <si>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</si>
  <si>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</si>
  <si>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</si>
  <si>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</si>
  <si>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</si>
  <si>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</si>
  <si>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</si>
  <si>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</si>
  <si>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</si>
  <si>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</si>
  <si>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</si>
  <si>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</si>
  <si>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</si>
  <si>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</si>
  <si>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</si>
  <si>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</si>
  <si>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</si>
  <si>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</si>
  <si>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</si>
  <si>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</si>
  <si>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</si>
  <si>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</si>
  <si>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</si>
  <si>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</si>
  <si>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</si>
  <si>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</si>
  <si>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</si>
  <si>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</si>
  <si>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</si>
  <si>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</si>
  <si>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</si>
  <si>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</si>
  <si>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</si>
  <si>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</si>
  <si>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</si>
  <si>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</si>
  <si>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</si>
  <si>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</si>
  <si>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</si>
  <si>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</si>
  <si>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</si>
  <si>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</si>
  <si>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</si>
  <si>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</si>
  <si>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</si>
  <si>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</si>
  <si>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</si>
  <si>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</si>
  <si>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</si>
  <si>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</si>
  <si>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</si>
  <si>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</si>
  <si>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</si>
  <si>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</si>
  <si>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</si>
  <si>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</si>
  <si>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</si>
  <si>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</si>
  <si>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</si>
  <si>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</si>
  <si>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</si>
  <si>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</si>
  <si>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</si>
  <si>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</si>
  <si>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</si>
  <si>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</si>
  <si>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</si>
  <si>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</si>
  <si>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</si>
  <si>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</si>
  <si>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</si>
  <si>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</si>
  <si>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</si>
  <si>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</si>
  <si>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</si>
  <si>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</si>
  <si>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</si>
  <si>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</si>
  <si>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</si>
  <si>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</si>
  <si>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</si>
  <si>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</si>
  <si>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</si>
  <si>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</si>
  <si>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</si>
  <si>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</si>
  <si>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</si>
  <si>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</si>
  <si>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</si>
  <si>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</si>
  <si>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</si>
  <si>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</si>
  <si>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</si>
  <si>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</si>
  <si>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</si>
  <si>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</si>
  <si>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</si>
  <si>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</si>
  <si>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</si>
  <si>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</si>
  <si>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</si>
  <si>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</si>
  <si>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</si>
  <si>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</si>
  <si>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</si>
  <si>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</si>
  <si>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</si>
  <si>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</si>
  <si>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</si>
  <si>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</si>
  <si>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</si>
  <si>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</si>
  <si>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</si>
  <si>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</si>
  <si>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</si>
  <si>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</si>
  <si>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</si>
  <si>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</si>
  <si>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</si>
  <si>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</si>
  <si>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</si>
  <si>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</si>
  <si>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</si>
  <si>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</si>
  <si>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</si>
  <si>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</si>
  <si>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</si>
  <si>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</si>
  <si>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</si>
  <si>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</si>
  <si>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</si>
  <si>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</si>
  <si>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</si>
  <si>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</si>
  <si>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</si>
  <si>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</si>
  <si>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</si>
  <si>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</si>
  <si>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</si>
  <si>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</si>
  <si>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</si>
  <si>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</si>
  <si>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</si>
  <si>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</si>
  <si>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</si>
  <si>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</si>
  <si>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</si>
  <si>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</si>
  <si>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</si>
  <si>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</si>
  <si>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</si>
  <si>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</si>
  <si>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</si>
  <si>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</si>
  <si>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</si>
  <si>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</si>
  <si>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</si>
  <si>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</si>
  <si>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</si>
  <si>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</si>
  <si>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</si>
  <si>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</si>
  <si>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</si>
  <si>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</si>
  <si>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</si>
  <si>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</si>
  <si>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</si>
  <si>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</si>
  <si>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</si>
  <si>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</si>
  <si>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</si>
  <si>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</si>
  <si>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</si>
  <si>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</si>
  <si>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</si>
  <si>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</si>
  <si>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</si>
  <si>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</si>
  <si>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</si>
  <si>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</si>
  <si>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</si>
  <si>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</si>
  <si>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</si>
  <si>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</si>
  <si>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</si>
  <si>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</si>
  <si>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</si>
  <si>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</si>
  <si>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</si>
  <si>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</si>
  <si>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</si>
  <si>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</si>
  <si>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</si>
  <si>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</si>
  <si>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</si>
  <si>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</si>
  <si>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</si>
  <si>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</si>
  <si>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</si>
  <si>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</si>
  <si>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</si>
  <si>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</si>
  <si>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</si>
  <si>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</si>
  <si>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</si>
  <si>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</si>
  <si>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</si>
  <si>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</si>
  <si>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</si>
  <si>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</si>
  <si>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</si>
  <si>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</si>
  <si>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</si>
  <si>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</si>
  <si>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</si>
  <si>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</si>
  <si>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</si>
  <si>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</si>
  <si>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</si>
  <si>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</si>
  <si>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</si>
  <si>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</si>
  <si>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</si>
  <si>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</si>
  <si>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</si>
  <si>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</si>
  <si>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</si>
  <si>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</si>
  <si>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</si>
  <si>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</si>
  <si>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</si>
  <si>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</si>
  <si>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</si>
  <si>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</si>
  <si>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</si>
  <si>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</si>
  <si>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</si>
  <si>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</si>
  <si>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</si>
  <si>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</si>
  <si>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</si>
  <si>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</si>
  <si>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</si>
  <si>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</si>
  <si>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</si>
  <si>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</si>
  <si>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</si>
  <si>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</si>
  <si>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</si>
  <si>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</si>
  <si>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</si>
  <si>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</si>
  <si>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</si>
  <si>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</si>
  <si>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</si>
  <si>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</si>
  <si>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</si>
  <si>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</si>
  <si>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</si>
  <si>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</si>
  <si>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</si>
  <si>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</si>
  <si>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</si>
  <si>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</si>
  <si>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</si>
  <si>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</si>
  <si>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</si>
  <si>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</si>
  <si>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</si>
  <si>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</si>
  <si>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</si>
  <si>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</si>
  <si>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</si>
  <si>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</si>
  <si>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</si>
  <si>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</si>
  <si>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</si>
  <si>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</si>
  <si>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</si>
  <si>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</si>
  <si>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</si>
  <si>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</si>
  <si>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</si>
  <si>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</si>
  <si>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</si>
  <si>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</si>
  <si>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</si>
  <si>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</si>
  <si>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</si>
  <si>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</si>
  <si>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</si>
  <si>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</si>
  <si>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</si>
  <si>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</si>
  <si>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</si>
  <si>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</si>
  <si>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</si>
  <si>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</si>
  <si>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</si>
  <si>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</si>
  <si>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</si>
  <si>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</si>
  <si>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</si>
  <si>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</si>
  <si>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</si>
  <si>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</si>
  <si>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</si>
  <si>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</si>
  <si>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</si>
  <si>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</si>
  <si>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</si>
  <si>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</si>
  <si>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</si>
  <si>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</si>
  <si>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</si>
  <si>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</si>
  <si>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</si>
  <si>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</si>
  <si>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</si>
  <si>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</si>
  <si>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</si>
  <si>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</si>
  <si>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</si>
  <si>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</si>
  <si>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</si>
  <si>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</si>
  <si>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</si>
  <si>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</si>
  <si>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</si>
  <si>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</si>
  <si>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</si>
  <si>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</si>
  <si>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</si>
  <si>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</si>
  <si>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</si>
  <si>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</si>
  <si>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</si>
  <si>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</si>
  <si>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</si>
  <si>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</si>
  <si>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</si>
  <si>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</si>
  <si>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</si>
  <si>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</si>
  <si>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</si>
  <si>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</si>
  <si>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</si>
  <si>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</si>
  <si>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</si>
  <si>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</si>
  <si>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</si>
  <si>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</si>
  <si>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</si>
  <si>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</si>
  <si>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</si>
  <si>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</si>
  <si>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</si>
  <si>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</si>
  <si>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</si>
  <si>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</si>
  <si>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</si>
  <si>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</si>
  <si>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</si>
  <si>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</si>
  <si>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</si>
  <si>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</si>
  <si>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</si>
  <si>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</si>
  <si>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</si>
  <si>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</si>
  <si>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</si>
  <si>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</si>
  <si>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</si>
  <si>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</si>
  <si>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</si>
  <si>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</si>
  <si>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</si>
  <si>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</si>
  <si>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</si>
  <si>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</si>
  <si>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</si>
  <si>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</si>
  <si>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</si>
  <si>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</si>
  <si>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</si>
  <si>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</si>
  <si>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</si>
  <si>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</si>
  <si>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</si>
  <si>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</si>
  <si>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</si>
  <si>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</si>
  <si>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</si>
  <si>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</si>
  <si>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</si>
  <si>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</si>
  <si>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</si>
  <si>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</si>
  <si>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</si>
  <si>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</si>
  <si>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</si>
  <si>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</si>
  <si>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</si>
  <si>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</si>
  <si>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</si>
  <si>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</si>
  <si>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</si>
  <si>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</si>
  <si>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</si>
  <si>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</si>
  <si>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</si>
  <si>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</si>
  <si>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</si>
  <si>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</si>
  <si>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</si>
  <si>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</si>
  <si>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</si>
  <si>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</si>
  <si>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</si>
  <si>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</si>
  <si>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</si>
  <si>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</si>
  <si>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</si>
  <si>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</si>
  <si>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</si>
  <si>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</si>
  <si>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</si>
  <si>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</si>
  <si>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</si>
  <si>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</si>
  <si>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</si>
  <si>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</si>
  <si>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</si>
  <si>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</si>
  <si>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</si>
  <si>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</si>
  <si>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</si>
  <si>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</si>
  <si>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</si>
  <si>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</si>
  <si>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</si>
  <si>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</si>
  <si>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</si>
  <si>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</si>
  <si>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</si>
  <si>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</si>
  <si>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</si>
  <si>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</si>
  <si>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</si>
  <si>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</si>
  <si>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</si>
  <si>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</si>
  <si>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</si>
  <si>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</si>
  <si>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</si>
  <si>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</si>
  <si>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</si>
  <si>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</si>
  <si>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</si>
  <si>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</si>
  <si>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</si>
  <si>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</si>
  <si>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</si>
  <si>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</si>
  <si>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</si>
  <si>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</si>
  <si>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</si>
  <si>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</si>
  <si>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</si>
  <si>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</si>
  <si>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</si>
  <si>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</si>
  <si>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</si>
  <si>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</si>
  <si>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</si>
  <si>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</si>
  <si>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</si>
  <si>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</si>
  <si>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</si>
  <si>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</si>
  <si>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</si>
  <si>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</si>
  <si>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</si>
  <si>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</si>
  <si>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</si>
  <si>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</si>
  <si>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</si>
  <si>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</si>
  <si>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</si>
  <si>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</si>
  <si>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</si>
  <si>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</si>
  <si>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</si>
  <si>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</si>
  <si>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</si>
  <si>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</si>
  <si>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</si>
  <si>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</si>
  <si>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</si>
  <si>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</si>
  <si>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</si>
  <si>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</si>
  <si>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</si>
  <si>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</si>
  <si>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</si>
  <si>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</si>
  <si>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</si>
  <si>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</si>
  <si>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</si>
  <si>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</si>
  <si>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</si>
  <si>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</si>
  <si>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</si>
  <si>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</si>
  <si>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</si>
  <si>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</si>
  <si>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</si>
  <si>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</si>
  <si>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</si>
  <si>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</si>
  <si>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</si>
  <si>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</si>
  <si>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</si>
  <si>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</si>
  <si>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</si>
  <si>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</si>
  <si>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</si>
  <si>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</si>
  <si>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</si>
  <si>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</si>
  <si>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</si>
  <si>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</si>
  <si>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</si>
  <si>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</si>
  <si>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</si>
  <si>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</si>
  <si>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</si>
  <si>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</si>
  <si>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</si>
  <si>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</si>
  <si>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</si>
  <si>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</si>
  <si>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</si>
  <si>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</si>
  <si>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</si>
  <si>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</si>
  <si>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</si>
  <si>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</si>
  <si>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</si>
  <si>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</si>
  <si>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</si>
  <si>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</si>
  <si>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</si>
  <si>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</si>
  <si>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</si>
  <si>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</si>
  <si>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</si>
  <si>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</si>
  <si>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</si>
  <si>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</si>
  <si>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</si>
  <si>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</si>
  <si>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</si>
  <si>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</si>
  <si>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</si>
  <si>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</si>
  <si>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</si>
  <si>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</si>
  <si>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</si>
  <si>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</si>
  <si>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</si>
  <si>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</si>
  <si>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</si>
  <si>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</si>
  <si>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</si>
  <si>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</si>
  <si>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</si>
  <si>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</si>
  <si>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</si>
  <si>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</si>
  <si>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</si>
  <si>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</si>
  <si>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</si>
  <si>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</si>
  <si>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</si>
  <si>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</si>
  <si>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</si>
  <si>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</si>
  <si>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</si>
  <si>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</si>
  <si>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</si>
  <si>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</si>
  <si>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</si>
  <si>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</si>
  <si>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</si>
  <si>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</si>
  <si>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</si>
  <si>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</si>
  <si>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</si>
  <si>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</si>
  <si>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</si>
  <si>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</si>
  <si>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</si>
  <si>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</si>
  <si>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</si>
  <si>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</si>
  <si>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</si>
  <si>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</si>
  <si>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</si>
  <si>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</si>
  <si>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</si>
  <si>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</si>
  <si>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</si>
  <si>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</si>
  <si>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</si>
  <si>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</si>
  <si>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</si>
  <si>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</si>
  <si>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</si>
  <si>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</si>
  <si>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</si>
  <si>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</si>
  <si>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</si>
  <si>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</si>
  <si>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</si>
  <si>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</si>
  <si>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</si>
  <si>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</si>
  <si>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</si>
  <si>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</si>
  <si>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</si>
  <si>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</si>
  <si>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</si>
  <si>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</si>
  <si>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</si>
  <si>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</si>
  <si>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</si>
  <si>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</si>
  <si>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</si>
  <si>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</si>
  <si>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</si>
  <si>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</si>
  <si>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</si>
  <si>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</si>
  <si>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</si>
  <si>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</si>
  <si>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</si>
  <si>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</si>
  <si>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</si>
  <si>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</si>
  <si>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</si>
  <si>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</si>
  <si>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</si>
  <si>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</si>
  <si>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</si>
  <si>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</si>
  <si>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</si>
  <si>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</si>
  <si>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</si>
  <si>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</si>
  <si>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</si>
  <si>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</si>
  <si>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</si>
  <si>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</si>
  <si>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</si>
  <si>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</si>
  <si>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</si>
  <si>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</si>
  <si>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</si>
  <si>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</si>
  <si>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</si>
  <si>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</si>
  <si>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</si>
  <si>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</si>
  <si>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</si>
  <si>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</si>
  <si>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</si>
  <si>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</si>
  <si>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</si>
  <si>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</si>
  <si>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</si>
  <si>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</si>
  <si>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</si>
  <si>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</si>
  <si>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</si>
  <si>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</si>
  <si>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</si>
  <si>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</si>
  <si>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</si>
  <si>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</si>
  <si>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</si>
  <si>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</si>
  <si>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</si>
  <si>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</si>
  <si>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</si>
  <si>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</si>
  <si>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</si>
  <si>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</si>
  <si>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</si>
  <si>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</si>
  <si>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</si>
  <si>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</si>
  <si>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</si>
  <si>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</si>
  <si>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</si>
  <si>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</si>
  <si>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</si>
  <si>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</si>
  <si>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</si>
  <si>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</si>
  <si>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</si>
  <si>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</si>
  <si>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</si>
  <si>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</si>
  <si>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</si>
  <si>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</si>
  <si>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</si>
  <si>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</si>
  <si>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</si>
  <si>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</si>
  <si>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</si>
  <si>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</si>
  <si>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</si>
  <si>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</si>
  <si>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</si>
  <si>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</si>
  <si>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</si>
  <si>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</si>
  <si>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</si>
  <si>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</si>
  <si>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</si>
  <si>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</si>
  <si>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</si>
  <si>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</si>
  <si>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</si>
  <si>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</si>
  <si>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</si>
  <si>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</si>
  <si>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</si>
  <si>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</si>
  <si>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</si>
  <si>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</si>
  <si>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</si>
  <si>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</si>
  <si>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</si>
  <si>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</si>
  <si>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</si>
  <si>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</si>
  <si>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</si>
  <si>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</si>
  <si>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</si>
  <si>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</si>
  <si>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</si>
  <si>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</si>
  <si>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</si>
  <si>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</si>
  <si>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</si>
  <si>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</si>
  <si>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</si>
  <si>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</si>
  <si>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</si>
  <si>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</si>
  <si>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</si>
  <si>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</si>
  <si>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</si>
  <si>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</si>
  <si>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</si>
  <si>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</si>
  <si>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</si>
  <si>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</si>
  <si>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</si>
  <si>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</si>
  <si>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</si>
  <si>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</si>
  <si>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</si>
  <si>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</si>
  <si>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</si>
  <si>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</si>
  <si>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</si>
  <si>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</si>
  <si>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</si>
  <si>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</si>
  <si>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</si>
  <si>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</si>
  <si>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</si>
  <si>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</si>
  <si>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</si>
  <si>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</si>
  <si>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</si>
  <si>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</si>
  <si>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</si>
  <si>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</si>
  <si>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</si>
  <si>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</si>
  <si>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</si>
  <si>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</si>
  <si>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</si>
  <si>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</si>
  <si>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</si>
  <si>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</si>
  <si>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</si>
  <si>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</si>
  <si>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</si>
  <si>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</si>
  <si>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</si>
  <si>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</si>
  <si>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</si>
  <si>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</si>
  <si>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</si>
  <si>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</si>
  <si>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</si>
  <si>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</si>
  <si>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</si>
  <si>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</si>
  <si>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</si>
  <si>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</si>
  <si>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</si>
  <si>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</si>
  <si>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</si>
  <si>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</si>
  <si>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</si>
  <si>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</si>
  <si>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</si>
  <si>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</si>
  <si>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</si>
  <si>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</si>
  <si>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</si>
  <si>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</si>
  <si>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</si>
  <si>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</si>
  <si>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</si>
  <si>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</si>
  <si>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</si>
  <si>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</si>
  <si>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</si>
  <si>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</si>
  <si>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</si>
  <si>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</si>
  <si>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</si>
  <si>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</si>
  <si>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</si>
  <si>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</si>
  <si>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</si>
  <si>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</si>
  <si>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</si>
  <si>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</si>
  <si>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</si>
  <si>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</si>
  <si>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</si>
  <si>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</si>
  <si>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</si>
  <si>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</si>
  <si>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</si>
  <si>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</si>
  <si>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</si>
  <si>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</si>
  <si>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</si>
  <si>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</si>
  <si>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</si>
  <si>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</si>
  <si>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</si>
  <si>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</si>
  <si>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</si>
  <si>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</si>
  <si>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</si>
  <si>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</si>
  <si>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</si>
  <si>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</si>
  <si>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</si>
  <si>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</si>
  <si>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</si>
  <si>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</si>
  <si>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</si>
  <si>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</si>
  <si>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</si>
  <si>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</si>
  <si>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</si>
  <si>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</si>
  <si>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</si>
  <si>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</si>
  <si>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</si>
  <si>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</si>
  <si>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</si>
  <si>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</si>
  <si>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</si>
  <si>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</si>
  <si>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</si>
  <si>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</si>
  <si>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</si>
  <si>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</si>
  <si>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</si>
  <si>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</si>
  <si>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</si>
  <si>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</si>
  <si>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</si>
  <si>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</si>
  <si>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</si>
  <si>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</si>
  <si>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</si>
  <si>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</si>
  <si>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</si>
  <si>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</si>
  <si>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</si>
  <si>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</si>
  <si>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</si>
  <si>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</si>
  <si>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</si>
  <si>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</si>
  <si>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</si>
  <si>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</si>
  <si>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</si>
  <si>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</si>
  <si>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</si>
  <si>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</si>
  <si>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</si>
  <si>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</si>
  <si>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</si>
  <si>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</si>
  <si>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</si>
  <si>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</si>
  <si>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</si>
  <si>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</si>
  <si>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</si>
  <si>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</si>
  <si>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</si>
  <si>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</si>
  <si>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</si>
  <si>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</si>
  <si>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</si>
  <si>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</si>
  <si>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</si>
  <si>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</si>
  <si>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</si>
  <si>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</si>
  <si>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</si>
  <si>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</si>
  <si>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</si>
  <si>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</si>
  <si>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</si>
  <si>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</si>
  <si>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</si>
  <si>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</si>
  <si>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</si>
  <si>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</si>
  <si>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</si>
  <si>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</si>
  <si>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</si>
  <si>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</si>
  <si>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</si>
  <si>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</si>
  <si>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</si>
  <si>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</si>
  <si>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</si>
  <si>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</si>
  <si>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</si>
  <si>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</si>
  <si>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</si>
  <si>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</si>
  <si>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</si>
  <si>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</si>
  <si>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</si>
  <si>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</si>
  <si>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</si>
  <si>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</si>
  <si>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</si>
  <si>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</si>
  <si>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</si>
  <si>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</si>
  <si>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</si>
  <si>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</si>
  <si>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</si>
  <si>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</si>
  <si>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</si>
  <si>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</si>
  <si>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</si>
  <si>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</si>
  <si>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</si>
  <si>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</si>
  <si>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</si>
  <si>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</si>
  <si>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</si>
  <si>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</si>
  <si>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</si>
  <si>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</si>
  <si>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</si>
  <si>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</si>
  <si>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</si>
  <si>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</si>
  <si>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</si>
  <si>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</si>
  <si>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</si>
  <si>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</si>
  <si>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</si>
  <si>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</si>
  <si>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</si>
  <si>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</si>
  <si>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</si>
  <si>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</si>
  <si>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</si>
  <si>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</si>
  <si>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</si>
  <si>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</si>
  <si>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</si>
  <si>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</si>
  <si>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</si>
  <si>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</si>
  <si>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</si>
  <si>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</si>
  <si>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</si>
  <si>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</si>
  <si>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</si>
  <si>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</si>
  <si>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</si>
  <si>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</si>
  <si>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</si>
  <si>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</si>
  <si>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</si>
  <si>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</si>
  <si>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</si>
  <si>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</si>
  <si>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</si>
  <si>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</si>
  <si>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</si>
  <si>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</si>
  <si>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</si>
  <si>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</si>
  <si>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</si>
  <si>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</si>
  <si>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</si>
  <si>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</si>
  <si>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</si>
  <si>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</si>
  <si>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</si>
  <si>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</si>
  <si>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</si>
  <si>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</si>
  <si>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</si>
  <si>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</si>
  <si>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</si>
  <si>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</si>
  <si>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</si>
  <si>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</si>
  <si>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</si>
  <si>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</si>
  <si>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</si>
  <si>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</si>
  <si>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</si>
  <si>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</si>
  <si>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</si>
  <si>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</si>
  <si>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</si>
  <si>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</si>
  <si>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</si>
  <si>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</si>
  <si>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</si>
  <si>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</si>
  <si>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</si>
  <si>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</si>
  <si>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</si>
  <si>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</si>
  <si>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</si>
  <si>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</si>
  <si>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</si>
  <si>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</si>
  <si>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</si>
  <si>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</si>
  <si>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</si>
  <si>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</si>
  <si>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</si>
  <si>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</si>
  <si>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</si>
  <si>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</si>
  <si>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</si>
  <si>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</si>
  <si>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</si>
  <si>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</si>
  <si>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</si>
  <si>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</si>
  <si>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</si>
  <si>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</si>
  <si>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</si>
  <si>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</si>
  <si>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</si>
  <si>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</si>
  <si>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</si>
  <si>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</si>
  <si>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</si>
  <si>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</si>
  <si>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</si>
  <si>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</si>
  <si>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</si>
  <si>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</si>
  <si>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</si>
  <si>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</si>
  <si>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</si>
  <si>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</si>
  <si>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</si>
  <si>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</si>
  <si>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</si>
  <si>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</si>
  <si>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</si>
  <si>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</si>
  <si>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</si>
  <si>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</si>
  <si>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</si>
  <si>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</si>
  <si>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</si>
  <si>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</si>
  <si>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</si>
  <si>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</si>
  <si>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</si>
  <si>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</si>
  <si>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</si>
  <si>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</si>
  <si>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</si>
  <si>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</si>
  <si>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</si>
  <si>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</si>
  <si>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</si>
  <si>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</si>
  <si>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</si>
  <si>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</si>
  <si>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</si>
  <si>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</si>
  <si>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</si>
  <si>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</si>
  <si>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</si>
  <si>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</si>
  <si>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</si>
  <si>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</si>
  <si>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</si>
  <si>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</si>
  <si>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</si>
  <si>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</si>
  <si>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</si>
  <si>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</si>
  <si>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</si>
  <si>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</si>
  <si>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</si>
  <si>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</si>
  <si>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</si>
  <si>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</si>
  <si>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</si>
  <si>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</si>
  <si>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</si>
  <si>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</si>
  <si>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</si>
  <si>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</si>
  <si>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</si>
  <si>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</si>
  <si>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</si>
  <si>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</si>
  <si>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</si>
  <si>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</si>
  <si>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</si>
  <si>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</si>
  <si>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</si>
  <si>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</si>
  <si>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</si>
  <si>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</si>
  <si>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</si>
  <si>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</si>
  <si>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</si>
  <si>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</si>
  <si>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</si>
  <si>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</si>
  <si>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</si>
  <si>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</si>
  <si>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</si>
  <si>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</si>
  <si>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</si>
  <si>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</si>
  <si>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</si>
  <si>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</si>
  <si>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</si>
  <si>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</si>
  <si>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</si>
  <si>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</si>
  <si>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</si>
  <si>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</si>
  <si>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</si>
  <si>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</si>
  <si>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</si>
  <si>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</si>
  <si>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</si>
  <si>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</si>
  <si>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</si>
  <si>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</si>
  <si>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</si>
  <si>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</si>
  <si>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</si>
  <si>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</si>
  <si>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</si>
  <si>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</si>
  <si>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</si>
  <si>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</si>
  <si>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</si>
  <si>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</si>
  <si>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</si>
  <si>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</si>
  <si>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</si>
  <si>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</si>
  <si>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</si>
  <si>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</si>
  <si>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</si>
  <si>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</si>
  <si>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</si>
  <si>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</si>
  <si>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</si>
  <si>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</si>
  <si>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</si>
  <si>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</si>
  <si>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</si>
  <si>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</si>
  <si>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</si>
  <si>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</si>
  <si>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</si>
  <si>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</si>
  <si>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</si>
  <si>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</si>
  <si>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</si>
  <si>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</si>
  <si>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</si>
  <si>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</si>
  <si>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</si>
  <si>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</si>
  <si>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</si>
  <si>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</si>
  <si>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</si>
  <si>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</si>
  <si>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</si>
  <si>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</si>
  <si>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</si>
  <si>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</si>
  <si>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</si>
  <si>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</si>
  <si>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</si>
  <si>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</si>
  <si>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</si>
  <si>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</si>
  <si>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</si>
  <si>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</si>
  <si>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</si>
  <si>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</si>
  <si>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</si>
  <si>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</si>
  <si>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</si>
  <si>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</si>
  <si>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</si>
  <si>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</si>
  <si>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</si>
  <si>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</si>
  <si>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</si>
  <si>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</si>
  <si>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</si>
  <si>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</si>
  <si>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</si>
  <si>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</si>
  <si>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</si>
  <si>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</si>
  <si>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</si>
  <si>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</si>
  <si>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</si>
  <si>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</si>
  <si>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</si>
  <si>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</si>
  <si>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</si>
  <si>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</si>
  <si>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</si>
  <si>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</si>
  <si>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</si>
  <si>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</si>
  <si>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</si>
  <si>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</si>
  <si>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</si>
  <si>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</si>
  <si>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</si>
  <si>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</si>
  <si>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</si>
  <si>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</si>
  <si>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</si>
  <si>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</si>
  <si>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</si>
  <si>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</si>
  <si>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</si>
  <si>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</si>
  <si>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</si>
  <si>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</si>
  <si>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</si>
  <si>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</si>
  <si>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</si>
  <si>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</si>
  <si>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</si>
  <si>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</si>
  <si>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</si>
  <si>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</si>
  <si>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</si>
  <si>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</si>
  <si>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</si>
  <si>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</si>
  <si>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</si>
  <si>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</si>
  <si>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</si>
  <si>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</si>
  <si>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</si>
  <si>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</si>
  <si>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</si>
  <si>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</si>
  <si>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</si>
  <si>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</si>
  <si>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</si>
  <si>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</si>
  <si>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</si>
  <si>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</si>
  <si>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</si>
  <si>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</si>
  <si>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</si>
  <si>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Parent Category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</si>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</sst>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0" tint="-0.34998626667073579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PivotChart!PivotTable1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D-4B10-805C-2ADA1C7F9400}"/>
            </c:ext>
          </c:extLst>
        </c:ser>
        <c:ser>
          <c:idx val="1"/>
          <c:order val="1"/>
          <c:tx>
            <c:strRef>
              <c:f>'Category PivotChart'!$C$3:$C$4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D-4B10-805C-2ADA1C7F9400}"/>
            </c:ext>
          </c:extLst>
        </c:ser>
        <c:ser>
          <c:idx val="2"/>
          <c:order val="2"/>
          <c:tx>
            <c:strRef>
              <c:f>'Category PivotChart'!$D$3:$D$4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D-4B10-805C-2ADA1C7F9400}"/>
            </c:ext>
          </c:extLst>
        </c:ser>
        <c:ser>
          <c:idx val="3"/>
          <c:order val="3"/>
          <c:tx>
            <c:strRef>
              <c:f>'Category PivotChart'!$E$3:$E$4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D-4B10-805C-2ADA1C7F9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562000"/>
        <c:axId val="1128623616"/>
      </c:barChart>
      <c:catAx>
        <c:axId val="111556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623616"/>
        <c:crosses val="autoZero"/>
        <c:auto val="1"/>
        <c:lblAlgn val="ctr"/>
        <c:lblOffset val="100"/>
        <c:noMultiLvlLbl val="0"/>
      </c:catAx>
      <c:valAx>
        <c:axId val="112862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56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PivotChart!PivotTable2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4-4252-8E52-6ACD3E604BE8}"/>
            </c:ext>
          </c:extLst>
        </c:ser>
        <c:ser>
          <c:idx val="1"/>
          <c:order val="1"/>
          <c:tx>
            <c:strRef>
              <c:f>'Sub-Category PivotChart'!$C$4:$C$5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4-4252-8E52-6ACD3E604BE8}"/>
            </c:ext>
          </c:extLst>
        </c:ser>
        <c:ser>
          <c:idx val="2"/>
          <c:order val="2"/>
          <c:tx>
            <c:strRef>
              <c:f>'Sub-Category PivotChart'!$D$4:$D$5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4-4252-8E52-6ACD3E604BE8}"/>
            </c:ext>
          </c:extLst>
        </c:ser>
        <c:ser>
          <c:idx val="3"/>
          <c:order val="3"/>
          <c:tx>
            <c:strRef>
              <c:f>'Sub-Category PivotChart'!$E$4:$E$5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4-4252-8E52-6ACD3E604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5999408"/>
        <c:axId val="1128617376"/>
      </c:barChart>
      <c:catAx>
        <c:axId val="102599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617376"/>
        <c:crosses val="autoZero"/>
        <c:auto val="1"/>
        <c:lblAlgn val="ctr"/>
        <c:lblOffset val="100"/>
        <c:noMultiLvlLbl val="0"/>
      </c:catAx>
      <c:valAx>
        <c:axId val="112861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9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[StarterBook.xlsx]DateCreated PivotChartLineGraph!PivotTable3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'DateCreated PivotChartLineGraph'!$B$4:$B$5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'DateCreated PivotChartLineGraph'!$A$6:$A$18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PivotChartLineGraph'!$B$6:$B$18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A-4DE1-8166-F353A5CA856A}"/>
            </c:ext>
          </c:extLst>
        </c:ser>
        <c:ser>
          <c:idx val="1"/>
          <c:order val="1"/>
          <c:tx>
            <c:strRef>
              <c:f>'DateCreated PivotChartLineGraph'!$C$4:$C$5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'DateCreated PivotChartLineGraph'!$A$6:$A$18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PivotChartLineGraph'!$C$6:$C$18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A-4DE1-8166-F353A5CA856A}"/>
            </c:ext>
          </c:extLst>
        </c:ser>
        <c:ser>
          <c:idx val="2"/>
          <c:order val="2"/>
          <c:tx>
            <c:strRef>
              <c:f>'DateCreated PivotChartLineGraph'!$D$4:$D$5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'DateCreated PivotChartLineGraph'!$A$6:$A$18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PivotChartLineGraph'!$D$6:$D$18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1A-4DE1-8166-F353A5CA8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5453568"/>
        <c:axId val="796289056"/>
      </c:lineChart>
      <c:catAx>
        <c:axId val="122545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289056"/>
        <c:crosses val="autoZero"/>
        <c:auto val="1"/>
        <c:lblAlgn val="ctr"/>
        <c:lblOffset val="100"/>
        <c:noMultiLvlLbl val="0"/>
      </c:catAx>
      <c:valAx>
        <c:axId val="79628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45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LineGraph'!$F$1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LineGraph'!$A$2:$A$13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LineGraph'!$F$2:$F$13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A2-406C-8BFB-2A98F0DAFBEC}"/>
            </c:ext>
          </c:extLst>
        </c:ser>
        <c:ser>
          <c:idx val="1"/>
          <c:order val="1"/>
          <c:tx>
            <c:strRef>
              <c:f>'Goal LineGraph'!$G$1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LineGraph'!$A$2:$A$13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LineGraph'!$G$2:$G$13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A2-406C-8BFB-2A98F0DAFBEC}"/>
            </c:ext>
          </c:extLst>
        </c:ser>
        <c:ser>
          <c:idx val="2"/>
          <c:order val="2"/>
          <c:tx>
            <c:strRef>
              <c:f>'Goal LineGraph'!$H$1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LineGraph'!$A$2:$A$13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LineGraph'!$H$2:$H$13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A2-406C-8BFB-2A98F0DAF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169408"/>
        <c:axId val="34275072"/>
      </c:lineChart>
      <c:catAx>
        <c:axId val="30416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75072"/>
        <c:crosses val="autoZero"/>
        <c:auto val="1"/>
        <c:lblAlgn val="ctr"/>
        <c:lblOffset val="100"/>
        <c:noMultiLvlLbl val="0"/>
      </c:catAx>
      <c:valAx>
        <c:axId val="3427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16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236220</xdr:colOff>
      <xdr:row>3</xdr:row>
      <xdr:rowOff>0</xdr:rowOff>
    </xdr:from>
    <xdr:to>
      <xdr:col>18</xdr:col>
      <xdr:colOff>518160</xdr:colOff>
      <xdr:row>21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ED2390-746A-4C3E-893E-CA8D7F3D1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243840</xdr:colOff>
      <xdr:row>3</xdr:row>
      <xdr:rowOff>0</xdr:rowOff>
    </xdr:from>
    <xdr:to>
      <xdr:col>29</xdr:col>
      <xdr:colOff>213360</xdr:colOff>
      <xdr:row>32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E993A-9E69-4D4A-AE38-A77764A32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4</xdr:row>
      <xdr:rowOff>87630</xdr:rowOff>
    </xdr:from>
    <xdr:to>
      <xdr:col>14</xdr:col>
      <xdr:colOff>175260</xdr:colOff>
      <xdr:row>19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CB1A4-301A-46A3-BB0B-64ADE4AB0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929640</xdr:colOff>
      <xdr:row>15</xdr:row>
      <xdr:rowOff>41910</xdr:rowOff>
    </xdr:from>
    <xdr:to>
      <xdr:col>8</xdr:col>
      <xdr:colOff>281940</xdr:colOff>
      <xdr:row>34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74FD79-3949-4F9A-BDEE-59CC4ABE8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ero" refreshedDate="43490.911968402776" createdVersion="6" refreshedVersion="6" minRefreshableVersion="3" recordCount="4114" xr:uid="{D2552DC3-47DA-422F-8BAF-9AC9BED3A97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ero" refreshedDate="43490.979314930555" createdVersion="6" refreshedVersion="6" minRefreshableVersion="3" recordCount="4114" xr:uid="{A24567AC-C634-4B29-A631-10F0C4D7EEC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014B4-4FDB-4A97-94BE-3AA921E8267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1331047821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85B8E-C805-4F11-AE75-65CB7EF849A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-Category"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CC37B-FD3A-49DB-AF84-D8254F81970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3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9.109375" customWidth="1"/>
    <col min="16" max="16" width="24.88671875" customWidth="1"/>
    <col min="17" max="17" width="18.5546875" customWidth="1"/>
    <col min="18" max="18" width="25" customWidth="1"/>
    <col min="19" max="19" width="39.5546875" customWidth="1"/>
    <col min="20" max="20" width="33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(E2/D2)</f>
        <v>1.3685882352941177</v>
      </c>
      <c r="P2">
        <f>IF(L2=0,0,(E2/L2))</f>
        <v>63.917582417582416</v>
      </c>
      <c r="Q2" s="6" t="str">
        <f>LEFT(N2,FIND("/",N2)-1)</f>
        <v>film &amp; video</v>
      </c>
      <c r="R2" s="6" t="str">
        <f>RIGHT(N2,LEN(N2)-FIND("/",N2))</f>
        <v>television</v>
      </c>
      <c r="S2" s="11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(E3/D3)</f>
        <v>1.4260827250608272</v>
      </c>
      <c r="P3">
        <f t="shared" ref="P3:P66" si="1">IF(L3=0,0,(E3/L3))</f>
        <v>185.48101265822785</v>
      </c>
      <c r="Q3" s="6" t="str">
        <f t="shared" ref="Q3:Q66" si="2">LEFT(N3,FIND("/",N3)-1)</f>
        <v>film &amp; video</v>
      </c>
      <c r="R3" s="6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1.05</v>
      </c>
      <c r="P4">
        <f t="shared" si="1"/>
        <v>15</v>
      </c>
      <c r="Q4" s="6" t="str">
        <f t="shared" si="2"/>
        <v>film &amp; video</v>
      </c>
      <c r="R4" s="6" t="str">
        <f t="shared" si="3"/>
        <v>television</v>
      </c>
      <c r="S4" s="11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1.0389999999999999</v>
      </c>
      <c r="P5">
        <f t="shared" si="1"/>
        <v>69.266666666666666</v>
      </c>
      <c r="Q5" s="6" t="str">
        <f t="shared" si="2"/>
        <v>film &amp; video</v>
      </c>
      <c r="R5" s="6" t="str">
        <f t="shared" si="3"/>
        <v>television</v>
      </c>
      <c r="S5" s="11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1.2299154545454545</v>
      </c>
      <c r="P6">
        <f t="shared" si="1"/>
        <v>190.55028169014085</v>
      </c>
      <c r="Q6" s="6" t="str">
        <f t="shared" si="2"/>
        <v>film &amp; video</v>
      </c>
      <c r="R6" s="6" t="str">
        <f t="shared" si="3"/>
        <v>television</v>
      </c>
      <c r="S6" s="11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1.0977744436109027</v>
      </c>
      <c r="P7">
        <f t="shared" si="1"/>
        <v>93.40425531914893</v>
      </c>
      <c r="Q7" s="6" t="str">
        <f t="shared" si="2"/>
        <v>film &amp; video</v>
      </c>
      <c r="R7" s="6" t="str">
        <f t="shared" si="3"/>
        <v>television</v>
      </c>
      <c r="S7" s="11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1.064875</v>
      </c>
      <c r="P8">
        <f t="shared" si="1"/>
        <v>146.87931034482759</v>
      </c>
      <c r="Q8" s="6" t="str">
        <f t="shared" si="2"/>
        <v>film &amp; video</v>
      </c>
      <c r="R8" s="6" t="str">
        <f t="shared" si="3"/>
        <v>television</v>
      </c>
      <c r="S8" s="11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1.0122222222222221</v>
      </c>
      <c r="P9">
        <f t="shared" si="1"/>
        <v>159.82456140350877</v>
      </c>
      <c r="Q9" s="6" t="str">
        <f t="shared" si="2"/>
        <v>film &amp; video</v>
      </c>
      <c r="R9" s="6" t="str">
        <f t="shared" si="3"/>
        <v>television</v>
      </c>
      <c r="S9" s="11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1.0004342857142856</v>
      </c>
      <c r="P10">
        <f t="shared" si="1"/>
        <v>291.79333333333335</v>
      </c>
      <c r="Q10" s="6" t="str">
        <f t="shared" si="2"/>
        <v>film &amp; video</v>
      </c>
      <c r="R10" s="6" t="str">
        <f t="shared" si="3"/>
        <v>television</v>
      </c>
      <c r="S10" s="11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1.2599800000000001</v>
      </c>
      <c r="P11">
        <f t="shared" si="1"/>
        <v>31.499500000000001</v>
      </c>
      <c r="Q11" s="6" t="str">
        <f t="shared" si="2"/>
        <v>film &amp; video</v>
      </c>
      <c r="R11" s="6" t="str">
        <f t="shared" si="3"/>
        <v>television</v>
      </c>
      <c r="S11" s="11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1.0049999999999999</v>
      </c>
      <c r="P12">
        <f t="shared" si="1"/>
        <v>158.68421052631578</v>
      </c>
      <c r="Q12" s="6" t="str">
        <f t="shared" si="2"/>
        <v>film &amp; video</v>
      </c>
      <c r="R12" s="6" t="str">
        <f t="shared" si="3"/>
        <v>television</v>
      </c>
      <c r="S12" s="11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1.2050000000000001</v>
      </c>
      <c r="P13">
        <f t="shared" si="1"/>
        <v>80.333333333333329</v>
      </c>
      <c r="Q13" s="6" t="str">
        <f t="shared" si="2"/>
        <v>film &amp; video</v>
      </c>
      <c r="R13" s="6" t="str">
        <f t="shared" si="3"/>
        <v>television</v>
      </c>
      <c r="S13" s="11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1.6529333333333334</v>
      </c>
      <c r="P14">
        <f t="shared" si="1"/>
        <v>59.961305925030231</v>
      </c>
      <c r="Q14" s="6" t="str">
        <f t="shared" si="2"/>
        <v>film &amp; video</v>
      </c>
      <c r="R14" s="6" t="str">
        <f t="shared" si="3"/>
        <v>television</v>
      </c>
      <c r="S14" s="11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1.5997142857142856</v>
      </c>
      <c r="P15">
        <f t="shared" si="1"/>
        <v>109.78431372549019</v>
      </c>
      <c r="Q15" s="6" t="str">
        <f t="shared" si="2"/>
        <v>film &amp; video</v>
      </c>
      <c r="R15" s="6" t="str">
        <f t="shared" si="3"/>
        <v>television</v>
      </c>
      <c r="S15" s="11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1.0093333333333334</v>
      </c>
      <c r="P16">
        <f t="shared" si="1"/>
        <v>147.70731707317074</v>
      </c>
      <c r="Q16" s="6" t="str">
        <f t="shared" si="2"/>
        <v>film &amp; video</v>
      </c>
      <c r="R16" s="6" t="str">
        <f t="shared" si="3"/>
        <v>television</v>
      </c>
      <c r="S16" s="11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1.0660000000000001</v>
      </c>
      <c r="P17">
        <f t="shared" si="1"/>
        <v>21.755102040816325</v>
      </c>
      <c r="Q17" s="6" t="str">
        <f t="shared" si="2"/>
        <v>film &amp; video</v>
      </c>
      <c r="R17" s="6" t="str">
        <f t="shared" si="3"/>
        <v>television</v>
      </c>
      <c r="S17" s="11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1.0024166666666667</v>
      </c>
      <c r="P18">
        <f t="shared" si="1"/>
        <v>171.84285714285716</v>
      </c>
      <c r="Q18" s="6" t="str">
        <f t="shared" si="2"/>
        <v>film &amp; video</v>
      </c>
      <c r="R18" s="6" t="str">
        <f t="shared" si="3"/>
        <v>television</v>
      </c>
      <c r="S18" s="11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1.0066666666666666</v>
      </c>
      <c r="P19">
        <f t="shared" si="1"/>
        <v>41.944444444444443</v>
      </c>
      <c r="Q19" s="6" t="str">
        <f t="shared" si="2"/>
        <v>film &amp; video</v>
      </c>
      <c r="R19" s="6" t="str">
        <f t="shared" si="3"/>
        <v>television</v>
      </c>
      <c r="S19" s="11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1.0632110000000001</v>
      </c>
      <c r="P20">
        <f t="shared" si="1"/>
        <v>93.264122807017543</v>
      </c>
      <c r="Q20" s="6" t="str">
        <f t="shared" si="2"/>
        <v>film &amp; video</v>
      </c>
      <c r="R20" s="6" t="str">
        <f t="shared" si="3"/>
        <v>television</v>
      </c>
      <c r="S20" s="11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1.4529411764705882</v>
      </c>
      <c r="P21">
        <f t="shared" si="1"/>
        <v>56.136363636363633</v>
      </c>
      <c r="Q21" s="6" t="str">
        <f t="shared" si="2"/>
        <v>film &amp; video</v>
      </c>
      <c r="R21" s="6" t="str">
        <f t="shared" si="3"/>
        <v>television</v>
      </c>
      <c r="S21" s="11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1.002</v>
      </c>
      <c r="P22">
        <f t="shared" si="1"/>
        <v>80.16</v>
      </c>
      <c r="Q22" s="6" t="str">
        <f t="shared" si="2"/>
        <v>film &amp; video</v>
      </c>
      <c r="R22" s="6" t="str">
        <f t="shared" si="3"/>
        <v>television</v>
      </c>
      <c r="S22" s="11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1.0913513513513513</v>
      </c>
      <c r="P23">
        <f t="shared" si="1"/>
        <v>199.9009900990099</v>
      </c>
      <c r="Q23" s="6" t="str">
        <f t="shared" si="2"/>
        <v>film &amp; video</v>
      </c>
      <c r="R23" s="6" t="str">
        <f t="shared" si="3"/>
        <v>television</v>
      </c>
      <c r="S23" s="11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1.1714285714285715</v>
      </c>
      <c r="P24">
        <f t="shared" si="1"/>
        <v>51.25</v>
      </c>
      <c r="Q24" s="6" t="str">
        <f t="shared" si="2"/>
        <v>film &amp; video</v>
      </c>
      <c r="R24" s="6" t="str">
        <f t="shared" si="3"/>
        <v>television</v>
      </c>
      <c r="S24" s="11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1.1850000000000001</v>
      </c>
      <c r="P25">
        <f t="shared" si="1"/>
        <v>103.04347826086956</v>
      </c>
      <c r="Q25" s="6" t="str">
        <f t="shared" si="2"/>
        <v>film &amp; video</v>
      </c>
      <c r="R25" s="6" t="str">
        <f t="shared" si="3"/>
        <v>television</v>
      </c>
      <c r="S25" s="11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1.0880768571428572</v>
      </c>
      <c r="P26">
        <f t="shared" si="1"/>
        <v>66.346149825783982</v>
      </c>
      <c r="Q26" s="6" t="str">
        <f t="shared" si="2"/>
        <v>film &amp; video</v>
      </c>
      <c r="R26" s="6" t="str">
        <f t="shared" si="3"/>
        <v>television</v>
      </c>
      <c r="S26" s="11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1.3333333333333333</v>
      </c>
      <c r="P27">
        <f t="shared" si="1"/>
        <v>57.142857142857146</v>
      </c>
      <c r="Q27" s="6" t="str">
        <f t="shared" si="2"/>
        <v>film &amp; video</v>
      </c>
      <c r="R27" s="6" t="str">
        <f t="shared" si="3"/>
        <v>television</v>
      </c>
      <c r="S27" s="11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1.552</v>
      </c>
      <c r="P28">
        <f t="shared" si="1"/>
        <v>102.10526315789474</v>
      </c>
      <c r="Q28" s="6" t="str">
        <f t="shared" si="2"/>
        <v>film &amp; video</v>
      </c>
      <c r="R28" s="6" t="str">
        <f t="shared" si="3"/>
        <v>television</v>
      </c>
      <c r="S28" s="11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1.1172500000000001</v>
      </c>
      <c r="P29">
        <f t="shared" si="1"/>
        <v>148.96666666666667</v>
      </c>
      <c r="Q29" s="6" t="str">
        <f t="shared" si="2"/>
        <v>film &amp; video</v>
      </c>
      <c r="R29" s="6" t="str">
        <f t="shared" si="3"/>
        <v>television</v>
      </c>
      <c r="S29" s="11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1.0035000000000001</v>
      </c>
      <c r="P30">
        <f t="shared" si="1"/>
        <v>169.6056338028169</v>
      </c>
      <c r="Q30" s="6" t="str">
        <f t="shared" si="2"/>
        <v>film &amp; video</v>
      </c>
      <c r="R30" s="6" t="str">
        <f t="shared" si="3"/>
        <v>television</v>
      </c>
      <c r="S30" s="11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1.2333333333333334</v>
      </c>
      <c r="P31">
        <f t="shared" si="1"/>
        <v>31.623931623931625</v>
      </c>
      <c r="Q31" s="6" t="str">
        <f t="shared" si="2"/>
        <v>film &amp; video</v>
      </c>
      <c r="R31" s="6" t="str">
        <f t="shared" si="3"/>
        <v>television</v>
      </c>
      <c r="S31" s="11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1.0129975</v>
      </c>
      <c r="P32">
        <f t="shared" si="1"/>
        <v>76.45264150943396</v>
      </c>
      <c r="Q32" s="6" t="str">
        <f t="shared" si="2"/>
        <v>film &amp; video</v>
      </c>
      <c r="R32" s="6" t="str">
        <f t="shared" si="3"/>
        <v>television</v>
      </c>
      <c r="S32" s="11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</v>
      </c>
      <c r="P33">
        <f t="shared" si="1"/>
        <v>13</v>
      </c>
      <c r="Q33" s="6" t="str">
        <f t="shared" si="2"/>
        <v>film &amp; video</v>
      </c>
      <c r="R33" s="6" t="str">
        <f t="shared" si="3"/>
        <v>television</v>
      </c>
      <c r="S33" s="11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1.0024604569420035</v>
      </c>
      <c r="P34">
        <f t="shared" si="1"/>
        <v>320.44943820224717</v>
      </c>
      <c r="Q34" s="6" t="str">
        <f t="shared" si="2"/>
        <v>film &amp; video</v>
      </c>
      <c r="R34" s="6" t="str">
        <f t="shared" si="3"/>
        <v>television</v>
      </c>
      <c r="S34" s="11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1.0209523809523811</v>
      </c>
      <c r="P35">
        <f t="shared" si="1"/>
        <v>83.75</v>
      </c>
      <c r="Q35" s="6" t="str">
        <f t="shared" si="2"/>
        <v>film &amp; video</v>
      </c>
      <c r="R35" s="6" t="str">
        <f t="shared" si="3"/>
        <v>television</v>
      </c>
      <c r="S35" s="11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1.3046153846153845</v>
      </c>
      <c r="P36">
        <f t="shared" si="1"/>
        <v>49.882352941176471</v>
      </c>
      <c r="Q36" s="6" t="str">
        <f t="shared" si="2"/>
        <v>film &amp; video</v>
      </c>
      <c r="R36" s="6" t="str">
        <f t="shared" si="3"/>
        <v>television</v>
      </c>
      <c r="S36" s="11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1.665</v>
      </c>
      <c r="P37">
        <f t="shared" si="1"/>
        <v>59.464285714285715</v>
      </c>
      <c r="Q37" s="6" t="str">
        <f t="shared" si="2"/>
        <v>film &amp; video</v>
      </c>
      <c r="R37" s="6" t="str">
        <f t="shared" si="3"/>
        <v>television</v>
      </c>
      <c r="S37" s="11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1.4215</v>
      </c>
      <c r="P38">
        <f t="shared" si="1"/>
        <v>193.84090909090909</v>
      </c>
      <c r="Q38" s="6" t="str">
        <f t="shared" si="2"/>
        <v>film &amp; video</v>
      </c>
      <c r="R38" s="6" t="str">
        <f t="shared" si="3"/>
        <v>television</v>
      </c>
      <c r="S38" s="11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1.8344090909090909</v>
      </c>
      <c r="P39">
        <f t="shared" si="1"/>
        <v>159.51383399209487</v>
      </c>
      <c r="Q39" s="6" t="str">
        <f t="shared" si="2"/>
        <v>film &amp; video</v>
      </c>
      <c r="R39" s="6" t="str">
        <f t="shared" si="3"/>
        <v>television</v>
      </c>
      <c r="S39" s="11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1.1004</v>
      </c>
      <c r="P40">
        <f t="shared" si="1"/>
        <v>41.68181818181818</v>
      </c>
      <c r="Q40" s="6" t="str">
        <f t="shared" si="2"/>
        <v>film &amp; video</v>
      </c>
      <c r="R40" s="6" t="str">
        <f t="shared" si="3"/>
        <v>television</v>
      </c>
      <c r="S40" s="11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1.3098000000000001</v>
      </c>
      <c r="P41">
        <f t="shared" si="1"/>
        <v>150.89861751152074</v>
      </c>
      <c r="Q41" s="6" t="str">
        <f t="shared" si="2"/>
        <v>film &amp; video</v>
      </c>
      <c r="R41" s="6" t="str">
        <f t="shared" si="3"/>
        <v>television</v>
      </c>
      <c r="S41" s="11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1.0135000000000001</v>
      </c>
      <c r="P42">
        <f t="shared" si="1"/>
        <v>126.6875</v>
      </c>
      <c r="Q42" s="6" t="str">
        <f t="shared" si="2"/>
        <v>film &amp; video</v>
      </c>
      <c r="R42" s="6" t="str">
        <f t="shared" si="3"/>
        <v>television</v>
      </c>
      <c r="S42" s="11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</v>
      </c>
      <c r="P43">
        <f t="shared" si="1"/>
        <v>105.26315789473684</v>
      </c>
      <c r="Q43" s="6" t="str">
        <f t="shared" si="2"/>
        <v>film &amp; video</v>
      </c>
      <c r="R43" s="6" t="str">
        <f t="shared" si="3"/>
        <v>television</v>
      </c>
      <c r="S43" s="11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1.4185714285714286</v>
      </c>
      <c r="P44">
        <f t="shared" si="1"/>
        <v>117.51479289940828</v>
      </c>
      <c r="Q44" s="6" t="str">
        <f t="shared" si="2"/>
        <v>film &amp; video</v>
      </c>
      <c r="R44" s="6" t="str">
        <f t="shared" si="3"/>
        <v>television</v>
      </c>
      <c r="S44" s="11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3.0865999999999998</v>
      </c>
      <c r="P45">
        <f t="shared" si="1"/>
        <v>117.36121673003802</v>
      </c>
      <c r="Q45" s="6" t="str">
        <f t="shared" si="2"/>
        <v>film &amp; video</v>
      </c>
      <c r="R45" s="6" t="str">
        <f t="shared" si="3"/>
        <v>television</v>
      </c>
      <c r="S45" s="11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</v>
      </c>
      <c r="P46">
        <f t="shared" si="1"/>
        <v>133.33333333333334</v>
      </c>
      <c r="Q46" s="6" t="str">
        <f t="shared" si="2"/>
        <v>film &amp; video</v>
      </c>
      <c r="R46" s="6" t="str">
        <f t="shared" si="3"/>
        <v>television</v>
      </c>
      <c r="S46" s="11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1.2</v>
      </c>
      <c r="P47">
        <f t="shared" si="1"/>
        <v>98.360655737704917</v>
      </c>
      <c r="Q47" s="6" t="str">
        <f t="shared" si="2"/>
        <v>film &amp; video</v>
      </c>
      <c r="R47" s="6" t="str">
        <f t="shared" si="3"/>
        <v>television</v>
      </c>
      <c r="S47" s="11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1.0416666666666667</v>
      </c>
      <c r="P48">
        <f t="shared" si="1"/>
        <v>194.44444444444446</v>
      </c>
      <c r="Q48" s="6" t="str">
        <f t="shared" si="2"/>
        <v>film &amp; video</v>
      </c>
      <c r="R48" s="6" t="str">
        <f t="shared" si="3"/>
        <v>television</v>
      </c>
      <c r="S48" s="11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1.0761100000000001</v>
      </c>
      <c r="P49">
        <f t="shared" si="1"/>
        <v>76.865000000000009</v>
      </c>
      <c r="Q49" s="6" t="str">
        <f t="shared" si="2"/>
        <v>film &amp; video</v>
      </c>
      <c r="R49" s="6" t="str">
        <f t="shared" si="3"/>
        <v>television</v>
      </c>
      <c r="S49" s="11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1.0794999999999999</v>
      </c>
      <c r="P50">
        <f t="shared" si="1"/>
        <v>56.815789473684212</v>
      </c>
      <c r="Q50" s="6" t="str">
        <f t="shared" si="2"/>
        <v>film &amp; video</v>
      </c>
      <c r="R50" s="6" t="str">
        <f t="shared" si="3"/>
        <v>television</v>
      </c>
      <c r="S50" s="11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</v>
      </c>
      <c r="P51">
        <f t="shared" si="1"/>
        <v>137.93103448275863</v>
      </c>
      <c r="Q51" s="6" t="str">
        <f t="shared" si="2"/>
        <v>film &amp; video</v>
      </c>
      <c r="R51" s="6" t="str">
        <f t="shared" si="3"/>
        <v>television</v>
      </c>
      <c r="S51" s="11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</v>
      </c>
      <c r="P52">
        <f t="shared" si="1"/>
        <v>27.272727272727273</v>
      </c>
      <c r="Q52" s="6" t="str">
        <f t="shared" si="2"/>
        <v>film &amp; video</v>
      </c>
      <c r="R52" s="6" t="str">
        <f t="shared" si="3"/>
        <v>television</v>
      </c>
      <c r="S52" s="11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1.2801818181818181</v>
      </c>
      <c r="P53">
        <f t="shared" si="1"/>
        <v>118.33613445378151</v>
      </c>
      <c r="Q53" s="6" t="str">
        <f t="shared" si="2"/>
        <v>film &amp; video</v>
      </c>
      <c r="R53" s="6" t="str">
        <f t="shared" si="3"/>
        <v>television</v>
      </c>
      <c r="S53" s="11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1.1620999999999999</v>
      </c>
      <c r="P54">
        <f t="shared" si="1"/>
        <v>223.48076923076923</v>
      </c>
      <c r="Q54" s="6" t="str">
        <f t="shared" si="2"/>
        <v>film &amp; video</v>
      </c>
      <c r="R54" s="6" t="str">
        <f t="shared" si="3"/>
        <v>television</v>
      </c>
      <c r="S54" s="11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1.0963333333333334</v>
      </c>
      <c r="P55">
        <f t="shared" si="1"/>
        <v>28.111111111111111</v>
      </c>
      <c r="Q55" s="6" t="str">
        <f t="shared" si="2"/>
        <v>film &amp; video</v>
      </c>
      <c r="R55" s="6" t="str">
        <f t="shared" si="3"/>
        <v>television</v>
      </c>
      <c r="S55" s="11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1.01</v>
      </c>
      <c r="P56">
        <f t="shared" si="1"/>
        <v>194.23076923076923</v>
      </c>
      <c r="Q56" s="6" t="str">
        <f t="shared" si="2"/>
        <v>film &amp; video</v>
      </c>
      <c r="R56" s="6" t="str">
        <f t="shared" si="3"/>
        <v>television</v>
      </c>
      <c r="S56" s="11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1.2895348837209302</v>
      </c>
      <c r="P57">
        <f t="shared" si="1"/>
        <v>128.95348837209303</v>
      </c>
      <c r="Q57" s="6" t="str">
        <f t="shared" si="2"/>
        <v>film &amp; video</v>
      </c>
      <c r="R57" s="6" t="str">
        <f t="shared" si="3"/>
        <v>television</v>
      </c>
      <c r="S57" s="11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1.0726249999999999</v>
      </c>
      <c r="P58">
        <f t="shared" si="1"/>
        <v>49.316091954022987</v>
      </c>
      <c r="Q58" s="6" t="str">
        <f t="shared" si="2"/>
        <v>film &amp; video</v>
      </c>
      <c r="R58" s="6" t="str">
        <f t="shared" si="3"/>
        <v>television</v>
      </c>
      <c r="S58" s="11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1.0189999999999999</v>
      </c>
      <c r="P59">
        <f t="shared" si="1"/>
        <v>221.52173913043478</v>
      </c>
      <c r="Q59" s="6" t="str">
        <f t="shared" si="2"/>
        <v>film &amp; video</v>
      </c>
      <c r="R59" s="6" t="str">
        <f t="shared" si="3"/>
        <v>television</v>
      </c>
      <c r="S59" s="11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1.0290999999999999</v>
      </c>
      <c r="P60">
        <f t="shared" si="1"/>
        <v>137.21333333333334</v>
      </c>
      <c r="Q60" s="6" t="str">
        <f t="shared" si="2"/>
        <v>film &amp; video</v>
      </c>
      <c r="R60" s="6" t="str">
        <f t="shared" si="3"/>
        <v>television</v>
      </c>
      <c r="S60" s="11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1.0012570000000001</v>
      </c>
      <c r="P61">
        <f t="shared" si="1"/>
        <v>606.82242424242418</v>
      </c>
      <c r="Q61" s="6" t="str">
        <f t="shared" si="2"/>
        <v>film &amp; video</v>
      </c>
      <c r="R61" s="6" t="str">
        <f t="shared" si="3"/>
        <v>television</v>
      </c>
      <c r="S61" s="11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1.0329622222222221</v>
      </c>
      <c r="P62">
        <f t="shared" si="1"/>
        <v>43.040092592592593</v>
      </c>
      <c r="Q62" s="6" t="str">
        <f t="shared" si="2"/>
        <v>film &amp; video</v>
      </c>
      <c r="R62" s="6" t="str">
        <f t="shared" si="3"/>
        <v>shorts</v>
      </c>
      <c r="S62" s="11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1.4830000000000001</v>
      </c>
      <c r="P63">
        <f t="shared" si="1"/>
        <v>322.39130434782606</v>
      </c>
      <c r="Q63" s="6" t="str">
        <f t="shared" si="2"/>
        <v>film &amp; video</v>
      </c>
      <c r="R63" s="6" t="str">
        <f t="shared" si="3"/>
        <v>shorts</v>
      </c>
      <c r="S63" s="11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1.5473333333333332</v>
      </c>
      <c r="P64">
        <f t="shared" si="1"/>
        <v>96.708333333333329</v>
      </c>
      <c r="Q64" s="6" t="str">
        <f t="shared" si="2"/>
        <v>film &amp; video</v>
      </c>
      <c r="R64" s="6" t="str">
        <f t="shared" si="3"/>
        <v>shorts</v>
      </c>
      <c r="S64" s="11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1.1351849999999999</v>
      </c>
      <c r="P65">
        <f t="shared" si="1"/>
        <v>35.474531249999998</v>
      </c>
      <c r="Q65" s="6" t="str">
        <f t="shared" si="2"/>
        <v>film &amp; video</v>
      </c>
      <c r="R65" s="6" t="str">
        <f t="shared" si="3"/>
        <v>shorts</v>
      </c>
      <c r="S65" s="11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1.7333333333333334</v>
      </c>
      <c r="P66">
        <f t="shared" si="1"/>
        <v>86.666666666666671</v>
      </c>
      <c r="Q66" s="6" t="str">
        <f t="shared" si="2"/>
        <v>film &amp; video</v>
      </c>
      <c r="R66" s="6" t="str">
        <f t="shared" si="3"/>
        <v>shorts</v>
      </c>
      <c r="S66" s="11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6">(E67/D67)</f>
        <v>1.0752857142857142</v>
      </c>
      <c r="P67">
        <f t="shared" ref="P67:P130" si="7">IF(L67=0,0,(E67/L67))</f>
        <v>132.05263157894737</v>
      </c>
      <c r="Q67" s="6" t="str">
        <f t="shared" ref="Q67:Q130" si="8">LEFT(N67,FIND("/",N67)-1)</f>
        <v>film &amp; video</v>
      </c>
      <c r="R67" s="6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6"/>
        <v>1.1859999999999999</v>
      </c>
      <c r="P68">
        <f t="shared" si="7"/>
        <v>91.230769230769226</v>
      </c>
      <c r="Q68" s="6" t="str">
        <f t="shared" si="8"/>
        <v>film &amp; video</v>
      </c>
      <c r="R68" s="6" t="str">
        <f t="shared" si="9"/>
        <v>shorts</v>
      </c>
      <c r="S68" s="11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6"/>
        <v>1.1625000000000001</v>
      </c>
      <c r="P69">
        <f t="shared" si="7"/>
        <v>116.25</v>
      </c>
      <c r="Q69" s="6" t="str">
        <f t="shared" si="8"/>
        <v>film &amp; video</v>
      </c>
      <c r="R69" s="6" t="str">
        <f t="shared" si="9"/>
        <v>shorts</v>
      </c>
      <c r="S69" s="11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6"/>
        <v>1.2716666666666667</v>
      </c>
      <c r="P70">
        <f t="shared" si="7"/>
        <v>21.194444444444443</v>
      </c>
      <c r="Q70" s="6" t="str">
        <f t="shared" si="8"/>
        <v>film &amp; video</v>
      </c>
      <c r="R70" s="6" t="str">
        <f t="shared" si="9"/>
        <v>shorts</v>
      </c>
      <c r="S70" s="11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6"/>
        <v>1.109423</v>
      </c>
      <c r="P71">
        <f t="shared" si="7"/>
        <v>62.327134831460668</v>
      </c>
      <c r="Q71" s="6" t="str">
        <f t="shared" si="8"/>
        <v>film &amp; video</v>
      </c>
      <c r="R71" s="6" t="str">
        <f t="shared" si="9"/>
        <v>shorts</v>
      </c>
      <c r="S71" s="11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6"/>
        <v>1.272</v>
      </c>
      <c r="P72">
        <f t="shared" si="7"/>
        <v>37.411764705882355</v>
      </c>
      <c r="Q72" s="6" t="str">
        <f t="shared" si="8"/>
        <v>film &amp; video</v>
      </c>
      <c r="R72" s="6" t="str">
        <f t="shared" si="9"/>
        <v>shorts</v>
      </c>
      <c r="S72" s="11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6"/>
        <v>1.2394444444444443</v>
      </c>
      <c r="P73">
        <f t="shared" si="7"/>
        <v>69.71875</v>
      </c>
      <c r="Q73" s="6" t="str">
        <f t="shared" si="8"/>
        <v>film &amp; video</v>
      </c>
      <c r="R73" s="6" t="str">
        <f t="shared" si="9"/>
        <v>shorts</v>
      </c>
      <c r="S73" s="11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6"/>
        <v>1.084090909090909</v>
      </c>
      <c r="P74">
        <f t="shared" si="7"/>
        <v>58.170731707317074</v>
      </c>
      <c r="Q74" s="6" t="str">
        <f t="shared" si="8"/>
        <v>film &amp; video</v>
      </c>
      <c r="R74" s="6" t="str">
        <f t="shared" si="9"/>
        <v>shorts</v>
      </c>
      <c r="S74" s="11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6"/>
        <v>1</v>
      </c>
      <c r="P75">
        <f t="shared" si="7"/>
        <v>50</v>
      </c>
      <c r="Q75" s="6" t="str">
        <f t="shared" si="8"/>
        <v>film &amp; video</v>
      </c>
      <c r="R75" s="6" t="str">
        <f t="shared" si="9"/>
        <v>shorts</v>
      </c>
      <c r="S75" s="11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6"/>
        <v>1.1293199999999999</v>
      </c>
      <c r="P76">
        <f t="shared" si="7"/>
        <v>19.471034482758618</v>
      </c>
      <c r="Q76" s="6" t="str">
        <f t="shared" si="8"/>
        <v>film &amp; video</v>
      </c>
      <c r="R76" s="6" t="str">
        <f t="shared" si="9"/>
        <v>shorts</v>
      </c>
      <c r="S76" s="11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6"/>
        <v>1.1542857142857144</v>
      </c>
      <c r="P77">
        <f t="shared" si="7"/>
        <v>85.957446808510639</v>
      </c>
      <c r="Q77" s="6" t="str">
        <f t="shared" si="8"/>
        <v>film &amp; video</v>
      </c>
      <c r="R77" s="6" t="str">
        <f t="shared" si="9"/>
        <v>shorts</v>
      </c>
      <c r="S77" s="11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6"/>
        <v>1.5333333333333334</v>
      </c>
      <c r="P78">
        <f t="shared" si="7"/>
        <v>30.666666666666668</v>
      </c>
      <c r="Q78" s="6" t="str">
        <f t="shared" si="8"/>
        <v>film &amp; video</v>
      </c>
      <c r="R78" s="6" t="str">
        <f t="shared" si="9"/>
        <v>shorts</v>
      </c>
      <c r="S78" s="11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6"/>
        <v>3.9249999999999998</v>
      </c>
      <c r="P79">
        <f t="shared" si="7"/>
        <v>60.384615384615387</v>
      </c>
      <c r="Q79" s="6" t="str">
        <f t="shared" si="8"/>
        <v>film &amp; video</v>
      </c>
      <c r="R79" s="6" t="str">
        <f t="shared" si="9"/>
        <v>shorts</v>
      </c>
      <c r="S79" s="11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6"/>
        <v>27.02</v>
      </c>
      <c r="P80">
        <f t="shared" si="7"/>
        <v>38.6</v>
      </c>
      <c r="Q80" s="6" t="str">
        <f t="shared" si="8"/>
        <v>film &amp; video</v>
      </c>
      <c r="R80" s="6" t="str">
        <f t="shared" si="9"/>
        <v>shorts</v>
      </c>
      <c r="S80" s="11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6"/>
        <v>1.27</v>
      </c>
      <c r="P81">
        <f t="shared" si="7"/>
        <v>40.268292682926827</v>
      </c>
      <c r="Q81" s="6" t="str">
        <f t="shared" si="8"/>
        <v>film &amp; video</v>
      </c>
      <c r="R81" s="6" t="str">
        <f t="shared" si="9"/>
        <v>shorts</v>
      </c>
      <c r="S81" s="11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6"/>
        <v>1.0725</v>
      </c>
      <c r="P82">
        <f t="shared" si="7"/>
        <v>273.82978723404256</v>
      </c>
      <c r="Q82" s="6" t="str">
        <f t="shared" si="8"/>
        <v>film &amp; video</v>
      </c>
      <c r="R82" s="6" t="str">
        <f t="shared" si="9"/>
        <v>shorts</v>
      </c>
      <c r="S82" s="11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6"/>
        <v>1.98</v>
      </c>
      <c r="P83">
        <f t="shared" si="7"/>
        <v>53.035714285714285</v>
      </c>
      <c r="Q83" s="6" t="str">
        <f t="shared" si="8"/>
        <v>film &amp; video</v>
      </c>
      <c r="R83" s="6" t="str">
        <f t="shared" si="9"/>
        <v>shorts</v>
      </c>
      <c r="S83" s="11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6"/>
        <v>1.0001249999999999</v>
      </c>
      <c r="P84">
        <f t="shared" si="7"/>
        <v>40.005000000000003</v>
      </c>
      <c r="Q84" s="6" t="str">
        <f t="shared" si="8"/>
        <v>film &amp; video</v>
      </c>
      <c r="R84" s="6" t="str">
        <f t="shared" si="9"/>
        <v>shorts</v>
      </c>
      <c r="S84" s="11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6"/>
        <v>1.0249999999999999</v>
      </c>
      <c r="P85">
        <f t="shared" si="7"/>
        <v>15.76923076923077</v>
      </c>
      <c r="Q85" s="6" t="str">
        <f t="shared" si="8"/>
        <v>film &amp; video</v>
      </c>
      <c r="R85" s="6" t="str">
        <f t="shared" si="9"/>
        <v>shorts</v>
      </c>
      <c r="S85" s="11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6"/>
        <v>1</v>
      </c>
      <c r="P86">
        <f t="shared" si="7"/>
        <v>71.428571428571431</v>
      </c>
      <c r="Q86" s="6" t="str">
        <f t="shared" si="8"/>
        <v>film &amp; video</v>
      </c>
      <c r="R86" s="6" t="str">
        <f t="shared" si="9"/>
        <v>shorts</v>
      </c>
      <c r="S86" s="11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6"/>
        <v>1.2549999999999999</v>
      </c>
      <c r="P87">
        <f t="shared" si="7"/>
        <v>71.714285714285708</v>
      </c>
      <c r="Q87" s="6" t="str">
        <f t="shared" si="8"/>
        <v>film &amp; video</v>
      </c>
      <c r="R87" s="6" t="str">
        <f t="shared" si="9"/>
        <v>shorts</v>
      </c>
      <c r="S87" s="11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6"/>
        <v>1.0646666666666667</v>
      </c>
      <c r="P88">
        <f t="shared" si="7"/>
        <v>375.76470588235293</v>
      </c>
      <c r="Q88" s="6" t="str">
        <f t="shared" si="8"/>
        <v>film &amp; video</v>
      </c>
      <c r="R88" s="6" t="str">
        <f t="shared" si="9"/>
        <v>shorts</v>
      </c>
      <c r="S88" s="11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6"/>
        <v>1.046</v>
      </c>
      <c r="P89">
        <f t="shared" si="7"/>
        <v>104.6</v>
      </c>
      <c r="Q89" s="6" t="str">
        <f t="shared" si="8"/>
        <v>film &amp; video</v>
      </c>
      <c r="R89" s="6" t="str">
        <f t="shared" si="9"/>
        <v>shorts</v>
      </c>
      <c r="S89" s="11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6"/>
        <v>1.0285714285714285</v>
      </c>
      <c r="P90">
        <f t="shared" si="7"/>
        <v>60</v>
      </c>
      <c r="Q90" s="6" t="str">
        <f t="shared" si="8"/>
        <v>film &amp; video</v>
      </c>
      <c r="R90" s="6" t="str">
        <f t="shared" si="9"/>
        <v>shorts</v>
      </c>
      <c r="S90" s="11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6"/>
        <v>1.1506666666666667</v>
      </c>
      <c r="P91">
        <f t="shared" si="7"/>
        <v>123.28571428571429</v>
      </c>
      <c r="Q91" s="6" t="str">
        <f t="shared" si="8"/>
        <v>film &amp; video</v>
      </c>
      <c r="R91" s="6" t="str">
        <f t="shared" si="9"/>
        <v>shorts</v>
      </c>
      <c r="S91" s="11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6"/>
        <v>1.004</v>
      </c>
      <c r="P92">
        <f t="shared" si="7"/>
        <v>31.375</v>
      </c>
      <c r="Q92" s="6" t="str">
        <f t="shared" si="8"/>
        <v>film &amp; video</v>
      </c>
      <c r="R92" s="6" t="str">
        <f t="shared" si="9"/>
        <v>shorts</v>
      </c>
      <c r="S92" s="11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6"/>
        <v>1.2</v>
      </c>
      <c r="P93">
        <f t="shared" si="7"/>
        <v>78.260869565217391</v>
      </c>
      <c r="Q93" s="6" t="str">
        <f t="shared" si="8"/>
        <v>film &amp; video</v>
      </c>
      <c r="R93" s="6" t="str">
        <f t="shared" si="9"/>
        <v>shorts</v>
      </c>
      <c r="S93" s="11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6"/>
        <v>1.052</v>
      </c>
      <c r="P94">
        <f t="shared" si="7"/>
        <v>122.32558139534883</v>
      </c>
      <c r="Q94" s="6" t="str">
        <f t="shared" si="8"/>
        <v>film &amp; video</v>
      </c>
      <c r="R94" s="6" t="str">
        <f t="shared" si="9"/>
        <v>shorts</v>
      </c>
      <c r="S94" s="11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6"/>
        <v>1.1060000000000001</v>
      </c>
      <c r="P95">
        <f t="shared" si="7"/>
        <v>73.733333333333334</v>
      </c>
      <c r="Q95" s="6" t="str">
        <f t="shared" si="8"/>
        <v>film &amp; video</v>
      </c>
      <c r="R95" s="6" t="str">
        <f t="shared" si="9"/>
        <v>shorts</v>
      </c>
      <c r="S95" s="11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6"/>
        <v>1.04</v>
      </c>
      <c r="P96">
        <f t="shared" si="7"/>
        <v>21.666666666666668</v>
      </c>
      <c r="Q96" s="6" t="str">
        <f t="shared" si="8"/>
        <v>film &amp; video</v>
      </c>
      <c r="R96" s="6" t="str">
        <f t="shared" si="9"/>
        <v>shorts</v>
      </c>
      <c r="S96" s="11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6"/>
        <v>1.3142857142857143</v>
      </c>
      <c r="P97">
        <f t="shared" si="7"/>
        <v>21.904761904761905</v>
      </c>
      <c r="Q97" s="6" t="str">
        <f t="shared" si="8"/>
        <v>film &amp; video</v>
      </c>
      <c r="R97" s="6" t="str">
        <f t="shared" si="9"/>
        <v>shorts</v>
      </c>
      <c r="S97" s="11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6"/>
        <v>1.1466666666666667</v>
      </c>
      <c r="P98">
        <f t="shared" si="7"/>
        <v>50.588235294117645</v>
      </c>
      <c r="Q98" s="6" t="str">
        <f t="shared" si="8"/>
        <v>film &amp; video</v>
      </c>
      <c r="R98" s="6" t="str">
        <f t="shared" si="9"/>
        <v>shorts</v>
      </c>
      <c r="S98" s="11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6"/>
        <v>1.0625</v>
      </c>
      <c r="P99">
        <f t="shared" si="7"/>
        <v>53.125</v>
      </c>
      <c r="Q99" s="6" t="str">
        <f t="shared" si="8"/>
        <v>film &amp; video</v>
      </c>
      <c r="R99" s="6" t="str">
        <f t="shared" si="9"/>
        <v>shorts</v>
      </c>
      <c r="S99" s="11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6"/>
        <v>1.0625</v>
      </c>
      <c r="P100">
        <f t="shared" si="7"/>
        <v>56.666666666666664</v>
      </c>
      <c r="Q100" s="6" t="str">
        <f t="shared" si="8"/>
        <v>film &amp; video</v>
      </c>
      <c r="R100" s="6" t="str">
        <f t="shared" si="9"/>
        <v>shorts</v>
      </c>
      <c r="S100" s="11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6"/>
        <v>1.0601933333333333</v>
      </c>
      <c r="P101">
        <f t="shared" si="7"/>
        <v>40.776666666666664</v>
      </c>
      <c r="Q101" s="6" t="str">
        <f t="shared" si="8"/>
        <v>film &amp; video</v>
      </c>
      <c r="R101" s="6" t="str">
        <f t="shared" si="9"/>
        <v>shorts</v>
      </c>
      <c r="S101" s="11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6"/>
        <v>1</v>
      </c>
      <c r="P102">
        <f t="shared" si="7"/>
        <v>192.30769230769232</v>
      </c>
      <c r="Q102" s="6" t="str">
        <f t="shared" si="8"/>
        <v>film &amp; video</v>
      </c>
      <c r="R102" s="6" t="str">
        <f t="shared" si="9"/>
        <v>shorts</v>
      </c>
      <c r="S102" s="11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6"/>
        <v>1</v>
      </c>
      <c r="P103">
        <f t="shared" si="7"/>
        <v>100</v>
      </c>
      <c r="Q103" s="6" t="str">
        <f t="shared" si="8"/>
        <v>film &amp; video</v>
      </c>
      <c r="R103" s="6" t="str">
        <f t="shared" si="9"/>
        <v>shorts</v>
      </c>
      <c r="S103" s="11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6"/>
        <v>1.2775000000000001</v>
      </c>
      <c r="P104">
        <f t="shared" si="7"/>
        <v>117.92307692307692</v>
      </c>
      <c r="Q104" s="6" t="str">
        <f t="shared" si="8"/>
        <v>film &amp; video</v>
      </c>
      <c r="R104" s="6" t="str">
        <f t="shared" si="9"/>
        <v>shorts</v>
      </c>
      <c r="S104" s="11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6"/>
        <v>1.0515384615384615</v>
      </c>
      <c r="P105">
        <f t="shared" si="7"/>
        <v>27.897959183673468</v>
      </c>
      <c r="Q105" s="6" t="str">
        <f t="shared" si="8"/>
        <v>film &amp; video</v>
      </c>
      <c r="R105" s="6" t="str">
        <f t="shared" si="9"/>
        <v>shorts</v>
      </c>
      <c r="S105" s="11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6"/>
        <v>1.2</v>
      </c>
      <c r="P106">
        <f t="shared" si="7"/>
        <v>60</v>
      </c>
      <c r="Q106" s="6" t="str">
        <f t="shared" si="8"/>
        <v>film &amp; video</v>
      </c>
      <c r="R106" s="6" t="str">
        <f t="shared" si="9"/>
        <v>shorts</v>
      </c>
      <c r="S106" s="11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6"/>
        <v>1.074090909090909</v>
      </c>
      <c r="P107">
        <f t="shared" si="7"/>
        <v>39.383333333333333</v>
      </c>
      <c r="Q107" s="6" t="str">
        <f t="shared" si="8"/>
        <v>film &amp; video</v>
      </c>
      <c r="R107" s="6" t="str">
        <f t="shared" si="9"/>
        <v>shorts</v>
      </c>
      <c r="S107" s="11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6"/>
        <v>1.0049999999999999</v>
      </c>
      <c r="P108">
        <f t="shared" si="7"/>
        <v>186.11111111111111</v>
      </c>
      <c r="Q108" s="6" t="str">
        <f t="shared" si="8"/>
        <v>film &amp; video</v>
      </c>
      <c r="R108" s="6" t="str">
        <f t="shared" si="9"/>
        <v>shorts</v>
      </c>
      <c r="S108" s="11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6"/>
        <v>1.0246666666666666</v>
      </c>
      <c r="P109">
        <f t="shared" si="7"/>
        <v>111.37681159420291</v>
      </c>
      <c r="Q109" s="6" t="str">
        <f t="shared" si="8"/>
        <v>film &amp; video</v>
      </c>
      <c r="R109" s="6" t="str">
        <f t="shared" si="9"/>
        <v>shorts</v>
      </c>
      <c r="S109" s="11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6"/>
        <v>2.4666666666666668</v>
      </c>
      <c r="P110">
        <f t="shared" si="7"/>
        <v>78.723404255319153</v>
      </c>
      <c r="Q110" s="6" t="str">
        <f t="shared" si="8"/>
        <v>film &amp; video</v>
      </c>
      <c r="R110" s="6" t="str">
        <f t="shared" si="9"/>
        <v>shorts</v>
      </c>
      <c r="S110" s="11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6"/>
        <v>2.1949999999999998</v>
      </c>
      <c r="P111">
        <f t="shared" si="7"/>
        <v>46.702127659574465</v>
      </c>
      <c r="Q111" s="6" t="str">
        <f t="shared" si="8"/>
        <v>film &amp; video</v>
      </c>
      <c r="R111" s="6" t="str">
        <f t="shared" si="9"/>
        <v>shorts</v>
      </c>
      <c r="S111" s="11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6"/>
        <v>1.3076923076923077</v>
      </c>
      <c r="P112">
        <f t="shared" si="7"/>
        <v>65.384615384615387</v>
      </c>
      <c r="Q112" s="6" t="str">
        <f t="shared" si="8"/>
        <v>film &amp; video</v>
      </c>
      <c r="R112" s="6" t="str">
        <f t="shared" si="9"/>
        <v>shorts</v>
      </c>
      <c r="S112" s="11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6"/>
        <v>1.5457142857142858</v>
      </c>
      <c r="P113">
        <f t="shared" si="7"/>
        <v>102.0754716981132</v>
      </c>
      <c r="Q113" s="6" t="str">
        <f t="shared" si="8"/>
        <v>film &amp; video</v>
      </c>
      <c r="R113" s="6" t="str">
        <f t="shared" si="9"/>
        <v>shorts</v>
      </c>
      <c r="S113" s="11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6"/>
        <v>1.04</v>
      </c>
      <c r="P114">
        <f t="shared" si="7"/>
        <v>64.197530864197532</v>
      </c>
      <c r="Q114" s="6" t="str">
        <f t="shared" si="8"/>
        <v>film &amp; video</v>
      </c>
      <c r="R114" s="6" t="str">
        <f t="shared" si="9"/>
        <v>shorts</v>
      </c>
      <c r="S114" s="11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6"/>
        <v>1.41</v>
      </c>
      <c r="P115">
        <f t="shared" si="7"/>
        <v>90.384615384615387</v>
      </c>
      <c r="Q115" s="6" t="str">
        <f t="shared" si="8"/>
        <v>film &amp; video</v>
      </c>
      <c r="R115" s="6" t="str">
        <f t="shared" si="9"/>
        <v>shorts</v>
      </c>
      <c r="S115" s="11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6"/>
        <v>1.0333333333333334</v>
      </c>
      <c r="P116">
        <f t="shared" si="7"/>
        <v>88.571428571428569</v>
      </c>
      <c r="Q116" s="6" t="str">
        <f t="shared" si="8"/>
        <v>film &amp; video</v>
      </c>
      <c r="R116" s="6" t="str">
        <f t="shared" si="9"/>
        <v>shorts</v>
      </c>
      <c r="S116" s="11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6"/>
        <v>1.4044444444444444</v>
      </c>
      <c r="P117">
        <f t="shared" si="7"/>
        <v>28.727272727272727</v>
      </c>
      <c r="Q117" s="6" t="str">
        <f t="shared" si="8"/>
        <v>film &amp; video</v>
      </c>
      <c r="R117" s="6" t="str">
        <f t="shared" si="9"/>
        <v>shorts</v>
      </c>
      <c r="S117" s="11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6"/>
        <v>1.1365714285714286</v>
      </c>
      <c r="P118">
        <f t="shared" si="7"/>
        <v>69.78947368421052</v>
      </c>
      <c r="Q118" s="6" t="str">
        <f t="shared" si="8"/>
        <v>film &amp; video</v>
      </c>
      <c r="R118" s="6" t="str">
        <f t="shared" si="9"/>
        <v>shorts</v>
      </c>
      <c r="S118" s="11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6"/>
        <v>1.0049377777777779</v>
      </c>
      <c r="P119">
        <f t="shared" si="7"/>
        <v>167.48962962962963</v>
      </c>
      <c r="Q119" s="6" t="str">
        <f t="shared" si="8"/>
        <v>film &amp; video</v>
      </c>
      <c r="R119" s="6" t="str">
        <f t="shared" si="9"/>
        <v>shorts</v>
      </c>
      <c r="S119" s="11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6"/>
        <v>1.1303159999999999</v>
      </c>
      <c r="P120">
        <f t="shared" si="7"/>
        <v>144.91230769230768</v>
      </c>
      <c r="Q120" s="6" t="str">
        <f t="shared" si="8"/>
        <v>film &amp; video</v>
      </c>
      <c r="R120" s="6" t="str">
        <f t="shared" si="9"/>
        <v>shorts</v>
      </c>
      <c r="S120" s="11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6"/>
        <v>1.0455692307692308</v>
      </c>
      <c r="P121">
        <f t="shared" si="7"/>
        <v>91.840540540540545</v>
      </c>
      <c r="Q121" s="6" t="str">
        <f t="shared" si="8"/>
        <v>film &amp; video</v>
      </c>
      <c r="R121" s="6" t="str">
        <f t="shared" si="9"/>
        <v>shorts</v>
      </c>
      <c r="S121" s="11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6"/>
        <v>1.4285714285714287E-4</v>
      </c>
      <c r="P122">
        <f t="shared" si="7"/>
        <v>10</v>
      </c>
      <c r="Q122" s="6" t="str">
        <f t="shared" si="8"/>
        <v>film &amp; video</v>
      </c>
      <c r="R122" s="6" t="str">
        <f t="shared" si="9"/>
        <v>science fiction</v>
      </c>
      <c r="S122" s="11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6"/>
        <v>3.3333333333333332E-4</v>
      </c>
      <c r="P123">
        <f t="shared" si="7"/>
        <v>1</v>
      </c>
      <c r="Q123" s="6" t="str">
        <f t="shared" si="8"/>
        <v>film &amp; video</v>
      </c>
      <c r="R123" s="6" t="str">
        <f t="shared" si="9"/>
        <v>science fiction</v>
      </c>
      <c r="S123" s="11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6"/>
        <v>0</v>
      </c>
      <c r="P124">
        <f t="shared" si="7"/>
        <v>0</v>
      </c>
      <c r="Q124" s="6" t="str">
        <f t="shared" si="8"/>
        <v>film &amp; video</v>
      </c>
      <c r="R124" s="6" t="str">
        <f t="shared" si="9"/>
        <v>science fiction</v>
      </c>
      <c r="S124" s="11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6"/>
        <v>2.7454545454545453E-3</v>
      </c>
      <c r="P125">
        <f t="shared" si="7"/>
        <v>25.166666666666668</v>
      </c>
      <c r="Q125" s="6" t="str">
        <f t="shared" si="8"/>
        <v>film &amp; video</v>
      </c>
      <c r="R125" s="6" t="str">
        <f t="shared" si="9"/>
        <v>science fiction</v>
      </c>
      <c r="S125" s="11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6"/>
        <v>0</v>
      </c>
      <c r="P126">
        <f t="shared" si="7"/>
        <v>0</v>
      </c>
      <c r="Q126" s="6" t="str">
        <f t="shared" si="8"/>
        <v>film &amp; video</v>
      </c>
      <c r="R126" s="6" t="str">
        <f t="shared" si="9"/>
        <v>science fiction</v>
      </c>
      <c r="S126" s="11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6"/>
        <v>0.14000000000000001</v>
      </c>
      <c r="P127">
        <f t="shared" si="7"/>
        <v>11.666666666666666</v>
      </c>
      <c r="Q127" s="6" t="str">
        <f t="shared" si="8"/>
        <v>film &amp; video</v>
      </c>
      <c r="R127" s="6" t="str">
        <f t="shared" si="9"/>
        <v>science fiction</v>
      </c>
      <c r="S127" s="11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6"/>
        <v>5.5480000000000002E-2</v>
      </c>
      <c r="P128">
        <f t="shared" si="7"/>
        <v>106.69230769230769</v>
      </c>
      <c r="Q128" s="6" t="str">
        <f t="shared" si="8"/>
        <v>film &amp; video</v>
      </c>
      <c r="R128" s="6" t="str">
        <f t="shared" si="9"/>
        <v>science fiction</v>
      </c>
      <c r="S128" s="11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6"/>
        <v>2.375E-2</v>
      </c>
      <c r="P129">
        <f t="shared" si="7"/>
        <v>47.5</v>
      </c>
      <c r="Q129" s="6" t="str">
        <f t="shared" si="8"/>
        <v>film &amp; video</v>
      </c>
      <c r="R129" s="6" t="str">
        <f t="shared" si="9"/>
        <v>science fiction</v>
      </c>
      <c r="S129" s="11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6"/>
        <v>1.8669999999999999E-2</v>
      </c>
      <c r="P130">
        <f t="shared" si="7"/>
        <v>311.16666666666669</v>
      </c>
      <c r="Q130" s="6" t="str">
        <f t="shared" si="8"/>
        <v>film &amp; video</v>
      </c>
      <c r="R130" s="6" t="str">
        <f t="shared" si="9"/>
        <v>science fiction</v>
      </c>
      <c r="S130" s="11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12">(E131/D131)</f>
        <v>0</v>
      </c>
      <c r="P131">
        <f t="shared" ref="P131:P194" si="13">IF(L131=0,0,(E131/L131))</f>
        <v>0</v>
      </c>
      <c r="Q131" s="6" t="str">
        <f t="shared" ref="Q131:Q194" si="14">LEFT(N131,FIND("/",N131)-1)</f>
        <v>film &amp; video</v>
      </c>
      <c r="R131" s="6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12"/>
        <v>0</v>
      </c>
      <c r="P132">
        <f t="shared" si="13"/>
        <v>0</v>
      </c>
      <c r="Q132" s="6" t="str">
        <f t="shared" si="14"/>
        <v>film &amp; video</v>
      </c>
      <c r="R132" s="6" t="str">
        <f t="shared" si="15"/>
        <v>science fiction</v>
      </c>
      <c r="S132" s="11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12"/>
        <v>0</v>
      </c>
      <c r="P133">
        <f t="shared" si="13"/>
        <v>0</v>
      </c>
      <c r="Q133" s="6" t="str">
        <f t="shared" si="14"/>
        <v>film &amp; video</v>
      </c>
      <c r="R133" s="6" t="str">
        <f t="shared" si="15"/>
        <v>science fiction</v>
      </c>
      <c r="S133" s="11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12"/>
        <v>9.5687499999999995E-2</v>
      </c>
      <c r="P134">
        <f t="shared" si="13"/>
        <v>94.506172839506178</v>
      </c>
      <c r="Q134" s="6" t="str">
        <f t="shared" si="14"/>
        <v>film &amp; video</v>
      </c>
      <c r="R134" s="6" t="str">
        <f t="shared" si="15"/>
        <v>science fiction</v>
      </c>
      <c r="S134" s="11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12"/>
        <v>0</v>
      </c>
      <c r="P135">
        <f t="shared" si="13"/>
        <v>0</v>
      </c>
      <c r="Q135" s="6" t="str">
        <f t="shared" si="14"/>
        <v>film &amp; video</v>
      </c>
      <c r="R135" s="6" t="str">
        <f t="shared" si="15"/>
        <v>science fiction</v>
      </c>
      <c r="S135" s="11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12"/>
        <v>0</v>
      </c>
      <c r="P136">
        <f t="shared" si="13"/>
        <v>0</v>
      </c>
      <c r="Q136" s="6" t="str">
        <f t="shared" si="14"/>
        <v>film &amp; video</v>
      </c>
      <c r="R136" s="6" t="str">
        <f t="shared" si="15"/>
        <v>science fiction</v>
      </c>
      <c r="S136" s="11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12"/>
        <v>0.13433333333333333</v>
      </c>
      <c r="P137">
        <f t="shared" si="13"/>
        <v>80.599999999999994</v>
      </c>
      <c r="Q137" s="6" t="str">
        <f t="shared" si="14"/>
        <v>film &amp; video</v>
      </c>
      <c r="R137" s="6" t="str">
        <f t="shared" si="15"/>
        <v>science fiction</v>
      </c>
      <c r="S137" s="11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12"/>
        <v>0</v>
      </c>
      <c r="P138">
        <f t="shared" si="13"/>
        <v>0</v>
      </c>
      <c r="Q138" s="6" t="str">
        <f t="shared" si="14"/>
        <v>film &amp; video</v>
      </c>
      <c r="R138" s="6" t="str">
        <f t="shared" si="15"/>
        <v>science fiction</v>
      </c>
      <c r="S138" s="11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12"/>
        <v>0</v>
      </c>
      <c r="P139">
        <f t="shared" si="13"/>
        <v>0</v>
      </c>
      <c r="Q139" s="6" t="str">
        <f t="shared" si="14"/>
        <v>film &amp; video</v>
      </c>
      <c r="R139" s="6" t="str">
        <f t="shared" si="15"/>
        <v>science fiction</v>
      </c>
      <c r="S139" s="11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12"/>
        <v>3.1413333333333335E-2</v>
      </c>
      <c r="P140">
        <f t="shared" si="13"/>
        <v>81.241379310344826</v>
      </c>
      <c r="Q140" s="6" t="str">
        <f t="shared" si="14"/>
        <v>film &amp; video</v>
      </c>
      <c r="R140" s="6" t="str">
        <f t="shared" si="15"/>
        <v>science fiction</v>
      </c>
      <c r="S140" s="11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12"/>
        <v>1</v>
      </c>
      <c r="P141">
        <f t="shared" si="13"/>
        <v>500</v>
      </c>
      <c r="Q141" s="6" t="str">
        <f t="shared" si="14"/>
        <v>film &amp; video</v>
      </c>
      <c r="R141" s="6" t="str">
        <f t="shared" si="15"/>
        <v>science fiction</v>
      </c>
      <c r="S141" s="11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12"/>
        <v>0</v>
      </c>
      <c r="P142">
        <f t="shared" si="13"/>
        <v>0</v>
      </c>
      <c r="Q142" s="6" t="str">
        <f t="shared" si="14"/>
        <v>film &amp; video</v>
      </c>
      <c r="R142" s="6" t="str">
        <f t="shared" si="15"/>
        <v>science fiction</v>
      </c>
      <c r="S142" s="11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12"/>
        <v>0.10775</v>
      </c>
      <c r="P143">
        <f t="shared" si="13"/>
        <v>46.178571428571431</v>
      </c>
      <c r="Q143" s="6" t="str">
        <f t="shared" si="14"/>
        <v>film &amp; video</v>
      </c>
      <c r="R143" s="6" t="str">
        <f t="shared" si="15"/>
        <v>science fiction</v>
      </c>
      <c r="S143" s="11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12"/>
        <v>3.3333333333333335E-3</v>
      </c>
      <c r="P144">
        <f t="shared" si="13"/>
        <v>10</v>
      </c>
      <c r="Q144" s="6" t="str">
        <f t="shared" si="14"/>
        <v>film &amp; video</v>
      </c>
      <c r="R144" s="6" t="str">
        <f t="shared" si="15"/>
        <v>science fiction</v>
      </c>
      <c r="S144" s="11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12"/>
        <v>0</v>
      </c>
      <c r="P145">
        <f t="shared" si="13"/>
        <v>0</v>
      </c>
      <c r="Q145" s="6" t="str">
        <f t="shared" si="14"/>
        <v>film &amp; video</v>
      </c>
      <c r="R145" s="6" t="str">
        <f t="shared" si="15"/>
        <v>science fiction</v>
      </c>
      <c r="S145" s="11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12"/>
        <v>0.27600000000000002</v>
      </c>
      <c r="P146">
        <f t="shared" si="13"/>
        <v>55.945945945945944</v>
      </c>
      <c r="Q146" s="6" t="str">
        <f t="shared" si="14"/>
        <v>film &amp; video</v>
      </c>
      <c r="R146" s="6" t="str">
        <f t="shared" si="15"/>
        <v>science fiction</v>
      </c>
      <c r="S146" s="11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12"/>
        <v>7.5111111111111115E-2</v>
      </c>
      <c r="P147">
        <f t="shared" si="13"/>
        <v>37.555555555555557</v>
      </c>
      <c r="Q147" s="6" t="str">
        <f t="shared" si="14"/>
        <v>film &amp; video</v>
      </c>
      <c r="R147" s="6" t="str">
        <f t="shared" si="15"/>
        <v>science fiction</v>
      </c>
      <c r="S147" s="11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12"/>
        <v>5.7499999999999999E-3</v>
      </c>
      <c r="P148">
        <f t="shared" si="13"/>
        <v>38.333333333333336</v>
      </c>
      <c r="Q148" s="6" t="str">
        <f t="shared" si="14"/>
        <v>film &amp; video</v>
      </c>
      <c r="R148" s="6" t="str">
        <f t="shared" si="15"/>
        <v>science fiction</v>
      </c>
      <c r="S148" s="11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12"/>
        <v>0</v>
      </c>
      <c r="P149">
        <f t="shared" si="13"/>
        <v>0</v>
      </c>
      <c r="Q149" s="6" t="str">
        <f t="shared" si="14"/>
        <v>film &amp; video</v>
      </c>
      <c r="R149" s="6" t="str">
        <f t="shared" si="15"/>
        <v>science fiction</v>
      </c>
      <c r="S149" s="11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12"/>
        <v>8.0000000000000004E-4</v>
      </c>
      <c r="P150">
        <f t="shared" si="13"/>
        <v>20</v>
      </c>
      <c r="Q150" s="6" t="str">
        <f t="shared" si="14"/>
        <v>film &amp; video</v>
      </c>
      <c r="R150" s="6" t="str">
        <f t="shared" si="15"/>
        <v>science fiction</v>
      </c>
      <c r="S150" s="11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12"/>
        <v>9.1999999999999998E-3</v>
      </c>
      <c r="P151">
        <f t="shared" si="13"/>
        <v>15.333333333333334</v>
      </c>
      <c r="Q151" s="6" t="str">
        <f t="shared" si="14"/>
        <v>film &amp; video</v>
      </c>
      <c r="R151" s="6" t="str">
        <f t="shared" si="15"/>
        <v>science fiction</v>
      </c>
      <c r="S151" s="11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12"/>
        <v>0.23163076923076922</v>
      </c>
      <c r="P152">
        <f t="shared" si="13"/>
        <v>449.43283582089555</v>
      </c>
      <c r="Q152" s="6" t="str">
        <f t="shared" si="14"/>
        <v>film &amp; video</v>
      </c>
      <c r="R152" s="6" t="str">
        <f t="shared" si="15"/>
        <v>science fiction</v>
      </c>
      <c r="S152" s="11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12"/>
        <v>5.5999999999999995E-4</v>
      </c>
      <c r="P153">
        <f t="shared" si="13"/>
        <v>28</v>
      </c>
      <c r="Q153" s="6" t="str">
        <f t="shared" si="14"/>
        <v>film &amp; video</v>
      </c>
      <c r="R153" s="6" t="str">
        <f t="shared" si="15"/>
        <v>science fiction</v>
      </c>
      <c r="S153" s="11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12"/>
        <v>7.8947368421052633E-5</v>
      </c>
      <c r="P154">
        <f t="shared" si="13"/>
        <v>15</v>
      </c>
      <c r="Q154" s="6" t="str">
        <f t="shared" si="14"/>
        <v>film &amp; video</v>
      </c>
      <c r="R154" s="6" t="str">
        <f t="shared" si="15"/>
        <v>science fiction</v>
      </c>
      <c r="S154" s="11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12"/>
        <v>7.1799999999999998E-3</v>
      </c>
      <c r="P155">
        <f t="shared" si="13"/>
        <v>35.9</v>
      </c>
      <c r="Q155" s="6" t="str">
        <f t="shared" si="14"/>
        <v>film &amp; video</v>
      </c>
      <c r="R155" s="6" t="str">
        <f t="shared" si="15"/>
        <v>science fiction</v>
      </c>
      <c r="S155" s="11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12"/>
        <v>2.6666666666666668E-2</v>
      </c>
      <c r="P156">
        <f t="shared" si="13"/>
        <v>13.333333333333334</v>
      </c>
      <c r="Q156" s="6" t="str">
        <f t="shared" si="14"/>
        <v>film &amp; video</v>
      </c>
      <c r="R156" s="6" t="str">
        <f t="shared" si="15"/>
        <v>science fiction</v>
      </c>
      <c r="S156" s="11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12"/>
        <v>6.0000000000000002E-5</v>
      </c>
      <c r="P157">
        <f t="shared" si="13"/>
        <v>20.25</v>
      </c>
      <c r="Q157" s="6" t="str">
        <f t="shared" si="14"/>
        <v>film &amp; video</v>
      </c>
      <c r="R157" s="6" t="str">
        <f t="shared" si="15"/>
        <v>science fiction</v>
      </c>
      <c r="S157" s="11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12"/>
        <v>5.0999999999999997E-2</v>
      </c>
      <c r="P158">
        <f t="shared" si="13"/>
        <v>119</v>
      </c>
      <c r="Q158" s="6" t="str">
        <f t="shared" si="14"/>
        <v>film &amp; video</v>
      </c>
      <c r="R158" s="6" t="str">
        <f t="shared" si="15"/>
        <v>science fiction</v>
      </c>
      <c r="S158" s="11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12"/>
        <v>2.671118530884808E-3</v>
      </c>
      <c r="P159">
        <f t="shared" si="13"/>
        <v>4</v>
      </c>
      <c r="Q159" s="6" t="str">
        <f t="shared" si="14"/>
        <v>film &amp; video</v>
      </c>
      <c r="R159" s="6" t="str">
        <f t="shared" si="15"/>
        <v>science fiction</v>
      </c>
      <c r="S159" s="11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12"/>
        <v>0</v>
      </c>
      <c r="P160">
        <f t="shared" si="13"/>
        <v>0</v>
      </c>
      <c r="Q160" s="6" t="str">
        <f t="shared" si="14"/>
        <v>film &amp; video</v>
      </c>
      <c r="R160" s="6" t="str">
        <f t="shared" si="15"/>
        <v>science fiction</v>
      </c>
      <c r="S160" s="11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12"/>
        <v>2.0000000000000002E-5</v>
      </c>
      <c r="P161">
        <f t="shared" si="13"/>
        <v>10</v>
      </c>
      <c r="Q161" s="6" t="str">
        <f t="shared" si="14"/>
        <v>film &amp; video</v>
      </c>
      <c r="R161" s="6" t="str">
        <f t="shared" si="15"/>
        <v>science fiction</v>
      </c>
      <c r="S161" s="11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12"/>
        <v>0</v>
      </c>
      <c r="P162">
        <f t="shared" si="13"/>
        <v>0</v>
      </c>
      <c r="Q162" s="6" t="str">
        <f t="shared" si="14"/>
        <v>film &amp; video</v>
      </c>
      <c r="R162" s="6" t="str">
        <f t="shared" si="15"/>
        <v>drama</v>
      </c>
      <c r="S162" s="11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12"/>
        <v>1E-4</v>
      </c>
      <c r="P163">
        <f t="shared" si="13"/>
        <v>5</v>
      </c>
      <c r="Q163" s="6" t="str">
        <f t="shared" si="14"/>
        <v>film &amp; video</v>
      </c>
      <c r="R163" s="6" t="str">
        <f t="shared" si="15"/>
        <v>drama</v>
      </c>
      <c r="S163" s="11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12"/>
        <v>0.15535714285714286</v>
      </c>
      <c r="P164">
        <f t="shared" si="13"/>
        <v>43.5</v>
      </c>
      <c r="Q164" s="6" t="str">
        <f t="shared" si="14"/>
        <v>film &amp; video</v>
      </c>
      <c r="R164" s="6" t="str">
        <f t="shared" si="15"/>
        <v>drama</v>
      </c>
      <c r="S164" s="11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12"/>
        <v>0</v>
      </c>
      <c r="P165">
        <f t="shared" si="13"/>
        <v>0</v>
      </c>
      <c r="Q165" s="6" t="str">
        <f t="shared" si="14"/>
        <v>film &amp; video</v>
      </c>
      <c r="R165" s="6" t="str">
        <f t="shared" si="15"/>
        <v>drama</v>
      </c>
      <c r="S165" s="11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12"/>
        <v>5.3333333333333332E-3</v>
      </c>
      <c r="P166">
        <f t="shared" si="13"/>
        <v>91.428571428571431</v>
      </c>
      <c r="Q166" s="6" t="str">
        <f t="shared" si="14"/>
        <v>film &amp; video</v>
      </c>
      <c r="R166" s="6" t="str">
        <f t="shared" si="15"/>
        <v>drama</v>
      </c>
      <c r="S166" s="11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12"/>
        <v>0</v>
      </c>
      <c r="P167">
        <f t="shared" si="13"/>
        <v>0</v>
      </c>
      <c r="Q167" s="6" t="str">
        <f t="shared" si="14"/>
        <v>film &amp; video</v>
      </c>
      <c r="R167" s="6" t="str">
        <f t="shared" si="15"/>
        <v>drama</v>
      </c>
      <c r="S167" s="11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12"/>
        <v>0.6</v>
      </c>
      <c r="P168">
        <f t="shared" si="13"/>
        <v>3000</v>
      </c>
      <c r="Q168" s="6" t="str">
        <f t="shared" si="14"/>
        <v>film &amp; video</v>
      </c>
      <c r="R168" s="6" t="str">
        <f t="shared" si="15"/>
        <v>drama</v>
      </c>
      <c r="S168" s="11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12"/>
        <v>1E-4</v>
      </c>
      <c r="P169">
        <f t="shared" si="13"/>
        <v>5.5</v>
      </c>
      <c r="Q169" s="6" t="str">
        <f t="shared" si="14"/>
        <v>film &amp; video</v>
      </c>
      <c r="R169" s="6" t="str">
        <f t="shared" si="15"/>
        <v>drama</v>
      </c>
      <c r="S169" s="11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12"/>
        <v>4.0625000000000001E-2</v>
      </c>
      <c r="P170">
        <f t="shared" si="13"/>
        <v>108.33333333333333</v>
      </c>
      <c r="Q170" s="6" t="str">
        <f t="shared" si="14"/>
        <v>film &amp; video</v>
      </c>
      <c r="R170" s="6" t="str">
        <f t="shared" si="15"/>
        <v>drama</v>
      </c>
      <c r="S170" s="11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12"/>
        <v>0.224</v>
      </c>
      <c r="P171">
        <f t="shared" si="13"/>
        <v>56</v>
      </c>
      <c r="Q171" s="6" t="str">
        <f t="shared" si="14"/>
        <v>film &amp; video</v>
      </c>
      <c r="R171" s="6" t="str">
        <f t="shared" si="15"/>
        <v>drama</v>
      </c>
      <c r="S171" s="11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12"/>
        <v>3.2500000000000001E-2</v>
      </c>
      <c r="P172">
        <f t="shared" si="13"/>
        <v>32.5</v>
      </c>
      <c r="Q172" s="6" t="str">
        <f t="shared" si="14"/>
        <v>film &amp; video</v>
      </c>
      <c r="R172" s="6" t="str">
        <f t="shared" si="15"/>
        <v>drama</v>
      </c>
      <c r="S172" s="11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12"/>
        <v>2.0000000000000002E-5</v>
      </c>
      <c r="P173">
        <f t="shared" si="13"/>
        <v>1</v>
      </c>
      <c r="Q173" s="6" t="str">
        <f t="shared" si="14"/>
        <v>film &amp; video</v>
      </c>
      <c r="R173" s="6" t="str">
        <f t="shared" si="15"/>
        <v>drama</v>
      </c>
      <c r="S173" s="11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12"/>
        <v>0</v>
      </c>
      <c r="P174">
        <f t="shared" si="13"/>
        <v>0</v>
      </c>
      <c r="Q174" s="6" t="str">
        <f t="shared" si="14"/>
        <v>film &amp; video</v>
      </c>
      <c r="R174" s="6" t="str">
        <f t="shared" si="15"/>
        <v>drama</v>
      </c>
      <c r="S174" s="11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12"/>
        <v>0</v>
      </c>
      <c r="P175">
        <f t="shared" si="13"/>
        <v>0</v>
      </c>
      <c r="Q175" s="6" t="str">
        <f t="shared" si="14"/>
        <v>film &amp; video</v>
      </c>
      <c r="R175" s="6" t="str">
        <f t="shared" si="15"/>
        <v>drama</v>
      </c>
      <c r="S175" s="11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12"/>
        <v>0</v>
      </c>
      <c r="P176">
        <f t="shared" si="13"/>
        <v>0</v>
      </c>
      <c r="Q176" s="6" t="str">
        <f t="shared" si="14"/>
        <v>film &amp; video</v>
      </c>
      <c r="R176" s="6" t="str">
        <f t="shared" si="15"/>
        <v>drama</v>
      </c>
      <c r="S176" s="11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12"/>
        <v>6.4850000000000005E-2</v>
      </c>
      <c r="P177">
        <f t="shared" si="13"/>
        <v>49.884615384615387</v>
      </c>
      <c r="Q177" s="6" t="str">
        <f t="shared" si="14"/>
        <v>film &amp; video</v>
      </c>
      <c r="R177" s="6" t="str">
        <f t="shared" si="15"/>
        <v>drama</v>
      </c>
      <c r="S177" s="11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12"/>
        <v>0</v>
      </c>
      <c r="P178">
        <f t="shared" si="13"/>
        <v>0</v>
      </c>
      <c r="Q178" s="6" t="str">
        <f t="shared" si="14"/>
        <v>film &amp; video</v>
      </c>
      <c r="R178" s="6" t="str">
        <f t="shared" si="15"/>
        <v>drama</v>
      </c>
      <c r="S178" s="11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12"/>
        <v>0.4</v>
      </c>
      <c r="P179">
        <f t="shared" si="13"/>
        <v>25.714285714285715</v>
      </c>
      <c r="Q179" s="6" t="str">
        <f t="shared" si="14"/>
        <v>film &amp; video</v>
      </c>
      <c r="R179" s="6" t="str">
        <f t="shared" si="15"/>
        <v>drama</v>
      </c>
      <c r="S179" s="11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12"/>
        <v>0</v>
      </c>
      <c r="P180">
        <f t="shared" si="13"/>
        <v>0</v>
      </c>
      <c r="Q180" s="6" t="str">
        <f t="shared" si="14"/>
        <v>film &amp; video</v>
      </c>
      <c r="R180" s="6" t="str">
        <f t="shared" si="15"/>
        <v>drama</v>
      </c>
      <c r="S180" s="11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12"/>
        <v>0.2</v>
      </c>
      <c r="P181">
        <f t="shared" si="13"/>
        <v>100</v>
      </c>
      <c r="Q181" s="6" t="str">
        <f t="shared" si="14"/>
        <v>film &amp; video</v>
      </c>
      <c r="R181" s="6" t="str">
        <f t="shared" si="15"/>
        <v>drama</v>
      </c>
      <c r="S181" s="11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12"/>
        <v>0.33416666666666667</v>
      </c>
      <c r="P182">
        <f t="shared" si="13"/>
        <v>30.846153846153847</v>
      </c>
      <c r="Q182" s="6" t="str">
        <f t="shared" si="14"/>
        <v>film &amp; video</v>
      </c>
      <c r="R182" s="6" t="str">
        <f t="shared" si="15"/>
        <v>drama</v>
      </c>
      <c r="S182" s="11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12"/>
        <v>0.21092608822670172</v>
      </c>
      <c r="P183">
        <f t="shared" si="13"/>
        <v>180.5</v>
      </c>
      <c r="Q183" s="6" t="str">
        <f t="shared" si="14"/>
        <v>film &amp; video</v>
      </c>
      <c r="R183" s="6" t="str">
        <f t="shared" si="15"/>
        <v>drama</v>
      </c>
      <c r="S183" s="11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12"/>
        <v>0</v>
      </c>
      <c r="P184">
        <f t="shared" si="13"/>
        <v>0</v>
      </c>
      <c r="Q184" s="6" t="str">
        <f t="shared" si="14"/>
        <v>film &amp; video</v>
      </c>
      <c r="R184" s="6" t="str">
        <f t="shared" si="15"/>
        <v>drama</v>
      </c>
      <c r="S184" s="11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12"/>
        <v>0.35855999999999999</v>
      </c>
      <c r="P185">
        <f t="shared" si="13"/>
        <v>373.5</v>
      </c>
      <c r="Q185" s="6" t="str">
        <f t="shared" si="14"/>
        <v>film &amp; video</v>
      </c>
      <c r="R185" s="6" t="str">
        <f t="shared" si="15"/>
        <v>drama</v>
      </c>
      <c r="S185" s="11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12"/>
        <v>3.4000000000000002E-2</v>
      </c>
      <c r="P186">
        <f t="shared" si="13"/>
        <v>25.5</v>
      </c>
      <c r="Q186" s="6" t="str">
        <f t="shared" si="14"/>
        <v>film &amp; video</v>
      </c>
      <c r="R186" s="6" t="str">
        <f t="shared" si="15"/>
        <v>drama</v>
      </c>
      <c r="S186" s="11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12"/>
        <v>5.5E-2</v>
      </c>
      <c r="P187">
        <f t="shared" si="13"/>
        <v>220</v>
      </c>
      <c r="Q187" s="6" t="str">
        <f t="shared" si="14"/>
        <v>film &amp; video</v>
      </c>
      <c r="R187" s="6" t="str">
        <f t="shared" si="15"/>
        <v>drama</v>
      </c>
      <c r="S187" s="11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12"/>
        <v>0</v>
      </c>
      <c r="P188">
        <f t="shared" si="13"/>
        <v>0</v>
      </c>
      <c r="Q188" s="6" t="str">
        <f t="shared" si="14"/>
        <v>film &amp; video</v>
      </c>
      <c r="R188" s="6" t="str">
        <f t="shared" si="15"/>
        <v>drama</v>
      </c>
      <c r="S188" s="11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12"/>
        <v>0.16</v>
      </c>
      <c r="P189">
        <f t="shared" si="13"/>
        <v>160</v>
      </c>
      <c r="Q189" s="6" t="str">
        <f t="shared" si="14"/>
        <v>film &amp; video</v>
      </c>
      <c r="R189" s="6" t="str">
        <f t="shared" si="15"/>
        <v>drama</v>
      </c>
      <c r="S189" s="11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12"/>
        <v>0</v>
      </c>
      <c r="P190">
        <f t="shared" si="13"/>
        <v>0</v>
      </c>
      <c r="Q190" s="6" t="str">
        <f t="shared" si="14"/>
        <v>film &amp; video</v>
      </c>
      <c r="R190" s="6" t="str">
        <f t="shared" si="15"/>
        <v>drama</v>
      </c>
      <c r="S190" s="11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12"/>
        <v>6.8999999999999997E-4</v>
      </c>
      <c r="P191">
        <f t="shared" si="13"/>
        <v>69</v>
      </c>
      <c r="Q191" s="6" t="str">
        <f t="shared" si="14"/>
        <v>film &amp; video</v>
      </c>
      <c r="R191" s="6" t="str">
        <f t="shared" si="15"/>
        <v>drama</v>
      </c>
      <c r="S191" s="11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12"/>
        <v>4.1666666666666666E-3</v>
      </c>
      <c r="P192">
        <f t="shared" si="13"/>
        <v>50</v>
      </c>
      <c r="Q192" s="6" t="str">
        <f t="shared" si="14"/>
        <v>film &amp; video</v>
      </c>
      <c r="R192" s="6" t="str">
        <f t="shared" si="15"/>
        <v>drama</v>
      </c>
      <c r="S192" s="11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12"/>
        <v>0.05</v>
      </c>
      <c r="P193">
        <f t="shared" si="13"/>
        <v>83.333333333333329</v>
      </c>
      <c r="Q193" s="6" t="str">
        <f t="shared" si="14"/>
        <v>film &amp; video</v>
      </c>
      <c r="R193" s="6" t="str">
        <f t="shared" si="15"/>
        <v>drama</v>
      </c>
      <c r="S193" s="11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12"/>
        <v>1.7E-5</v>
      </c>
      <c r="P194">
        <f t="shared" si="13"/>
        <v>5.666666666666667</v>
      </c>
      <c r="Q194" s="6" t="str">
        <f t="shared" si="14"/>
        <v>film &amp; video</v>
      </c>
      <c r="R194" s="6" t="str">
        <f t="shared" si="15"/>
        <v>drama</v>
      </c>
      <c r="S194" s="11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8">(E195/D195)</f>
        <v>0</v>
      </c>
      <c r="P195">
        <f t="shared" ref="P195:P258" si="19">IF(L195=0,0,(E195/L195))</f>
        <v>0</v>
      </c>
      <c r="Q195" s="6" t="str">
        <f t="shared" ref="Q195:Q258" si="20">LEFT(N195,FIND("/",N195)-1)</f>
        <v>film &amp; video</v>
      </c>
      <c r="R195" s="6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8"/>
        <v>1.1999999999999999E-3</v>
      </c>
      <c r="P196">
        <f t="shared" si="19"/>
        <v>1</v>
      </c>
      <c r="Q196" s="6" t="str">
        <f t="shared" si="20"/>
        <v>film &amp; video</v>
      </c>
      <c r="R196" s="6" t="str">
        <f t="shared" si="21"/>
        <v>drama</v>
      </c>
      <c r="S196" s="11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8"/>
        <v>0</v>
      </c>
      <c r="P197">
        <f t="shared" si="19"/>
        <v>0</v>
      </c>
      <c r="Q197" s="6" t="str">
        <f t="shared" si="20"/>
        <v>film &amp; video</v>
      </c>
      <c r="R197" s="6" t="str">
        <f t="shared" si="21"/>
        <v>drama</v>
      </c>
      <c r="S197" s="11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8"/>
        <v>0.41857142857142859</v>
      </c>
      <c r="P198">
        <f t="shared" si="19"/>
        <v>77.10526315789474</v>
      </c>
      <c r="Q198" s="6" t="str">
        <f t="shared" si="20"/>
        <v>film &amp; video</v>
      </c>
      <c r="R198" s="6" t="str">
        <f t="shared" si="21"/>
        <v>drama</v>
      </c>
      <c r="S198" s="11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8"/>
        <v>0.1048</v>
      </c>
      <c r="P199">
        <f t="shared" si="19"/>
        <v>32.75</v>
      </c>
      <c r="Q199" s="6" t="str">
        <f t="shared" si="20"/>
        <v>film &amp; video</v>
      </c>
      <c r="R199" s="6" t="str">
        <f t="shared" si="21"/>
        <v>drama</v>
      </c>
      <c r="S199" s="11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8"/>
        <v>1.116E-2</v>
      </c>
      <c r="P200">
        <f t="shared" si="19"/>
        <v>46.5</v>
      </c>
      <c r="Q200" s="6" t="str">
        <f t="shared" si="20"/>
        <v>film &amp; video</v>
      </c>
      <c r="R200" s="6" t="str">
        <f t="shared" si="21"/>
        <v>drama</v>
      </c>
      <c r="S200" s="11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8"/>
        <v>0</v>
      </c>
      <c r="P201">
        <f t="shared" si="19"/>
        <v>0</v>
      </c>
      <c r="Q201" s="6" t="str">
        <f t="shared" si="20"/>
        <v>film &amp; video</v>
      </c>
      <c r="R201" s="6" t="str">
        <f t="shared" si="21"/>
        <v>drama</v>
      </c>
      <c r="S201" s="11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8"/>
        <v>0.26192500000000002</v>
      </c>
      <c r="P202">
        <f t="shared" si="19"/>
        <v>87.308333333333337</v>
      </c>
      <c r="Q202" s="6" t="str">
        <f t="shared" si="20"/>
        <v>film &amp; video</v>
      </c>
      <c r="R202" s="6" t="str">
        <f t="shared" si="21"/>
        <v>drama</v>
      </c>
      <c r="S202" s="11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8"/>
        <v>0.58461538461538465</v>
      </c>
      <c r="P203">
        <f t="shared" si="19"/>
        <v>54.285714285714285</v>
      </c>
      <c r="Q203" s="6" t="str">
        <f t="shared" si="20"/>
        <v>film &amp; video</v>
      </c>
      <c r="R203" s="6" t="str">
        <f t="shared" si="21"/>
        <v>drama</v>
      </c>
      <c r="S203" s="11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8"/>
        <v>0</v>
      </c>
      <c r="P204">
        <f t="shared" si="19"/>
        <v>0</v>
      </c>
      <c r="Q204" s="6" t="str">
        <f t="shared" si="20"/>
        <v>film &amp; video</v>
      </c>
      <c r="R204" s="6" t="str">
        <f t="shared" si="21"/>
        <v>drama</v>
      </c>
      <c r="S204" s="11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8"/>
        <v>0.2984</v>
      </c>
      <c r="P205">
        <f t="shared" si="19"/>
        <v>93.25</v>
      </c>
      <c r="Q205" s="6" t="str">
        <f t="shared" si="20"/>
        <v>film &amp; video</v>
      </c>
      <c r="R205" s="6" t="str">
        <f t="shared" si="21"/>
        <v>drama</v>
      </c>
      <c r="S205" s="11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8"/>
        <v>0.50721666666666665</v>
      </c>
      <c r="P206">
        <f t="shared" si="19"/>
        <v>117.68368136117556</v>
      </c>
      <c r="Q206" s="6" t="str">
        <f t="shared" si="20"/>
        <v>film &amp; video</v>
      </c>
      <c r="R206" s="6" t="str">
        <f t="shared" si="21"/>
        <v>drama</v>
      </c>
      <c r="S206" s="11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8"/>
        <v>0.16250000000000001</v>
      </c>
      <c r="P207">
        <f t="shared" si="19"/>
        <v>76.470588235294116</v>
      </c>
      <c r="Q207" s="6" t="str">
        <f t="shared" si="20"/>
        <v>film &amp; video</v>
      </c>
      <c r="R207" s="6" t="str">
        <f t="shared" si="21"/>
        <v>drama</v>
      </c>
      <c r="S207" s="11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8"/>
        <v>0</v>
      </c>
      <c r="P208">
        <f t="shared" si="19"/>
        <v>0</v>
      </c>
      <c r="Q208" s="6" t="str">
        <f t="shared" si="20"/>
        <v>film &amp; video</v>
      </c>
      <c r="R208" s="6" t="str">
        <f t="shared" si="21"/>
        <v>drama</v>
      </c>
      <c r="S208" s="11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8"/>
        <v>0.15214285714285714</v>
      </c>
      <c r="P209">
        <f t="shared" si="19"/>
        <v>163.84615384615384</v>
      </c>
      <c r="Q209" s="6" t="str">
        <f t="shared" si="20"/>
        <v>film &amp; video</v>
      </c>
      <c r="R209" s="6" t="str">
        <f t="shared" si="21"/>
        <v>drama</v>
      </c>
      <c r="S209" s="11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8"/>
        <v>0</v>
      </c>
      <c r="P210">
        <f t="shared" si="19"/>
        <v>0</v>
      </c>
      <c r="Q210" s="6" t="str">
        <f t="shared" si="20"/>
        <v>film &amp; video</v>
      </c>
      <c r="R210" s="6" t="str">
        <f t="shared" si="21"/>
        <v>drama</v>
      </c>
      <c r="S210" s="11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8"/>
        <v>0</v>
      </c>
      <c r="P211">
        <f t="shared" si="19"/>
        <v>0</v>
      </c>
      <c r="Q211" s="6" t="str">
        <f t="shared" si="20"/>
        <v>film &amp; video</v>
      </c>
      <c r="R211" s="6" t="str">
        <f t="shared" si="21"/>
        <v>drama</v>
      </c>
      <c r="S211" s="11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8"/>
        <v>0.2525</v>
      </c>
      <c r="P212">
        <f t="shared" si="19"/>
        <v>91.818181818181813</v>
      </c>
      <c r="Q212" s="6" t="str">
        <f t="shared" si="20"/>
        <v>film &amp; video</v>
      </c>
      <c r="R212" s="6" t="str">
        <f t="shared" si="21"/>
        <v>drama</v>
      </c>
      <c r="S212" s="11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8"/>
        <v>0.44600000000000001</v>
      </c>
      <c r="P213">
        <f t="shared" si="19"/>
        <v>185.83333333333334</v>
      </c>
      <c r="Q213" s="6" t="str">
        <f t="shared" si="20"/>
        <v>film &amp; video</v>
      </c>
      <c r="R213" s="6" t="str">
        <f t="shared" si="21"/>
        <v>drama</v>
      </c>
      <c r="S213" s="11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8"/>
        <v>1.5873015873015873E-4</v>
      </c>
      <c r="P214">
        <f t="shared" si="19"/>
        <v>1</v>
      </c>
      <c r="Q214" s="6" t="str">
        <f t="shared" si="20"/>
        <v>film &amp; video</v>
      </c>
      <c r="R214" s="6" t="str">
        <f t="shared" si="21"/>
        <v>drama</v>
      </c>
      <c r="S214" s="11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8"/>
        <v>4.0000000000000002E-4</v>
      </c>
      <c r="P215">
        <f t="shared" si="19"/>
        <v>20</v>
      </c>
      <c r="Q215" s="6" t="str">
        <f t="shared" si="20"/>
        <v>film &amp; video</v>
      </c>
      <c r="R215" s="6" t="str">
        <f t="shared" si="21"/>
        <v>drama</v>
      </c>
      <c r="S215" s="11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8"/>
        <v>8.0000000000000007E-5</v>
      </c>
      <c r="P216">
        <f t="shared" si="19"/>
        <v>1</v>
      </c>
      <c r="Q216" s="6" t="str">
        <f t="shared" si="20"/>
        <v>film &amp; video</v>
      </c>
      <c r="R216" s="6" t="str">
        <f t="shared" si="21"/>
        <v>drama</v>
      </c>
      <c r="S216" s="11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8"/>
        <v>2.2727272727272726E-3</v>
      </c>
      <c r="P217">
        <f t="shared" si="19"/>
        <v>10</v>
      </c>
      <c r="Q217" s="6" t="str">
        <f t="shared" si="20"/>
        <v>film &amp; video</v>
      </c>
      <c r="R217" s="6" t="str">
        <f t="shared" si="21"/>
        <v>drama</v>
      </c>
      <c r="S217" s="11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8"/>
        <v>0.55698440000000005</v>
      </c>
      <c r="P218">
        <f t="shared" si="19"/>
        <v>331.53833333333336</v>
      </c>
      <c r="Q218" s="6" t="str">
        <f t="shared" si="20"/>
        <v>film &amp; video</v>
      </c>
      <c r="R218" s="6" t="str">
        <f t="shared" si="21"/>
        <v>drama</v>
      </c>
      <c r="S218" s="11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8"/>
        <v>0.11942999999999999</v>
      </c>
      <c r="P219">
        <f t="shared" si="19"/>
        <v>314.28947368421052</v>
      </c>
      <c r="Q219" s="6" t="str">
        <f t="shared" si="20"/>
        <v>film &amp; video</v>
      </c>
      <c r="R219" s="6" t="str">
        <f t="shared" si="21"/>
        <v>drama</v>
      </c>
      <c r="S219" s="11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8"/>
        <v>0.02</v>
      </c>
      <c r="P220">
        <f t="shared" si="19"/>
        <v>100</v>
      </c>
      <c r="Q220" s="6" t="str">
        <f t="shared" si="20"/>
        <v>film &amp; video</v>
      </c>
      <c r="R220" s="6" t="str">
        <f t="shared" si="21"/>
        <v>drama</v>
      </c>
      <c r="S220" s="11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8"/>
        <v>0.17630000000000001</v>
      </c>
      <c r="P221">
        <f t="shared" si="19"/>
        <v>115.98684210526316</v>
      </c>
      <c r="Q221" s="6" t="str">
        <f t="shared" si="20"/>
        <v>film &amp; video</v>
      </c>
      <c r="R221" s="6" t="str">
        <f t="shared" si="21"/>
        <v>drama</v>
      </c>
      <c r="S221" s="11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8"/>
        <v>7.1999999999999998E-3</v>
      </c>
      <c r="P222">
        <f t="shared" si="19"/>
        <v>120</v>
      </c>
      <c r="Q222" s="6" t="str">
        <f t="shared" si="20"/>
        <v>film &amp; video</v>
      </c>
      <c r="R222" s="6" t="str">
        <f t="shared" si="21"/>
        <v>drama</v>
      </c>
      <c r="S222" s="11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8"/>
        <v>0</v>
      </c>
      <c r="P223">
        <f t="shared" si="19"/>
        <v>0</v>
      </c>
      <c r="Q223" s="6" t="str">
        <f t="shared" si="20"/>
        <v>film &amp; video</v>
      </c>
      <c r="R223" s="6" t="str">
        <f t="shared" si="21"/>
        <v>drama</v>
      </c>
      <c r="S223" s="11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8"/>
        <v>0.13</v>
      </c>
      <c r="P224">
        <f t="shared" si="19"/>
        <v>65</v>
      </c>
      <c r="Q224" s="6" t="str">
        <f t="shared" si="20"/>
        <v>film &amp; video</v>
      </c>
      <c r="R224" s="6" t="str">
        <f t="shared" si="21"/>
        <v>drama</v>
      </c>
      <c r="S224" s="11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8"/>
        <v>0</v>
      </c>
      <c r="P225">
        <f t="shared" si="19"/>
        <v>0</v>
      </c>
      <c r="Q225" s="6" t="str">
        <f t="shared" si="20"/>
        <v>film &amp; video</v>
      </c>
      <c r="R225" s="6" t="str">
        <f t="shared" si="21"/>
        <v>drama</v>
      </c>
      <c r="S225" s="11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8"/>
        <v>0</v>
      </c>
      <c r="P226">
        <f t="shared" si="19"/>
        <v>0</v>
      </c>
      <c r="Q226" s="6" t="str">
        <f t="shared" si="20"/>
        <v>film &amp; video</v>
      </c>
      <c r="R226" s="6" t="str">
        <f t="shared" si="21"/>
        <v>drama</v>
      </c>
      <c r="S226" s="11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8"/>
        <v>0</v>
      </c>
      <c r="P227">
        <f t="shared" si="19"/>
        <v>0</v>
      </c>
      <c r="Q227" s="6" t="str">
        <f t="shared" si="20"/>
        <v>film &amp; video</v>
      </c>
      <c r="R227" s="6" t="str">
        <f t="shared" si="21"/>
        <v>drama</v>
      </c>
      <c r="S227" s="11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8"/>
        <v>8.6206896551724137E-3</v>
      </c>
      <c r="P228">
        <f t="shared" si="19"/>
        <v>125</v>
      </c>
      <c r="Q228" s="6" t="str">
        <f t="shared" si="20"/>
        <v>film &amp; video</v>
      </c>
      <c r="R228" s="6" t="str">
        <f t="shared" si="21"/>
        <v>drama</v>
      </c>
      <c r="S228" s="11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8"/>
        <v>0</v>
      </c>
      <c r="P229">
        <f t="shared" si="19"/>
        <v>0</v>
      </c>
      <c r="Q229" s="6" t="str">
        <f t="shared" si="20"/>
        <v>film &amp; video</v>
      </c>
      <c r="R229" s="6" t="str">
        <f t="shared" si="21"/>
        <v>drama</v>
      </c>
      <c r="S229" s="11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8"/>
        <v>0</v>
      </c>
      <c r="P230">
        <f t="shared" si="19"/>
        <v>0</v>
      </c>
      <c r="Q230" s="6" t="str">
        <f t="shared" si="20"/>
        <v>film &amp; video</v>
      </c>
      <c r="R230" s="6" t="str">
        <f t="shared" si="21"/>
        <v>drama</v>
      </c>
      <c r="S230" s="11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8"/>
        <v>0</v>
      </c>
      <c r="P231">
        <f t="shared" si="19"/>
        <v>0</v>
      </c>
      <c r="Q231" s="6" t="str">
        <f t="shared" si="20"/>
        <v>film &amp; video</v>
      </c>
      <c r="R231" s="6" t="str">
        <f t="shared" si="21"/>
        <v>drama</v>
      </c>
      <c r="S231" s="11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8"/>
        <v>4.0000000000000001E-3</v>
      </c>
      <c r="P232">
        <f t="shared" si="19"/>
        <v>30</v>
      </c>
      <c r="Q232" s="6" t="str">
        <f t="shared" si="20"/>
        <v>film &amp; video</v>
      </c>
      <c r="R232" s="6" t="str">
        <f t="shared" si="21"/>
        <v>drama</v>
      </c>
      <c r="S232" s="11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8"/>
        <v>0</v>
      </c>
      <c r="P233">
        <f t="shared" si="19"/>
        <v>0</v>
      </c>
      <c r="Q233" s="6" t="str">
        <f t="shared" si="20"/>
        <v>film &amp; video</v>
      </c>
      <c r="R233" s="6" t="str">
        <f t="shared" si="21"/>
        <v>drama</v>
      </c>
      <c r="S233" s="11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8"/>
        <v>2.75E-2</v>
      </c>
      <c r="P234">
        <f t="shared" si="19"/>
        <v>15.714285714285714</v>
      </c>
      <c r="Q234" s="6" t="str">
        <f t="shared" si="20"/>
        <v>film &amp; video</v>
      </c>
      <c r="R234" s="6" t="str">
        <f t="shared" si="21"/>
        <v>drama</v>
      </c>
      <c r="S234" s="11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8"/>
        <v>0</v>
      </c>
      <c r="P235">
        <f t="shared" si="19"/>
        <v>0</v>
      </c>
      <c r="Q235" s="6" t="str">
        <f t="shared" si="20"/>
        <v>film &amp; video</v>
      </c>
      <c r="R235" s="6" t="str">
        <f t="shared" si="21"/>
        <v>drama</v>
      </c>
      <c r="S235" s="11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8"/>
        <v>0.40100000000000002</v>
      </c>
      <c r="P236">
        <f t="shared" si="19"/>
        <v>80.2</v>
      </c>
      <c r="Q236" s="6" t="str">
        <f t="shared" si="20"/>
        <v>film &amp; video</v>
      </c>
      <c r="R236" s="6" t="str">
        <f t="shared" si="21"/>
        <v>drama</v>
      </c>
      <c r="S236" s="11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8"/>
        <v>0</v>
      </c>
      <c r="P237">
        <f t="shared" si="19"/>
        <v>0</v>
      </c>
      <c r="Q237" s="6" t="str">
        <f t="shared" si="20"/>
        <v>film &amp; video</v>
      </c>
      <c r="R237" s="6" t="str">
        <f t="shared" si="21"/>
        <v>drama</v>
      </c>
      <c r="S237" s="11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8"/>
        <v>0</v>
      </c>
      <c r="P238">
        <f t="shared" si="19"/>
        <v>0</v>
      </c>
      <c r="Q238" s="6" t="str">
        <f t="shared" si="20"/>
        <v>film &amp; video</v>
      </c>
      <c r="R238" s="6" t="str">
        <f t="shared" si="21"/>
        <v>drama</v>
      </c>
      <c r="S238" s="11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8"/>
        <v>3.3333333333333335E-3</v>
      </c>
      <c r="P239">
        <f t="shared" si="19"/>
        <v>50</v>
      </c>
      <c r="Q239" s="6" t="str">
        <f t="shared" si="20"/>
        <v>film &amp; video</v>
      </c>
      <c r="R239" s="6" t="str">
        <f t="shared" si="21"/>
        <v>drama</v>
      </c>
      <c r="S239" s="11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8"/>
        <v>0</v>
      </c>
      <c r="P240">
        <f t="shared" si="19"/>
        <v>0</v>
      </c>
      <c r="Q240" s="6" t="str">
        <f t="shared" si="20"/>
        <v>film &amp; video</v>
      </c>
      <c r="R240" s="6" t="str">
        <f t="shared" si="21"/>
        <v>drama</v>
      </c>
      <c r="S240" s="11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8"/>
        <v>0.25</v>
      </c>
      <c r="P241">
        <f t="shared" si="19"/>
        <v>50</v>
      </c>
      <c r="Q241" s="6" t="str">
        <f t="shared" si="20"/>
        <v>film &amp; video</v>
      </c>
      <c r="R241" s="6" t="str">
        <f t="shared" si="21"/>
        <v>drama</v>
      </c>
      <c r="S241" s="11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8"/>
        <v>1.0763413333333334</v>
      </c>
      <c r="P242">
        <f t="shared" si="19"/>
        <v>117.84759124087591</v>
      </c>
      <c r="Q242" s="6" t="str">
        <f t="shared" si="20"/>
        <v>film &amp; video</v>
      </c>
      <c r="R242" s="6" t="str">
        <f t="shared" si="21"/>
        <v>documentary</v>
      </c>
      <c r="S242" s="11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8"/>
        <v>1.1263736263736264</v>
      </c>
      <c r="P243">
        <f t="shared" si="19"/>
        <v>109.04255319148936</v>
      </c>
      <c r="Q243" s="6" t="str">
        <f t="shared" si="20"/>
        <v>film &amp; video</v>
      </c>
      <c r="R243" s="6" t="str">
        <f t="shared" si="21"/>
        <v>documentary</v>
      </c>
      <c r="S243" s="11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8"/>
        <v>1.1346153846153846</v>
      </c>
      <c r="P244">
        <f t="shared" si="19"/>
        <v>73.019801980198025</v>
      </c>
      <c r="Q244" s="6" t="str">
        <f t="shared" si="20"/>
        <v>film &amp; video</v>
      </c>
      <c r="R244" s="6" t="str">
        <f t="shared" si="21"/>
        <v>documentary</v>
      </c>
      <c r="S244" s="11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8"/>
        <v>1.0259199999999999</v>
      </c>
      <c r="P245">
        <f t="shared" si="19"/>
        <v>78.195121951219505</v>
      </c>
      <c r="Q245" s="6" t="str">
        <f t="shared" si="20"/>
        <v>film &amp; video</v>
      </c>
      <c r="R245" s="6" t="str">
        <f t="shared" si="21"/>
        <v>documentary</v>
      </c>
      <c r="S245" s="11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8"/>
        <v>1.1375714285714287</v>
      </c>
      <c r="P246">
        <f t="shared" si="19"/>
        <v>47.398809523809526</v>
      </c>
      <c r="Q246" s="6" t="str">
        <f t="shared" si="20"/>
        <v>film &amp; video</v>
      </c>
      <c r="R246" s="6" t="str">
        <f t="shared" si="21"/>
        <v>documentary</v>
      </c>
      <c r="S246" s="11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8"/>
        <v>1.0371999999999999</v>
      </c>
      <c r="P247">
        <f t="shared" si="19"/>
        <v>54.020833333333336</v>
      </c>
      <c r="Q247" s="6" t="str">
        <f t="shared" si="20"/>
        <v>film &amp; video</v>
      </c>
      <c r="R247" s="6" t="str">
        <f t="shared" si="21"/>
        <v>documentary</v>
      </c>
      <c r="S247" s="11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8"/>
        <v>3.0546000000000002</v>
      </c>
      <c r="P248">
        <f t="shared" si="19"/>
        <v>68.488789237668158</v>
      </c>
      <c r="Q248" s="6" t="str">
        <f t="shared" si="20"/>
        <v>film &amp; video</v>
      </c>
      <c r="R248" s="6" t="str">
        <f t="shared" si="21"/>
        <v>documentary</v>
      </c>
      <c r="S248" s="11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8"/>
        <v>1.341</v>
      </c>
      <c r="P249">
        <f t="shared" si="19"/>
        <v>108.14516129032258</v>
      </c>
      <c r="Q249" s="6" t="str">
        <f t="shared" si="20"/>
        <v>film &amp; video</v>
      </c>
      <c r="R249" s="6" t="str">
        <f t="shared" si="21"/>
        <v>documentary</v>
      </c>
      <c r="S249" s="11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8"/>
        <v>1.0133294117647058</v>
      </c>
      <c r="P250">
        <f t="shared" si="19"/>
        <v>589.95205479452056</v>
      </c>
      <c r="Q250" s="6" t="str">
        <f t="shared" si="20"/>
        <v>film &amp; video</v>
      </c>
      <c r="R250" s="6" t="str">
        <f t="shared" si="21"/>
        <v>documentary</v>
      </c>
      <c r="S250" s="11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8"/>
        <v>1.1292</v>
      </c>
      <c r="P251">
        <f t="shared" si="19"/>
        <v>48.051063829787232</v>
      </c>
      <c r="Q251" s="6" t="str">
        <f t="shared" si="20"/>
        <v>film &amp; video</v>
      </c>
      <c r="R251" s="6" t="str">
        <f t="shared" si="21"/>
        <v>documentary</v>
      </c>
      <c r="S251" s="11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8"/>
        <v>1.0558333333333334</v>
      </c>
      <c r="P252">
        <f t="shared" si="19"/>
        <v>72.482837528604122</v>
      </c>
      <c r="Q252" s="6" t="str">
        <f t="shared" si="20"/>
        <v>film &amp; video</v>
      </c>
      <c r="R252" s="6" t="str">
        <f t="shared" si="21"/>
        <v>documentary</v>
      </c>
      <c r="S252" s="11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8"/>
        <v>1.2557142857142858</v>
      </c>
      <c r="P253">
        <f t="shared" si="19"/>
        <v>57.077922077922075</v>
      </c>
      <c r="Q253" s="6" t="str">
        <f t="shared" si="20"/>
        <v>film &amp; video</v>
      </c>
      <c r="R253" s="6" t="str">
        <f t="shared" si="21"/>
        <v>documentary</v>
      </c>
      <c r="S253" s="11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8"/>
        <v>1.8455999999999999</v>
      </c>
      <c r="P254">
        <f t="shared" si="19"/>
        <v>85.444444444444443</v>
      </c>
      <c r="Q254" s="6" t="str">
        <f t="shared" si="20"/>
        <v>film &amp; video</v>
      </c>
      <c r="R254" s="6" t="str">
        <f t="shared" si="21"/>
        <v>documentary</v>
      </c>
      <c r="S254" s="11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8"/>
        <v>1.0073333333333334</v>
      </c>
      <c r="P255">
        <f t="shared" si="19"/>
        <v>215.85714285714286</v>
      </c>
      <c r="Q255" s="6" t="str">
        <f t="shared" si="20"/>
        <v>film &amp; video</v>
      </c>
      <c r="R255" s="6" t="str">
        <f t="shared" si="21"/>
        <v>documentary</v>
      </c>
      <c r="S255" s="11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8"/>
        <v>1.1694724999999999</v>
      </c>
      <c r="P256">
        <f t="shared" si="19"/>
        <v>89.38643312101911</v>
      </c>
      <c r="Q256" s="6" t="str">
        <f t="shared" si="20"/>
        <v>film &amp; video</v>
      </c>
      <c r="R256" s="6" t="str">
        <f t="shared" si="21"/>
        <v>documentary</v>
      </c>
      <c r="S256" s="11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8"/>
        <v>1.0673325</v>
      </c>
      <c r="P257">
        <f t="shared" si="19"/>
        <v>45.418404255319146</v>
      </c>
      <c r="Q257" s="6" t="str">
        <f t="shared" si="20"/>
        <v>film &amp; video</v>
      </c>
      <c r="R257" s="6" t="str">
        <f t="shared" si="21"/>
        <v>documentary</v>
      </c>
      <c r="S257" s="11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8"/>
        <v>1.391</v>
      </c>
      <c r="P258">
        <f t="shared" si="19"/>
        <v>65.756363636363631</v>
      </c>
      <c r="Q258" s="6" t="str">
        <f t="shared" si="20"/>
        <v>film &amp; video</v>
      </c>
      <c r="R258" s="6" t="str">
        <f t="shared" si="21"/>
        <v>documentary</v>
      </c>
      <c r="S258" s="11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24">(E259/D259)</f>
        <v>1.0672648571428571</v>
      </c>
      <c r="P259">
        <f t="shared" ref="P259:P322" si="25">IF(L259=0,0,(E259/L259))</f>
        <v>66.70405357142856</v>
      </c>
      <c r="Q259" s="6" t="str">
        <f t="shared" ref="Q259:Q322" si="26">LEFT(N259,FIND("/",N259)-1)</f>
        <v>film &amp; video</v>
      </c>
      <c r="R259" s="6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24"/>
        <v>1.9114</v>
      </c>
      <c r="P260">
        <f t="shared" si="25"/>
        <v>83.345930232558146</v>
      </c>
      <c r="Q260" s="6" t="str">
        <f t="shared" si="26"/>
        <v>film &amp; video</v>
      </c>
      <c r="R260" s="6" t="str">
        <f t="shared" si="27"/>
        <v>documentary</v>
      </c>
      <c r="S260" s="11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24"/>
        <v>1.3193789333333332</v>
      </c>
      <c r="P261">
        <f t="shared" si="25"/>
        <v>105.04609341825902</v>
      </c>
      <c r="Q261" s="6" t="str">
        <f t="shared" si="26"/>
        <v>film &amp; video</v>
      </c>
      <c r="R261" s="6" t="str">
        <f t="shared" si="27"/>
        <v>documentary</v>
      </c>
      <c r="S261" s="11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24"/>
        <v>1.0640000000000001</v>
      </c>
      <c r="P262">
        <f t="shared" si="25"/>
        <v>120.90909090909091</v>
      </c>
      <c r="Q262" s="6" t="str">
        <f t="shared" si="26"/>
        <v>film &amp; video</v>
      </c>
      <c r="R262" s="6" t="str">
        <f t="shared" si="27"/>
        <v>documentary</v>
      </c>
      <c r="S262" s="11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24"/>
        <v>1.0740000000000001</v>
      </c>
      <c r="P263">
        <f t="shared" si="25"/>
        <v>97.63636363636364</v>
      </c>
      <c r="Q263" s="6" t="str">
        <f t="shared" si="26"/>
        <v>film &amp; video</v>
      </c>
      <c r="R263" s="6" t="str">
        <f t="shared" si="27"/>
        <v>documentary</v>
      </c>
      <c r="S263" s="11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24"/>
        <v>2.4</v>
      </c>
      <c r="P264">
        <f t="shared" si="25"/>
        <v>41.379310344827587</v>
      </c>
      <c r="Q264" s="6" t="str">
        <f t="shared" si="26"/>
        <v>film &amp; video</v>
      </c>
      <c r="R264" s="6" t="str">
        <f t="shared" si="27"/>
        <v>documentary</v>
      </c>
      <c r="S264" s="11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24"/>
        <v>1.1808107999999999</v>
      </c>
      <c r="P265">
        <f t="shared" si="25"/>
        <v>30.654485981308412</v>
      </c>
      <c r="Q265" s="6" t="str">
        <f t="shared" si="26"/>
        <v>film &amp; video</v>
      </c>
      <c r="R265" s="6" t="str">
        <f t="shared" si="27"/>
        <v>documentary</v>
      </c>
      <c r="S265" s="11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24"/>
        <v>1.1819999999999999</v>
      </c>
      <c r="P266">
        <f t="shared" si="25"/>
        <v>64.945054945054949</v>
      </c>
      <c r="Q266" s="6" t="str">
        <f t="shared" si="26"/>
        <v>film &amp; video</v>
      </c>
      <c r="R266" s="6" t="str">
        <f t="shared" si="27"/>
        <v>documentary</v>
      </c>
      <c r="S266" s="11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24"/>
        <v>1.111</v>
      </c>
      <c r="P267">
        <f t="shared" si="25"/>
        <v>95.775862068965523</v>
      </c>
      <c r="Q267" s="6" t="str">
        <f t="shared" si="26"/>
        <v>film &amp; video</v>
      </c>
      <c r="R267" s="6" t="str">
        <f t="shared" si="27"/>
        <v>documentary</v>
      </c>
      <c r="S267" s="11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24"/>
        <v>1.4550000000000001</v>
      </c>
      <c r="P268">
        <f t="shared" si="25"/>
        <v>40.416666666666664</v>
      </c>
      <c r="Q268" s="6" t="str">
        <f t="shared" si="26"/>
        <v>film &amp; video</v>
      </c>
      <c r="R268" s="6" t="str">
        <f t="shared" si="27"/>
        <v>documentary</v>
      </c>
      <c r="S268" s="11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24"/>
        <v>1.3162883248730965</v>
      </c>
      <c r="P269">
        <f t="shared" si="25"/>
        <v>78.578424242424248</v>
      </c>
      <c r="Q269" s="6" t="str">
        <f t="shared" si="26"/>
        <v>film &amp; video</v>
      </c>
      <c r="R269" s="6" t="str">
        <f t="shared" si="27"/>
        <v>documentary</v>
      </c>
      <c r="S269" s="11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24"/>
        <v>1.1140000000000001</v>
      </c>
      <c r="P270">
        <f t="shared" si="25"/>
        <v>50.18018018018018</v>
      </c>
      <c r="Q270" s="6" t="str">
        <f t="shared" si="26"/>
        <v>film &amp; video</v>
      </c>
      <c r="R270" s="6" t="str">
        <f t="shared" si="27"/>
        <v>documentary</v>
      </c>
      <c r="S270" s="11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24"/>
        <v>1.4723377</v>
      </c>
      <c r="P271">
        <f t="shared" si="25"/>
        <v>92.251735588972423</v>
      </c>
      <c r="Q271" s="6" t="str">
        <f t="shared" si="26"/>
        <v>film &amp; video</v>
      </c>
      <c r="R271" s="6" t="str">
        <f t="shared" si="27"/>
        <v>documentary</v>
      </c>
      <c r="S271" s="11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24"/>
        <v>1.5260869565217392</v>
      </c>
      <c r="P272">
        <f t="shared" si="25"/>
        <v>57.540983606557376</v>
      </c>
      <c r="Q272" s="6" t="str">
        <f t="shared" si="26"/>
        <v>film &amp; video</v>
      </c>
      <c r="R272" s="6" t="str">
        <f t="shared" si="27"/>
        <v>documentary</v>
      </c>
      <c r="S272" s="11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24"/>
        <v>1.0468</v>
      </c>
      <c r="P273">
        <f t="shared" si="25"/>
        <v>109.42160278745645</v>
      </c>
      <c r="Q273" s="6" t="str">
        <f t="shared" si="26"/>
        <v>film &amp; video</v>
      </c>
      <c r="R273" s="6" t="str">
        <f t="shared" si="27"/>
        <v>documentary</v>
      </c>
      <c r="S273" s="11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24"/>
        <v>1.7743366666666667</v>
      </c>
      <c r="P274">
        <f t="shared" si="25"/>
        <v>81.892461538461546</v>
      </c>
      <c r="Q274" s="6" t="str">
        <f t="shared" si="26"/>
        <v>film &amp; video</v>
      </c>
      <c r="R274" s="6" t="str">
        <f t="shared" si="27"/>
        <v>documentary</v>
      </c>
      <c r="S274" s="11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24"/>
        <v>1.077758</v>
      </c>
      <c r="P275">
        <f t="shared" si="25"/>
        <v>45.667711864406776</v>
      </c>
      <c r="Q275" s="6" t="str">
        <f t="shared" si="26"/>
        <v>film &amp; video</v>
      </c>
      <c r="R275" s="6" t="str">
        <f t="shared" si="27"/>
        <v>documentary</v>
      </c>
      <c r="S275" s="11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24"/>
        <v>1.56</v>
      </c>
      <c r="P276">
        <f t="shared" si="25"/>
        <v>55.221238938053098</v>
      </c>
      <c r="Q276" s="6" t="str">
        <f t="shared" si="26"/>
        <v>film &amp; video</v>
      </c>
      <c r="R276" s="6" t="str">
        <f t="shared" si="27"/>
        <v>documentary</v>
      </c>
      <c r="S276" s="11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24"/>
        <v>1.08395</v>
      </c>
      <c r="P277">
        <f t="shared" si="25"/>
        <v>65.298192771084331</v>
      </c>
      <c r="Q277" s="6" t="str">
        <f t="shared" si="26"/>
        <v>film &amp; video</v>
      </c>
      <c r="R277" s="6" t="str">
        <f t="shared" si="27"/>
        <v>documentary</v>
      </c>
      <c r="S277" s="11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24"/>
        <v>1.476</v>
      </c>
      <c r="P278">
        <f t="shared" si="25"/>
        <v>95.225806451612897</v>
      </c>
      <c r="Q278" s="6" t="str">
        <f t="shared" si="26"/>
        <v>film &amp; video</v>
      </c>
      <c r="R278" s="6" t="str">
        <f t="shared" si="27"/>
        <v>documentary</v>
      </c>
      <c r="S278" s="11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24"/>
        <v>1.1038153846153846</v>
      </c>
      <c r="P279">
        <f t="shared" si="25"/>
        <v>75.444794952681391</v>
      </c>
      <c r="Q279" s="6" t="str">
        <f t="shared" si="26"/>
        <v>film &amp; video</v>
      </c>
      <c r="R279" s="6" t="str">
        <f t="shared" si="27"/>
        <v>documentary</v>
      </c>
      <c r="S279" s="11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24"/>
        <v>1.5034814814814814</v>
      </c>
      <c r="P280">
        <f t="shared" si="25"/>
        <v>97.816867469879512</v>
      </c>
      <c r="Q280" s="6" t="str">
        <f t="shared" si="26"/>
        <v>film &amp; video</v>
      </c>
      <c r="R280" s="6" t="str">
        <f t="shared" si="27"/>
        <v>documentary</v>
      </c>
      <c r="S280" s="11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24"/>
        <v>1.5731829411764706</v>
      </c>
      <c r="P281">
        <f t="shared" si="25"/>
        <v>87.685606557377056</v>
      </c>
      <c r="Q281" s="6" t="str">
        <f t="shared" si="26"/>
        <v>film &amp; video</v>
      </c>
      <c r="R281" s="6" t="str">
        <f t="shared" si="27"/>
        <v>documentary</v>
      </c>
      <c r="S281" s="11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24"/>
        <v>1.5614399999999999</v>
      </c>
      <c r="P282">
        <f t="shared" si="25"/>
        <v>54.748948106591868</v>
      </c>
      <c r="Q282" s="6" t="str">
        <f t="shared" si="26"/>
        <v>film &amp; video</v>
      </c>
      <c r="R282" s="6" t="str">
        <f t="shared" si="27"/>
        <v>documentary</v>
      </c>
      <c r="S282" s="11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24"/>
        <v>1.2058763636363636</v>
      </c>
      <c r="P283">
        <f t="shared" si="25"/>
        <v>83.953417721518989</v>
      </c>
      <c r="Q283" s="6" t="str">
        <f t="shared" si="26"/>
        <v>film &amp; video</v>
      </c>
      <c r="R283" s="6" t="str">
        <f t="shared" si="27"/>
        <v>documentary</v>
      </c>
      <c r="S283" s="11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24"/>
        <v>1.0118888888888888</v>
      </c>
      <c r="P284">
        <f t="shared" si="25"/>
        <v>254.38547486033519</v>
      </c>
      <c r="Q284" s="6" t="str">
        <f t="shared" si="26"/>
        <v>film &amp; video</v>
      </c>
      <c r="R284" s="6" t="str">
        <f t="shared" si="27"/>
        <v>documentary</v>
      </c>
      <c r="S284" s="11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24"/>
        <v>1.142725</v>
      </c>
      <c r="P285">
        <f t="shared" si="25"/>
        <v>101.8269801980198</v>
      </c>
      <c r="Q285" s="6" t="str">
        <f t="shared" si="26"/>
        <v>film &amp; video</v>
      </c>
      <c r="R285" s="6" t="str">
        <f t="shared" si="27"/>
        <v>documentary</v>
      </c>
      <c r="S285" s="11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24"/>
        <v>1.0462615</v>
      </c>
      <c r="P286">
        <f t="shared" si="25"/>
        <v>55.066394736842106</v>
      </c>
      <c r="Q286" s="6" t="str">
        <f t="shared" si="26"/>
        <v>film &amp; video</v>
      </c>
      <c r="R286" s="6" t="str">
        <f t="shared" si="27"/>
        <v>documentary</v>
      </c>
      <c r="S286" s="11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24"/>
        <v>2.2882507142857142</v>
      </c>
      <c r="P287">
        <f t="shared" si="25"/>
        <v>56.901438721136763</v>
      </c>
      <c r="Q287" s="6" t="str">
        <f t="shared" si="26"/>
        <v>film &amp; video</v>
      </c>
      <c r="R287" s="6" t="str">
        <f t="shared" si="27"/>
        <v>documentary</v>
      </c>
      <c r="S287" s="11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24"/>
        <v>1.0915333333333332</v>
      </c>
      <c r="P288">
        <f t="shared" si="25"/>
        <v>121.28148148148148</v>
      </c>
      <c r="Q288" s="6" t="str">
        <f t="shared" si="26"/>
        <v>film &amp; video</v>
      </c>
      <c r="R288" s="6" t="str">
        <f t="shared" si="27"/>
        <v>documentary</v>
      </c>
      <c r="S288" s="11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24"/>
        <v>1.7629999999999999</v>
      </c>
      <c r="P289">
        <f t="shared" si="25"/>
        <v>91.189655172413794</v>
      </c>
      <c r="Q289" s="6" t="str">
        <f t="shared" si="26"/>
        <v>film &amp; video</v>
      </c>
      <c r="R289" s="6" t="str">
        <f t="shared" si="27"/>
        <v>documentary</v>
      </c>
      <c r="S289" s="11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24"/>
        <v>1.0321061999999999</v>
      </c>
      <c r="P290">
        <f t="shared" si="25"/>
        <v>115.44812080536913</v>
      </c>
      <c r="Q290" s="6" t="str">
        <f t="shared" si="26"/>
        <v>film &amp; video</v>
      </c>
      <c r="R290" s="6" t="str">
        <f t="shared" si="27"/>
        <v>documentary</v>
      </c>
      <c r="S290" s="11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24"/>
        <v>1.0482</v>
      </c>
      <c r="P291">
        <f t="shared" si="25"/>
        <v>67.771551724137936</v>
      </c>
      <c r="Q291" s="6" t="str">
        <f t="shared" si="26"/>
        <v>film &amp; video</v>
      </c>
      <c r="R291" s="6" t="str">
        <f t="shared" si="27"/>
        <v>documentary</v>
      </c>
      <c r="S291" s="11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24"/>
        <v>1.0668444444444445</v>
      </c>
      <c r="P292">
        <f t="shared" si="25"/>
        <v>28.576190476190476</v>
      </c>
      <c r="Q292" s="6" t="str">
        <f t="shared" si="26"/>
        <v>film &amp; video</v>
      </c>
      <c r="R292" s="6" t="str">
        <f t="shared" si="27"/>
        <v>documentary</v>
      </c>
      <c r="S292" s="11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24"/>
        <v>1.2001999999999999</v>
      </c>
      <c r="P293">
        <f t="shared" si="25"/>
        <v>46.8828125</v>
      </c>
      <c r="Q293" s="6" t="str">
        <f t="shared" si="26"/>
        <v>film &amp; video</v>
      </c>
      <c r="R293" s="6" t="str">
        <f t="shared" si="27"/>
        <v>documentary</v>
      </c>
      <c r="S293" s="11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24"/>
        <v>1.0150693333333334</v>
      </c>
      <c r="P294">
        <f t="shared" si="25"/>
        <v>154.42231237322514</v>
      </c>
      <c r="Q294" s="6" t="str">
        <f t="shared" si="26"/>
        <v>film &amp; video</v>
      </c>
      <c r="R294" s="6" t="str">
        <f t="shared" si="27"/>
        <v>documentary</v>
      </c>
      <c r="S294" s="11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24"/>
        <v>1.0138461538461538</v>
      </c>
      <c r="P295">
        <f t="shared" si="25"/>
        <v>201.22137404580153</v>
      </c>
      <c r="Q295" s="6" t="str">
        <f t="shared" si="26"/>
        <v>film &amp; video</v>
      </c>
      <c r="R295" s="6" t="str">
        <f t="shared" si="27"/>
        <v>documentary</v>
      </c>
      <c r="S295" s="11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24"/>
        <v>1</v>
      </c>
      <c r="P296">
        <f t="shared" si="25"/>
        <v>100</v>
      </c>
      <c r="Q296" s="6" t="str">
        <f t="shared" si="26"/>
        <v>film &amp; video</v>
      </c>
      <c r="R296" s="6" t="str">
        <f t="shared" si="27"/>
        <v>documentary</v>
      </c>
      <c r="S296" s="11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24"/>
        <v>1.3310911999999999</v>
      </c>
      <c r="P297">
        <f t="shared" si="25"/>
        <v>100.08204511278196</v>
      </c>
      <c r="Q297" s="6" t="str">
        <f t="shared" si="26"/>
        <v>film &amp; video</v>
      </c>
      <c r="R297" s="6" t="str">
        <f t="shared" si="27"/>
        <v>documentary</v>
      </c>
      <c r="S297" s="11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24"/>
        <v>1.187262</v>
      </c>
      <c r="P298">
        <f t="shared" si="25"/>
        <v>230.08953488372092</v>
      </c>
      <c r="Q298" s="6" t="str">
        <f t="shared" si="26"/>
        <v>film &amp; video</v>
      </c>
      <c r="R298" s="6" t="str">
        <f t="shared" si="27"/>
        <v>documentary</v>
      </c>
      <c r="S298" s="11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24"/>
        <v>1.0064</v>
      </c>
      <c r="P299">
        <f t="shared" si="25"/>
        <v>141.74647887323943</v>
      </c>
      <c r="Q299" s="6" t="str">
        <f t="shared" si="26"/>
        <v>film &amp; video</v>
      </c>
      <c r="R299" s="6" t="str">
        <f t="shared" si="27"/>
        <v>documentary</v>
      </c>
      <c r="S299" s="11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24"/>
        <v>1.089324126984127</v>
      </c>
      <c r="P300">
        <f t="shared" si="25"/>
        <v>56.344351395730705</v>
      </c>
      <c r="Q300" s="6" t="str">
        <f t="shared" si="26"/>
        <v>film &amp; video</v>
      </c>
      <c r="R300" s="6" t="str">
        <f t="shared" si="27"/>
        <v>documentary</v>
      </c>
      <c r="S300" s="11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24"/>
        <v>1.789525</v>
      </c>
      <c r="P301">
        <f t="shared" si="25"/>
        <v>73.341188524590166</v>
      </c>
      <c r="Q301" s="6" t="str">
        <f t="shared" si="26"/>
        <v>film &amp; video</v>
      </c>
      <c r="R301" s="6" t="str">
        <f t="shared" si="27"/>
        <v>documentary</v>
      </c>
      <c r="S301" s="11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24"/>
        <v>1.0172264</v>
      </c>
      <c r="P302">
        <f t="shared" si="25"/>
        <v>85.337785234899329</v>
      </c>
      <c r="Q302" s="6" t="str">
        <f t="shared" si="26"/>
        <v>film &amp; video</v>
      </c>
      <c r="R302" s="6" t="str">
        <f t="shared" si="27"/>
        <v>documentary</v>
      </c>
      <c r="S302" s="11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24"/>
        <v>1.1873499999999999</v>
      </c>
      <c r="P303">
        <f t="shared" si="25"/>
        <v>61.496215139442228</v>
      </c>
      <c r="Q303" s="6" t="str">
        <f t="shared" si="26"/>
        <v>film &amp; video</v>
      </c>
      <c r="R303" s="6" t="str">
        <f t="shared" si="27"/>
        <v>documentary</v>
      </c>
      <c r="S303" s="11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24"/>
        <v>1.0045999999999999</v>
      </c>
      <c r="P304">
        <f t="shared" si="25"/>
        <v>93.018518518518519</v>
      </c>
      <c r="Q304" s="6" t="str">
        <f t="shared" si="26"/>
        <v>film &amp; video</v>
      </c>
      <c r="R304" s="6" t="str">
        <f t="shared" si="27"/>
        <v>documentary</v>
      </c>
      <c r="S304" s="11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24"/>
        <v>1.3746666666666667</v>
      </c>
      <c r="P305">
        <f t="shared" si="25"/>
        <v>50.292682926829265</v>
      </c>
      <c r="Q305" s="6" t="str">
        <f t="shared" si="26"/>
        <v>film &amp; video</v>
      </c>
      <c r="R305" s="6" t="str">
        <f t="shared" si="27"/>
        <v>documentary</v>
      </c>
      <c r="S305" s="11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24"/>
        <v>2.3164705882352941</v>
      </c>
      <c r="P306">
        <f t="shared" si="25"/>
        <v>106.43243243243244</v>
      </c>
      <c r="Q306" s="6" t="str">
        <f t="shared" si="26"/>
        <v>film &amp; video</v>
      </c>
      <c r="R306" s="6" t="str">
        <f t="shared" si="27"/>
        <v>documentary</v>
      </c>
      <c r="S306" s="11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24"/>
        <v>1.3033333333333332</v>
      </c>
      <c r="P307">
        <f t="shared" si="25"/>
        <v>51.719576719576722</v>
      </c>
      <c r="Q307" s="6" t="str">
        <f t="shared" si="26"/>
        <v>film &amp; video</v>
      </c>
      <c r="R307" s="6" t="str">
        <f t="shared" si="27"/>
        <v>documentary</v>
      </c>
      <c r="S307" s="11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24"/>
        <v>2.9289999999999998</v>
      </c>
      <c r="P308">
        <f t="shared" si="25"/>
        <v>36.612499999999997</v>
      </c>
      <c r="Q308" s="6" t="str">
        <f t="shared" si="26"/>
        <v>film &amp; video</v>
      </c>
      <c r="R308" s="6" t="str">
        <f t="shared" si="27"/>
        <v>documentary</v>
      </c>
      <c r="S308" s="11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24"/>
        <v>1.1131818181818183</v>
      </c>
      <c r="P309">
        <f t="shared" si="25"/>
        <v>42.517361111111114</v>
      </c>
      <c r="Q309" s="6" t="str">
        <f t="shared" si="26"/>
        <v>film &amp; video</v>
      </c>
      <c r="R309" s="6" t="str">
        <f t="shared" si="27"/>
        <v>documentary</v>
      </c>
      <c r="S309" s="11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24"/>
        <v>1.0556666666666668</v>
      </c>
      <c r="P310">
        <f t="shared" si="25"/>
        <v>62.712871287128714</v>
      </c>
      <c r="Q310" s="6" t="str">
        <f t="shared" si="26"/>
        <v>film &amp; video</v>
      </c>
      <c r="R310" s="6" t="str">
        <f t="shared" si="27"/>
        <v>documentary</v>
      </c>
      <c r="S310" s="11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24"/>
        <v>1.1894444444444445</v>
      </c>
      <c r="P311">
        <f t="shared" si="25"/>
        <v>89.957983193277315</v>
      </c>
      <c r="Q311" s="6" t="str">
        <f t="shared" si="26"/>
        <v>film &amp; video</v>
      </c>
      <c r="R311" s="6" t="str">
        <f t="shared" si="27"/>
        <v>documentary</v>
      </c>
      <c r="S311" s="11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24"/>
        <v>1.04129</v>
      </c>
      <c r="P312">
        <f t="shared" si="25"/>
        <v>28.924722222222222</v>
      </c>
      <c r="Q312" s="6" t="str">
        <f t="shared" si="26"/>
        <v>film &amp; video</v>
      </c>
      <c r="R312" s="6" t="str">
        <f t="shared" si="27"/>
        <v>documentary</v>
      </c>
      <c r="S312" s="11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24"/>
        <v>1.0410165</v>
      </c>
      <c r="P313">
        <f t="shared" si="25"/>
        <v>138.8022</v>
      </c>
      <c r="Q313" s="6" t="str">
        <f t="shared" si="26"/>
        <v>film &amp; video</v>
      </c>
      <c r="R313" s="6" t="str">
        <f t="shared" si="27"/>
        <v>documentary</v>
      </c>
      <c r="S313" s="11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24"/>
        <v>1.1187499999999999</v>
      </c>
      <c r="P314">
        <f t="shared" si="25"/>
        <v>61.301369863013697</v>
      </c>
      <c r="Q314" s="6" t="str">
        <f t="shared" si="26"/>
        <v>film &amp; video</v>
      </c>
      <c r="R314" s="6" t="str">
        <f t="shared" si="27"/>
        <v>documentary</v>
      </c>
      <c r="S314" s="11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24"/>
        <v>1.0473529411764706</v>
      </c>
      <c r="P315">
        <f t="shared" si="25"/>
        <v>80.202702702702709</v>
      </c>
      <c r="Q315" s="6" t="str">
        <f t="shared" si="26"/>
        <v>film &amp; video</v>
      </c>
      <c r="R315" s="6" t="str">
        <f t="shared" si="27"/>
        <v>documentary</v>
      </c>
      <c r="S315" s="11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24"/>
        <v>3.8515000000000001</v>
      </c>
      <c r="P316">
        <f t="shared" si="25"/>
        <v>32.095833333333331</v>
      </c>
      <c r="Q316" s="6" t="str">
        <f t="shared" si="26"/>
        <v>film &amp; video</v>
      </c>
      <c r="R316" s="6" t="str">
        <f t="shared" si="27"/>
        <v>documentary</v>
      </c>
      <c r="S316" s="11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24"/>
        <v>1.01248</v>
      </c>
      <c r="P317">
        <f t="shared" si="25"/>
        <v>200.88888888888889</v>
      </c>
      <c r="Q317" s="6" t="str">
        <f t="shared" si="26"/>
        <v>film &amp; video</v>
      </c>
      <c r="R317" s="6" t="str">
        <f t="shared" si="27"/>
        <v>documentary</v>
      </c>
      <c r="S317" s="11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24"/>
        <v>1.1377333333333333</v>
      </c>
      <c r="P318">
        <f t="shared" si="25"/>
        <v>108.01265822784811</v>
      </c>
      <c r="Q318" s="6" t="str">
        <f t="shared" si="26"/>
        <v>film &amp; video</v>
      </c>
      <c r="R318" s="6" t="str">
        <f t="shared" si="27"/>
        <v>documentary</v>
      </c>
      <c r="S318" s="11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24"/>
        <v>1.0080333333333333</v>
      </c>
      <c r="P319">
        <f t="shared" si="25"/>
        <v>95.699367088607602</v>
      </c>
      <c r="Q319" s="6" t="str">
        <f t="shared" si="26"/>
        <v>film &amp; video</v>
      </c>
      <c r="R319" s="6" t="str">
        <f t="shared" si="27"/>
        <v>documentary</v>
      </c>
      <c r="S319" s="11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24"/>
        <v>2.8332000000000002</v>
      </c>
      <c r="P320">
        <f t="shared" si="25"/>
        <v>49.880281690140848</v>
      </c>
      <c r="Q320" s="6" t="str">
        <f t="shared" si="26"/>
        <v>film &amp; video</v>
      </c>
      <c r="R320" s="6" t="str">
        <f t="shared" si="27"/>
        <v>documentary</v>
      </c>
      <c r="S320" s="11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24"/>
        <v>1.1268</v>
      </c>
      <c r="P321">
        <f t="shared" si="25"/>
        <v>110.47058823529412</v>
      </c>
      <c r="Q321" s="6" t="str">
        <f t="shared" si="26"/>
        <v>film &amp; video</v>
      </c>
      <c r="R321" s="6" t="str">
        <f t="shared" si="27"/>
        <v>documentary</v>
      </c>
      <c r="S321" s="11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24"/>
        <v>1.0658000000000001</v>
      </c>
      <c r="P322">
        <f t="shared" si="25"/>
        <v>134.91139240506328</v>
      </c>
      <c r="Q322" s="6" t="str">
        <f t="shared" si="26"/>
        <v>film &amp; video</v>
      </c>
      <c r="R322" s="6" t="str">
        <f t="shared" si="27"/>
        <v>documentary</v>
      </c>
      <c r="S322" s="11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30">(E323/D323)</f>
        <v>1.0266285714285714</v>
      </c>
      <c r="P323">
        <f t="shared" ref="P323:P386" si="31">IF(L323=0,0,(E323/L323))</f>
        <v>106.62314540059347</v>
      </c>
      <c r="Q323" s="6" t="str">
        <f t="shared" ref="Q323:Q386" si="32">LEFT(N323,FIND("/",N323)-1)</f>
        <v>film &amp; video</v>
      </c>
      <c r="R323" s="6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30"/>
        <v>1.0791200000000001</v>
      </c>
      <c r="P324">
        <f t="shared" si="31"/>
        <v>145.04301075268816</v>
      </c>
      <c r="Q324" s="6" t="str">
        <f t="shared" si="32"/>
        <v>film &amp; video</v>
      </c>
      <c r="R324" s="6" t="str">
        <f t="shared" si="33"/>
        <v>documentary</v>
      </c>
      <c r="S324" s="11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30"/>
        <v>1.2307407407407407</v>
      </c>
      <c r="P325">
        <f t="shared" si="31"/>
        <v>114.58620689655173</v>
      </c>
      <c r="Q325" s="6" t="str">
        <f t="shared" si="32"/>
        <v>film &amp; video</v>
      </c>
      <c r="R325" s="6" t="str">
        <f t="shared" si="33"/>
        <v>documentary</v>
      </c>
      <c r="S325" s="11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30"/>
        <v>1.016</v>
      </c>
      <c r="P326">
        <f t="shared" si="31"/>
        <v>105.3170731707317</v>
      </c>
      <c r="Q326" s="6" t="str">
        <f t="shared" si="32"/>
        <v>film &amp; video</v>
      </c>
      <c r="R326" s="6" t="str">
        <f t="shared" si="33"/>
        <v>documentary</v>
      </c>
      <c r="S326" s="11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30"/>
        <v>1.04396</v>
      </c>
      <c r="P327">
        <f t="shared" si="31"/>
        <v>70.921195652173907</v>
      </c>
      <c r="Q327" s="6" t="str">
        <f t="shared" si="32"/>
        <v>film &amp; video</v>
      </c>
      <c r="R327" s="6" t="str">
        <f t="shared" si="33"/>
        <v>documentary</v>
      </c>
      <c r="S327" s="11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30"/>
        <v>1.1292973333333334</v>
      </c>
      <c r="P328">
        <f t="shared" si="31"/>
        <v>147.17167680278018</v>
      </c>
      <c r="Q328" s="6" t="str">
        <f t="shared" si="32"/>
        <v>film &amp; video</v>
      </c>
      <c r="R328" s="6" t="str">
        <f t="shared" si="33"/>
        <v>documentary</v>
      </c>
      <c r="S328" s="11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30"/>
        <v>1.3640000000000001</v>
      </c>
      <c r="P329">
        <f t="shared" si="31"/>
        <v>160.47058823529412</v>
      </c>
      <c r="Q329" s="6" t="str">
        <f t="shared" si="32"/>
        <v>film &amp; video</v>
      </c>
      <c r="R329" s="6" t="str">
        <f t="shared" si="33"/>
        <v>documentary</v>
      </c>
      <c r="S329" s="11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30"/>
        <v>1.036144</v>
      </c>
      <c r="P330">
        <f t="shared" si="31"/>
        <v>156.04578313253012</v>
      </c>
      <c r="Q330" s="6" t="str">
        <f t="shared" si="32"/>
        <v>film &amp; video</v>
      </c>
      <c r="R330" s="6" t="str">
        <f t="shared" si="33"/>
        <v>documentary</v>
      </c>
      <c r="S330" s="11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30"/>
        <v>1.0549999999999999</v>
      </c>
      <c r="P331">
        <f t="shared" si="31"/>
        <v>63.17365269461078</v>
      </c>
      <c r="Q331" s="6" t="str">
        <f t="shared" si="32"/>
        <v>film &amp; video</v>
      </c>
      <c r="R331" s="6" t="str">
        <f t="shared" si="33"/>
        <v>documentary</v>
      </c>
      <c r="S331" s="11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30"/>
        <v>1.0182857142857142</v>
      </c>
      <c r="P332">
        <f t="shared" si="31"/>
        <v>104.82352941176471</v>
      </c>
      <c r="Q332" s="6" t="str">
        <f t="shared" si="32"/>
        <v>film &amp; video</v>
      </c>
      <c r="R332" s="6" t="str">
        <f t="shared" si="33"/>
        <v>documentary</v>
      </c>
      <c r="S332" s="11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30"/>
        <v>1.0660499999999999</v>
      </c>
      <c r="P333">
        <f t="shared" si="31"/>
        <v>97.356164383561648</v>
      </c>
      <c r="Q333" s="6" t="str">
        <f t="shared" si="32"/>
        <v>film &amp; video</v>
      </c>
      <c r="R333" s="6" t="str">
        <f t="shared" si="33"/>
        <v>documentary</v>
      </c>
      <c r="S333" s="11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30"/>
        <v>1.13015</v>
      </c>
      <c r="P334">
        <f t="shared" si="31"/>
        <v>203.63063063063063</v>
      </c>
      <c r="Q334" s="6" t="str">
        <f t="shared" si="32"/>
        <v>film &amp; video</v>
      </c>
      <c r="R334" s="6" t="str">
        <f t="shared" si="33"/>
        <v>documentary</v>
      </c>
      <c r="S334" s="11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30"/>
        <v>1.252275</v>
      </c>
      <c r="P335">
        <f t="shared" si="31"/>
        <v>188.31203007518798</v>
      </c>
      <c r="Q335" s="6" t="str">
        <f t="shared" si="32"/>
        <v>film &amp; video</v>
      </c>
      <c r="R335" s="6" t="str">
        <f t="shared" si="33"/>
        <v>documentary</v>
      </c>
      <c r="S335" s="11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30"/>
        <v>1.0119</v>
      </c>
      <c r="P336">
        <f t="shared" si="31"/>
        <v>146.65217391304347</v>
      </c>
      <c r="Q336" s="6" t="str">
        <f t="shared" si="32"/>
        <v>film &amp; video</v>
      </c>
      <c r="R336" s="6" t="str">
        <f t="shared" si="33"/>
        <v>documentary</v>
      </c>
      <c r="S336" s="11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30"/>
        <v>1.0276470588235294</v>
      </c>
      <c r="P337">
        <f t="shared" si="31"/>
        <v>109.1875</v>
      </c>
      <c r="Q337" s="6" t="str">
        <f t="shared" si="32"/>
        <v>film &amp; video</v>
      </c>
      <c r="R337" s="6" t="str">
        <f t="shared" si="33"/>
        <v>documentary</v>
      </c>
      <c r="S337" s="11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30"/>
        <v>1.1683911999999999</v>
      </c>
      <c r="P338">
        <f t="shared" si="31"/>
        <v>59.249046653144013</v>
      </c>
      <c r="Q338" s="6" t="str">
        <f t="shared" si="32"/>
        <v>film &amp; video</v>
      </c>
      <c r="R338" s="6" t="str">
        <f t="shared" si="33"/>
        <v>documentary</v>
      </c>
      <c r="S338" s="11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30"/>
        <v>1.0116833333333335</v>
      </c>
      <c r="P339">
        <f t="shared" si="31"/>
        <v>97.904838709677421</v>
      </c>
      <c r="Q339" s="6" t="str">
        <f t="shared" si="32"/>
        <v>film &amp; video</v>
      </c>
      <c r="R339" s="6" t="str">
        <f t="shared" si="33"/>
        <v>documentary</v>
      </c>
      <c r="S339" s="11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30"/>
        <v>1.1013360000000001</v>
      </c>
      <c r="P340">
        <f t="shared" si="31"/>
        <v>70.000169491525426</v>
      </c>
      <c r="Q340" s="6" t="str">
        <f t="shared" si="32"/>
        <v>film &amp; video</v>
      </c>
      <c r="R340" s="6" t="str">
        <f t="shared" si="33"/>
        <v>documentary</v>
      </c>
      <c r="S340" s="11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30"/>
        <v>1.0808333333333333</v>
      </c>
      <c r="P341">
        <f t="shared" si="31"/>
        <v>72.865168539325836</v>
      </c>
      <c r="Q341" s="6" t="str">
        <f t="shared" si="32"/>
        <v>film &amp; video</v>
      </c>
      <c r="R341" s="6" t="str">
        <f t="shared" si="33"/>
        <v>documentary</v>
      </c>
      <c r="S341" s="11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30"/>
        <v>1.2502285714285715</v>
      </c>
      <c r="P342">
        <f t="shared" si="31"/>
        <v>146.34782608695653</v>
      </c>
      <c r="Q342" s="6" t="str">
        <f t="shared" si="32"/>
        <v>film &amp; video</v>
      </c>
      <c r="R342" s="6" t="str">
        <f t="shared" si="33"/>
        <v>documentary</v>
      </c>
      <c r="S342" s="11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30"/>
        <v>1.0671428571428572</v>
      </c>
      <c r="P343">
        <f t="shared" si="31"/>
        <v>67.909090909090907</v>
      </c>
      <c r="Q343" s="6" t="str">
        <f t="shared" si="32"/>
        <v>film &amp; video</v>
      </c>
      <c r="R343" s="6" t="str">
        <f t="shared" si="33"/>
        <v>documentary</v>
      </c>
      <c r="S343" s="11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30"/>
        <v>1.0036639999999999</v>
      </c>
      <c r="P344">
        <f t="shared" si="31"/>
        <v>169.85083076923075</v>
      </c>
      <c r="Q344" s="6" t="str">
        <f t="shared" si="32"/>
        <v>film &amp; video</v>
      </c>
      <c r="R344" s="6" t="str">
        <f t="shared" si="33"/>
        <v>documentary</v>
      </c>
      <c r="S344" s="11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30"/>
        <v>1.0202863333333334</v>
      </c>
      <c r="P345">
        <f t="shared" si="31"/>
        <v>58.413339694656486</v>
      </c>
      <c r="Q345" s="6" t="str">
        <f t="shared" si="32"/>
        <v>film &amp; video</v>
      </c>
      <c r="R345" s="6" t="str">
        <f t="shared" si="33"/>
        <v>documentary</v>
      </c>
      <c r="S345" s="11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30"/>
        <v>1.0208358208955224</v>
      </c>
      <c r="P346">
        <f t="shared" si="31"/>
        <v>119.99298245614035</v>
      </c>
      <c r="Q346" s="6" t="str">
        <f t="shared" si="32"/>
        <v>film &amp; video</v>
      </c>
      <c r="R346" s="6" t="str">
        <f t="shared" si="33"/>
        <v>documentary</v>
      </c>
      <c r="S346" s="11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30"/>
        <v>1.2327586206896552</v>
      </c>
      <c r="P347">
        <f t="shared" si="31"/>
        <v>99.860335195530723</v>
      </c>
      <c r="Q347" s="6" t="str">
        <f t="shared" si="32"/>
        <v>film &amp; video</v>
      </c>
      <c r="R347" s="6" t="str">
        <f t="shared" si="33"/>
        <v>documentary</v>
      </c>
      <c r="S347" s="11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30"/>
        <v>1.7028880000000002</v>
      </c>
      <c r="P348">
        <f t="shared" si="31"/>
        <v>90.579148936170213</v>
      </c>
      <c r="Q348" s="6" t="str">
        <f t="shared" si="32"/>
        <v>film &amp; video</v>
      </c>
      <c r="R348" s="6" t="str">
        <f t="shared" si="33"/>
        <v>documentary</v>
      </c>
      <c r="S348" s="11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30"/>
        <v>1.1159049999999999</v>
      </c>
      <c r="P349">
        <f t="shared" si="31"/>
        <v>117.77361477572559</v>
      </c>
      <c r="Q349" s="6" t="str">
        <f t="shared" si="32"/>
        <v>film &amp; video</v>
      </c>
      <c r="R349" s="6" t="str">
        <f t="shared" si="33"/>
        <v>documentary</v>
      </c>
      <c r="S349" s="11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30"/>
        <v>1.03</v>
      </c>
      <c r="P350">
        <f t="shared" si="31"/>
        <v>86.554621848739501</v>
      </c>
      <c r="Q350" s="6" t="str">
        <f t="shared" si="32"/>
        <v>film &amp; video</v>
      </c>
      <c r="R350" s="6" t="str">
        <f t="shared" si="33"/>
        <v>documentary</v>
      </c>
      <c r="S350" s="11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30"/>
        <v>1.0663570159857905</v>
      </c>
      <c r="P351">
        <f t="shared" si="31"/>
        <v>71.899281437125751</v>
      </c>
      <c r="Q351" s="6" t="str">
        <f t="shared" si="32"/>
        <v>film &amp; video</v>
      </c>
      <c r="R351" s="6" t="str">
        <f t="shared" si="33"/>
        <v>documentary</v>
      </c>
      <c r="S351" s="11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30"/>
        <v>1.1476</v>
      </c>
      <c r="P352">
        <f t="shared" si="31"/>
        <v>129.81900452488688</v>
      </c>
      <c r="Q352" s="6" t="str">
        <f t="shared" si="32"/>
        <v>film &amp; video</v>
      </c>
      <c r="R352" s="6" t="str">
        <f t="shared" si="33"/>
        <v>documentary</v>
      </c>
      <c r="S352" s="11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30"/>
        <v>1.2734117647058822</v>
      </c>
      <c r="P353">
        <f t="shared" si="31"/>
        <v>44.912863070539416</v>
      </c>
      <c r="Q353" s="6" t="str">
        <f t="shared" si="32"/>
        <v>film &amp; video</v>
      </c>
      <c r="R353" s="6" t="str">
        <f t="shared" si="33"/>
        <v>documentary</v>
      </c>
      <c r="S353" s="11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30"/>
        <v>1.1656</v>
      </c>
      <c r="P354">
        <f t="shared" si="31"/>
        <v>40.755244755244753</v>
      </c>
      <c r="Q354" s="6" t="str">
        <f t="shared" si="32"/>
        <v>film &amp; video</v>
      </c>
      <c r="R354" s="6" t="str">
        <f t="shared" si="33"/>
        <v>documentary</v>
      </c>
      <c r="S354" s="11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30"/>
        <v>1.0861819426615318</v>
      </c>
      <c r="P355">
        <f t="shared" si="31"/>
        <v>103.52394779771615</v>
      </c>
      <c r="Q355" s="6" t="str">
        <f t="shared" si="32"/>
        <v>film &amp; video</v>
      </c>
      <c r="R355" s="6" t="str">
        <f t="shared" si="33"/>
        <v>documentary</v>
      </c>
      <c r="S355" s="11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30"/>
        <v>1.0394285714285714</v>
      </c>
      <c r="P356">
        <f t="shared" si="31"/>
        <v>125.44827586206897</v>
      </c>
      <c r="Q356" s="6" t="str">
        <f t="shared" si="32"/>
        <v>film &amp; video</v>
      </c>
      <c r="R356" s="6" t="str">
        <f t="shared" si="33"/>
        <v>documentary</v>
      </c>
      <c r="S356" s="11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30"/>
        <v>1.1625714285714286</v>
      </c>
      <c r="P357">
        <f t="shared" si="31"/>
        <v>246.60606060606059</v>
      </c>
      <c r="Q357" s="6" t="str">
        <f t="shared" si="32"/>
        <v>film &amp; video</v>
      </c>
      <c r="R357" s="6" t="str">
        <f t="shared" si="33"/>
        <v>documentary</v>
      </c>
      <c r="S357" s="11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30"/>
        <v>1.0269239999999999</v>
      </c>
      <c r="P358">
        <f t="shared" si="31"/>
        <v>79.401340206185566</v>
      </c>
      <c r="Q358" s="6" t="str">
        <f t="shared" si="32"/>
        <v>film &amp; video</v>
      </c>
      <c r="R358" s="6" t="str">
        <f t="shared" si="33"/>
        <v>documentary</v>
      </c>
      <c r="S358" s="11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30"/>
        <v>1.74</v>
      </c>
      <c r="P359">
        <f t="shared" si="31"/>
        <v>86.138613861386133</v>
      </c>
      <c r="Q359" s="6" t="str">
        <f t="shared" si="32"/>
        <v>film &amp; video</v>
      </c>
      <c r="R359" s="6" t="str">
        <f t="shared" si="33"/>
        <v>documentary</v>
      </c>
      <c r="S359" s="11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30"/>
        <v>1.03088</v>
      </c>
      <c r="P360">
        <f t="shared" si="31"/>
        <v>193.04868913857678</v>
      </c>
      <c r="Q360" s="6" t="str">
        <f t="shared" si="32"/>
        <v>film &amp; video</v>
      </c>
      <c r="R360" s="6" t="str">
        <f t="shared" si="33"/>
        <v>documentary</v>
      </c>
      <c r="S360" s="11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30"/>
        <v>1.0485537190082646</v>
      </c>
      <c r="P361">
        <f t="shared" si="31"/>
        <v>84.023178807947019</v>
      </c>
      <c r="Q361" s="6" t="str">
        <f t="shared" si="32"/>
        <v>film &amp; video</v>
      </c>
      <c r="R361" s="6" t="str">
        <f t="shared" si="33"/>
        <v>documentary</v>
      </c>
      <c r="S361" s="11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30"/>
        <v>1.0137499999999999</v>
      </c>
      <c r="P362">
        <f t="shared" si="31"/>
        <v>139.82758620689654</v>
      </c>
      <c r="Q362" s="6" t="str">
        <f t="shared" si="32"/>
        <v>film &amp; video</v>
      </c>
      <c r="R362" s="6" t="str">
        <f t="shared" si="33"/>
        <v>documentary</v>
      </c>
      <c r="S362" s="11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30"/>
        <v>1.1107699999999998</v>
      </c>
      <c r="P363">
        <f t="shared" si="31"/>
        <v>109.82189265536722</v>
      </c>
      <c r="Q363" s="6" t="str">
        <f t="shared" si="32"/>
        <v>film &amp; video</v>
      </c>
      <c r="R363" s="6" t="str">
        <f t="shared" si="33"/>
        <v>documentary</v>
      </c>
      <c r="S363" s="11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30"/>
        <v>1.2415933781686497</v>
      </c>
      <c r="P364">
        <f t="shared" si="31"/>
        <v>139.53488372093022</v>
      </c>
      <c r="Q364" s="6" t="str">
        <f t="shared" si="32"/>
        <v>film &amp; video</v>
      </c>
      <c r="R364" s="6" t="str">
        <f t="shared" si="33"/>
        <v>documentary</v>
      </c>
      <c r="S364" s="11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30"/>
        <v>1.0133333333333334</v>
      </c>
      <c r="P365">
        <f t="shared" si="31"/>
        <v>347.84615384615387</v>
      </c>
      <c r="Q365" s="6" t="str">
        <f t="shared" si="32"/>
        <v>film &amp; video</v>
      </c>
      <c r="R365" s="6" t="str">
        <f t="shared" si="33"/>
        <v>documentary</v>
      </c>
      <c r="S365" s="11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30"/>
        <v>1.1016142857142857</v>
      </c>
      <c r="P366">
        <f t="shared" si="31"/>
        <v>68.24159292035398</v>
      </c>
      <c r="Q366" s="6" t="str">
        <f t="shared" si="32"/>
        <v>film &amp; video</v>
      </c>
      <c r="R366" s="6" t="str">
        <f t="shared" si="33"/>
        <v>documentary</v>
      </c>
      <c r="S366" s="11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30"/>
        <v>1.0397333333333334</v>
      </c>
      <c r="P367">
        <f t="shared" si="31"/>
        <v>239.93846153846152</v>
      </c>
      <c r="Q367" s="6" t="str">
        <f t="shared" si="32"/>
        <v>film &amp; video</v>
      </c>
      <c r="R367" s="6" t="str">
        <f t="shared" si="33"/>
        <v>documentary</v>
      </c>
      <c r="S367" s="11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30"/>
        <v>1.013157894736842</v>
      </c>
      <c r="P368">
        <f t="shared" si="31"/>
        <v>287.31343283582089</v>
      </c>
      <c r="Q368" s="6" t="str">
        <f t="shared" si="32"/>
        <v>film &amp; video</v>
      </c>
      <c r="R368" s="6" t="str">
        <f t="shared" si="33"/>
        <v>documentary</v>
      </c>
      <c r="S368" s="11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30"/>
        <v>1.033501</v>
      </c>
      <c r="P369">
        <f t="shared" si="31"/>
        <v>86.84882352941176</v>
      </c>
      <c r="Q369" s="6" t="str">
        <f t="shared" si="32"/>
        <v>film &amp; video</v>
      </c>
      <c r="R369" s="6" t="str">
        <f t="shared" si="33"/>
        <v>documentary</v>
      </c>
      <c r="S369" s="11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30"/>
        <v>1.04112</v>
      </c>
      <c r="P370">
        <f t="shared" si="31"/>
        <v>81.84905660377359</v>
      </c>
      <c r="Q370" s="6" t="str">
        <f t="shared" si="32"/>
        <v>film &amp; video</v>
      </c>
      <c r="R370" s="6" t="str">
        <f t="shared" si="33"/>
        <v>documentary</v>
      </c>
      <c r="S370" s="11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30"/>
        <v>1.1015569230769231</v>
      </c>
      <c r="P371">
        <f t="shared" si="31"/>
        <v>42.874970059880241</v>
      </c>
      <c r="Q371" s="6" t="str">
        <f t="shared" si="32"/>
        <v>film &amp; video</v>
      </c>
      <c r="R371" s="6" t="str">
        <f t="shared" si="33"/>
        <v>documentary</v>
      </c>
      <c r="S371" s="11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30"/>
        <v>1.2202</v>
      </c>
      <c r="P372">
        <f t="shared" si="31"/>
        <v>709.41860465116281</v>
      </c>
      <c r="Q372" s="6" t="str">
        <f t="shared" si="32"/>
        <v>film &amp; video</v>
      </c>
      <c r="R372" s="6" t="str">
        <f t="shared" si="33"/>
        <v>documentary</v>
      </c>
      <c r="S372" s="11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30"/>
        <v>1.1416866666666667</v>
      </c>
      <c r="P373">
        <f t="shared" si="31"/>
        <v>161.25517890772127</v>
      </c>
      <c r="Q373" s="6" t="str">
        <f t="shared" si="32"/>
        <v>film &amp; video</v>
      </c>
      <c r="R373" s="6" t="str">
        <f t="shared" si="33"/>
        <v>documentary</v>
      </c>
      <c r="S373" s="11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30"/>
        <v>1.2533333333333334</v>
      </c>
      <c r="P374">
        <f t="shared" si="31"/>
        <v>41.777777777777779</v>
      </c>
      <c r="Q374" s="6" t="str">
        <f t="shared" si="32"/>
        <v>film &amp; video</v>
      </c>
      <c r="R374" s="6" t="str">
        <f t="shared" si="33"/>
        <v>documentary</v>
      </c>
      <c r="S374" s="11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30"/>
        <v>1.0666666666666667</v>
      </c>
      <c r="P375">
        <f t="shared" si="31"/>
        <v>89.887640449438209</v>
      </c>
      <c r="Q375" s="6" t="str">
        <f t="shared" si="32"/>
        <v>film &amp; video</v>
      </c>
      <c r="R375" s="6" t="str">
        <f t="shared" si="33"/>
        <v>documentary</v>
      </c>
      <c r="S375" s="11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30"/>
        <v>1.3065</v>
      </c>
      <c r="P376">
        <f t="shared" si="31"/>
        <v>45.051724137931032</v>
      </c>
      <c r="Q376" s="6" t="str">
        <f t="shared" si="32"/>
        <v>film &amp; video</v>
      </c>
      <c r="R376" s="6" t="str">
        <f t="shared" si="33"/>
        <v>documentary</v>
      </c>
      <c r="S376" s="11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30"/>
        <v>1.2</v>
      </c>
      <c r="P377">
        <f t="shared" si="31"/>
        <v>42.857142857142854</v>
      </c>
      <c r="Q377" s="6" t="str">
        <f t="shared" si="32"/>
        <v>film &amp; video</v>
      </c>
      <c r="R377" s="6" t="str">
        <f t="shared" si="33"/>
        <v>documentary</v>
      </c>
      <c r="S377" s="11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30"/>
        <v>1.0595918367346939</v>
      </c>
      <c r="P378">
        <f t="shared" si="31"/>
        <v>54.083333333333336</v>
      </c>
      <c r="Q378" s="6" t="str">
        <f t="shared" si="32"/>
        <v>film &amp; video</v>
      </c>
      <c r="R378" s="6" t="str">
        <f t="shared" si="33"/>
        <v>documentary</v>
      </c>
      <c r="S378" s="11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30"/>
        <v>1.1439999999999999</v>
      </c>
      <c r="P379">
        <f t="shared" si="31"/>
        <v>103.21804511278195</v>
      </c>
      <c r="Q379" s="6" t="str">
        <f t="shared" si="32"/>
        <v>film &amp; video</v>
      </c>
      <c r="R379" s="6" t="str">
        <f t="shared" si="33"/>
        <v>documentary</v>
      </c>
      <c r="S379" s="11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30"/>
        <v>1.1176666666666666</v>
      </c>
      <c r="P380">
        <f t="shared" si="31"/>
        <v>40.397590361445786</v>
      </c>
      <c r="Q380" s="6" t="str">
        <f t="shared" si="32"/>
        <v>film &amp; video</v>
      </c>
      <c r="R380" s="6" t="str">
        <f t="shared" si="33"/>
        <v>documentary</v>
      </c>
      <c r="S380" s="11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30"/>
        <v>1.1608000000000001</v>
      </c>
      <c r="P381">
        <f t="shared" si="31"/>
        <v>116.85906040268456</v>
      </c>
      <c r="Q381" s="6" t="str">
        <f t="shared" si="32"/>
        <v>film &amp; video</v>
      </c>
      <c r="R381" s="6" t="str">
        <f t="shared" si="33"/>
        <v>documentary</v>
      </c>
      <c r="S381" s="11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30"/>
        <v>1.415</v>
      </c>
      <c r="P382">
        <f t="shared" si="31"/>
        <v>115.51020408163265</v>
      </c>
      <c r="Q382" s="6" t="str">
        <f t="shared" si="32"/>
        <v>film &amp; video</v>
      </c>
      <c r="R382" s="6" t="str">
        <f t="shared" si="33"/>
        <v>documentary</v>
      </c>
      <c r="S382" s="11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30"/>
        <v>1.0472999999999999</v>
      </c>
      <c r="P383">
        <f t="shared" si="31"/>
        <v>104.31274900398407</v>
      </c>
      <c r="Q383" s="6" t="str">
        <f t="shared" si="32"/>
        <v>film &amp; video</v>
      </c>
      <c r="R383" s="6" t="str">
        <f t="shared" si="33"/>
        <v>documentary</v>
      </c>
      <c r="S383" s="11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30"/>
        <v>2.5583333333333331</v>
      </c>
      <c r="P384">
        <f t="shared" si="31"/>
        <v>69.772727272727266</v>
      </c>
      <c r="Q384" s="6" t="str">
        <f t="shared" si="32"/>
        <v>film &amp; video</v>
      </c>
      <c r="R384" s="6" t="str">
        <f t="shared" si="33"/>
        <v>documentary</v>
      </c>
      <c r="S384" s="11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30"/>
        <v>2.0670670670670672</v>
      </c>
      <c r="P385">
        <f t="shared" si="31"/>
        <v>43.020833333333336</v>
      </c>
      <c r="Q385" s="6" t="str">
        <f t="shared" si="32"/>
        <v>film &amp; video</v>
      </c>
      <c r="R385" s="6" t="str">
        <f t="shared" si="33"/>
        <v>documentary</v>
      </c>
      <c r="S385" s="11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30"/>
        <v>1.1210500000000001</v>
      </c>
      <c r="P386">
        <f t="shared" si="31"/>
        <v>58.540469973890339</v>
      </c>
      <c r="Q386" s="6" t="str">
        <f t="shared" si="32"/>
        <v>film &amp; video</v>
      </c>
      <c r="R386" s="6" t="str">
        <f t="shared" si="33"/>
        <v>documentary</v>
      </c>
      <c r="S386" s="11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36">(E387/D387)</f>
        <v>1.05982</v>
      </c>
      <c r="P387">
        <f t="shared" ref="P387:P450" si="37">IF(L387=0,0,(E387/L387))</f>
        <v>111.79535864978902</v>
      </c>
      <c r="Q387" s="6" t="str">
        <f t="shared" ref="Q387:Q450" si="38">LEFT(N387,FIND("/",N387)-1)</f>
        <v>film &amp; video</v>
      </c>
      <c r="R387" s="6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36"/>
        <v>1.0016666666666667</v>
      </c>
      <c r="P388">
        <f t="shared" si="37"/>
        <v>46.230769230769234</v>
      </c>
      <c r="Q388" s="6" t="str">
        <f t="shared" si="38"/>
        <v>film &amp; video</v>
      </c>
      <c r="R388" s="6" t="str">
        <f t="shared" si="39"/>
        <v>documentary</v>
      </c>
      <c r="S388" s="11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36"/>
        <v>2.1398947368421051</v>
      </c>
      <c r="P389">
        <f t="shared" si="37"/>
        <v>144.69039145907473</v>
      </c>
      <c r="Q389" s="6" t="str">
        <f t="shared" si="38"/>
        <v>film &amp; video</v>
      </c>
      <c r="R389" s="6" t="str">
        <f t="shared" si="39"/>
        <v>documentary</v>
      </c>
      <c r="S389" s="11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36"/>
        <v>1.2616000000000001</v>
      </c>
      <c r="P390">
        <f t="shared" si="37"/>
        <v>88.845070422535215</v>
      </c>
      <c r="Q390" s="6" t="str">
        <f t="shared" si="38"/>
        <v>film &amp; video</v>
      </c>
      <c r="R390" s="6" t="str">
        <f t="shared" si="39"/>
        <v>documentary</v>
      </c>
      <c r="S390" s="11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36"/>
        <v>1.8153547058823529</v>
      </c>
      <c r="P391">
        <f t="shared" si="37"/>
        <v>81.75107284768211</v>
      </c>
      <c r="Q391" s="6" t="str">
        <f t="shared" si="38"/>
        <v>film &amp; video</v>
      </c>
      <c r="R391" s="6" t="str">
        <f t="shared" si="39"/>
        <v>documentary</v>
      </c>
      <c r="S391" s="11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36"/>
        <v>1</v>
      </c>
      <c r="P392">
        <f t="shared" si="37"/>
        <v>71.428571428571431</v>
      </c>
      <c r="Q392" s="6" t="str">
        <f t="shared" si="38"/>
        <v>film &amp; video</v>
      </c>
      <c r="R392" s="6" t="str">
        <f t="shared" si="39"/>
        <v>documentary</v>
      </c>
      <c r="S392" s="11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36"/>
        <v>1.0061</v>
      </c>
      <c r="P393">
        <f t="shared" si="37"/>
        <v>104.25906735751295</v>
      </c>
      <c r="Q393" s="6" t="str">
        <f t="shared" si="38"/>
        <v>film &amp; video</v>
      </c>
      <c r="R393" s="6" t="str">
        <f t="shared" si="39"/>
        <v>documentary</v>
      </c>
      <c r="S393" s="11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36"/>
        <v>1.009027027027027</v>
      </c>
      <c r="P394">
        <f t="shared" si="37"/>
        <v>90.616504854368927</v>
      </c>
      <c r="Q394" s="6" t="str">
        <f t="shared" si="38"/>
        <v>film &amp; video</v>
      </c>
      <c r="R394" s="6" t="str">
        <f t="shared" si="39"/>
        <v>documentary</v>
      </c>
      <c r="S394" s="11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36"/>
        <v>1.10446</v>
      </c>
      <c r="P395">
        <f t="shared" si="37"/>
        <v>157.33048433048432</v>
      </c>
      <c r="Q395" s="6" t="str">
        <f t="shared" si="38"/>
        <v>film &amp; video</v>
      </c>
      <c r="R395" s="6" t="str">
        <f t="shared" si="39"/>
        <v>documentary</v>
      </c>
      <c r="S395" s="11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36"/>
        <v>1.118936170212766</v>
      </c>
      <c r="P396">
        <f t="shared" si="37"/>
        <v>105.18</v>
      </c>
      <c r="Q396" s="6" t="str">
        <f t="shared" si="38"/>
        <v>film &amp; video</v>
      </c>
      <c r="R396" s="6" t="str">
        <f t="shared" si="39"/>
        <v>documentary</v>
      </c>
      <c r="S396" s="11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36"/>
        <v>1.0804450000000001</v>
      </c>
      <c r="P397">
        <f t="shared" si="37"/>
        <v>58.719836956521746</v>
      </c>
      <c r="Q397" s="6" t="str">
        <f t="shared" si="38"/>
        <v>film &amp; video</v>
      </c>
      <c r="R397" s="6" t="str">
        <f t="shared" si="39"/>
        <v>documentary</v>
      </c>
      <c r="S397" s="11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36"/>
        <v>1.0666666666666667</v>
      </c>
      <c r="P398">
        <f t="shared" si="37"/>
        <v>81.632653061224488</v>
      </c>
      <c r="Q398" s="6" t="str">
        <f t="shared" si="38"/>
        <v>film &amp; video</v>
      </c>
      <c r="R398" s="6" t="str">
        <f t="shared" si="39"/>
        <v>documentary</v>
      </c>
      <c r="S398" s="11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36"/>
        <v>1.0390027322404372</v>
      </c>
      <c r="P399">
        <f t="shared" si="37"/>
        <v>56.460043668122275</v>
      </c>
      <c r="Q399" s="6" t="str">
        <f t="shared" si="38"/>
        <v>film &amp; video</v>
      </c>
      <c r="R399" s="6" t="str">
        <f t="shared" si="39"/>
        <v>documentary</v>
      </c>
      <c r="S399" s="11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36"/>
        <v>1.2516</v>
      </c>
      <c r="P400">
        <f t="shared" si="37"/>
        <v>140.1044776119403</v>
      </c>
      <c r="Q400" s="6" t="str">
        <f t="shared" si="38"/>
        <v>film &amp; video</v>
      </c>
      <c r="R400" s="6" t="str">
        <f t="shared" si="39"/>
        <v>documentary</v>
      </c>
      <c r="S400" s="11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36"/>
        <v>1.0680499999999999</v>
      </c>
      <c r="P401">
        <f t="shared" si="37"/>
        <v>224.85263157894738</v>
      </c>
      <c r="Q401" s="6" t="str">
        <f t="shared" si="38"/>
        <v>film &amp; video</v>
      </c>
      <c r="R401" s="6" t="str">
        <f t="shared" si="39"/>
        <v>documentary</v>
      </c>
      <c r="S401" s="11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36"/>
        <v>1.1230249999999999</v>
      </c>
      <c r="P402">
        <f t="shared" si="37"/>
        <v>181.13306451612902</v>
      </c>
      <c r="Q402" s="6" t="str">
        <f t="shared" si="38"/>
        <v>film &amp; video</v>
      </c>
      <c r="R402" s="6" t="str">
        <f t="shared" si="39"/>
        <v>documentary</v>
      </c>
      <c r="S402" s="11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36"/>
        <v>1.0381199999999999</v>
      </c>
      <c r="P403">
        <f t="shared" si="37"/>
        <v>711.04109589041093</v>
      </c>
      <c r="Q403" s="6" t="str">
        <f t="shared" si="38"/>
        <v>film &amp; video</v>
      </c>
      <c r="R403" s="6" t="str">
        <f t="shared" si="39"/>
        <v>documentary</v>
      </c>
      <c r="S403" s="11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36"/>
        <v>1.4165000000000001</v>
      </c>
      <c r="P404">
        <f t="shared" si="37"/>
        <v>65.883720930232556</v>
      </c>
      <c r="Q404" s="6" t="str">
        <f t="shared" si="38"/>
        <v>film &amp; video</v>
      </c>
      <c r="R404" s="6" t="str">
        <f t="shared" si="39"/>
        <v>documentary</v>
      </c>
      <c r="S404" s="11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36"/>
        <v>1.0526</v>
      </c>
      <c r="P405">
        <f t="shared" si="37"/>
        <v>75.185714285714283</v>
      </c>
      <c r="Q405" s="6" t="str">
        <f t="shared" si="38"/>
        <v>film &amp; video</v>
      </c>
      <c r="R405" s="6" t="str">
        <f t="shared" si="39"/>
        <v>documentary</v>
      </c>
      <c r="S405" s="11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36"/>
        <v>1.0309142857142857</v>
      </c>
      <c r="P406">
        <f t="shared" si="37"/>
        <v>133.14391143911439</v>
      </c>
      <c r="Q406" s="6" t="str">
        <f t="shared" si="38"/>
        <v>film &amp; video</v>
      </c>
      <c r="R406" s="6" t="str">
        <f t="shared" si="39"/>
        <v>documentary</v>
      </c>
      <c r="S406" s="11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36"/>
        <v>1.0765957446808512</v>
      </c>
      <c r="P407">
        <f t="shared" si="37"/>
        <v>55.2</v>
      </c>
      <c r="Q407" s="6" t="str">
        <f t="shared" si="38"/>
        <v>film &amp; video</v>
      </c>
      <c r="R407" s="6" t="str">
        <f t="shared" si="39"/>
        <v>documentary</v>
      </c>
      <c r="S407" s="11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36"/>
        <v>1.0770464285714285</v>
      </c>
      <c r="P408">
        <f t="shared" si="37"/>
        <v>86.163714285714292</v>
      </c>
      <c r="Q408" s="6" t="str">
        <f t="shared" si="38"/>
        <v>film &amp; video</v>
      </c>
      <c r="R408" s="6" t="str">
        <f t="shared" si="39"/>
        <v>documentary</v>
      </c>
      <c r="S408" s="11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36"/>
        <v>1.0155000000000001</v>
      </c>
      <c r="P409">
        <f t="shared" si="37"/>
        <v>92.318181818181813</v>
      </c>
      <c r="Q409" s="6" t="str">
        <f t="shared" si="38"/>
        <v>film &amp; video</v>
      </c>
      <c r="R409" s="6" t="str">
        <f t="shared" si="39"/>
        <v>documentary</v>
      </c>
      <c r="S409" s="11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36"/>
        <v>1.0143766666666667</v>
      </c>
      <c r="P410">
        <f t="shared" si="37"/>
        <v>160.16473684210527</v>
      </c>
      <c r="Q410" s="6" t="str">
        <f t="shared" si="38"/>
        <v>film &amp; video</v>
      </c>
      <c r="R410" s="6" t="str">
        <f t="shared" si="39"/>
        <v>documentary</v>
      </c>
      <c r="S410" s="11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36"/>
        <v>1.3680000000000001</v>
      </c>
      <c r="P411">
        <f t="shared" si="37"/>
        <v>45.6</v>
      </c>
      <c r="Q411" s="6" t="str">
        <f t="shared" si="38"/>
        <v>film &amp; video</v>
      </c>
      <c r="R411" s="6" t="str">
        <f t="shared" si="39"/>
        <v>documentary</v>
      </c>
      <c r="S411" s="11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36"/>
        <v>1.2829999999999999</v>
      </c>
      <c r="P412">
        <f t="shared" si="37"/>
        <v>183.28571428571428</v>
      </c>
      <c r="Q412" s="6" t="str">
        <f t="shared" si="38"/>
        <v>film &amp; video</v>
      </c>
      <c r="R412" s="6" t="str">
        <f t="shared" si="39"/>
        <v>documentary</v>
      </c>
      <c r="S412" s="11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36"/>
        <v>1.0105</v>
      </c>
      <c r="P413">
        <f t="shared" si="37"/>
        <v>125.78838174273859</v>
      </c>
      <c r="Q413" s="6" t="str">
        <f t="shared" si="38"/>
        <v>film &amp; video</v>
      </c>
      <c r="R413" s="6" t="str">
        <f t="shared" si="39"/>
        <v>documentary</v>
      </c>
      <c r="S413" s="11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36"/>
        <v>1.2684</v>
      </c>
      <c r="P414">
        <f t="shared" si="37"/>
        <v>57.654545454545456</v>
      </c>
      <c r="Q414" s="6" t="str">
        <f t="shared" si="38"/>
        <v>film &amp; video</v>
      </c>
      <c r="R414" s="6" t="str">
        <f t="shared" si="39"/>
        <v>documentary</v>
      </c>
      <c r="S414" s="11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36"/>
        <v>1.0508593749999999</v>
      </c>
      <c r="P415">
        <f t="shared" si="37"/>
        <v>78.660818713450297</v>
      </c>
      <c r="Q415" s="6" t="str">
        <f t="shared" si="38"/>
        <v>film &amp; video</v>
      </c>
      <c r="R415" s="6" t="str">
        <f t="shared" si="39"/>
        <v>documentary</v>
      </c>
      <c r="S415" s="11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36"/>
        <v>1.0285405405405406</v>
      </c>
      <c r="P416">
        <f t="shared" si="37"/>
        <v>91.480769230769226</v>
      </c>
      <c r="Q416" s="6" t="str">
        <f t="shared" si="38"/>
        <v>film &amp; video</v>
      </c>
      <c r="R416" s="6" t="str">
        <f t="shared" si="39"/>
        <v>documentary</v>
      </c>
      <c r="S416" s="11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36"/>
        <v>1.0214714285714286</v>
      </c>
      <c r="P417">
        <f t="shared" si="37"/>
        <v>68.09809523809524</v>
      </c>
      <c r="Q417" s="6" t="str">
        <f t="shared" si="38"/>
        <v>film &amp; video</v>
      </c>
      <c r="R417" s="6" t="str">
        <f t="shared" si="39"/>
        <v>documentary</v>
      </c>
      <c r="S417" s="11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36"/>
        <v>1.2021700000000002</v>
      </c>
      <c r="P418">
        <f t="shared" si="37"/>
        <v>48.086800000000004</v>
      </c>
      <c r="Q418" s="6" t="str">
        <f t="shared" si="38"/>
        <v>film &amp; video</v>
      </c>
      <c r="R418" s="6" t="str">
        <f t="shared" si="39"/>
        <v>documentary</v>
      </c>
      <c r="S418" s="11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36"/>
        <v>1.0024761904761905</v>
      </c>
      <c r="P419">
        <f t="shared" si="37"/>
        <v>202.42307692307693</v>
      </c>
      <c r="Q419" s="6" t="str">
        <f t="shared" si="38"/>
        <v>film &amp; video</v>
      </c>
      <c r="R419" s="6" t="str">
        <f t="shared" si="39"/>
        <v>documentary</v>
      </c>
      <c r="S419" s="11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36"/>
        <v>1.0063392857142857</v>
      </c>
      <c r="P420">
        <f t="shared" si="37"/>
        <v>216.75</v>
      </c>
      <c r="Q420" s="6" t="str">
        <f t="shared" si="38"/>
        <v>film &amp; video</v>
      </c>
      <c r="R420" s="6" t="str">
        <f t="shared" si="39"/>
        <v>documentary</v>
      </c>
      <c r="S420" s="11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36"/>
        <v>1.004375</v>
      </c>
      <c r="P421">
        <f t="shared" si="37"/>
        <v>110.06849315068493</v>
      </c>
      <c r="Q421" s="6" t="str">
        <f t="shared" si="38"/>
        <v>film &amp; video</v>
      </c>
      <c r="R421" s="6" t="str">
        <f t="shared" si="39"/>
        <v>documentary</v>
      </c>
      <c r="S421" s="11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36"/>
        <v>4.3939393939393936E-3</v>
      </c>
      <c r="P422">
        <f t="shared" si="37"/>
        <v>4.833333333333333</v>
      </c>
      <c r="Q422" s="6" t="str">
        <f t="shared" si="38"/>
        <v>film &amp; video</v>
      </c>
      <c r="R422" s="6" t="str">
        <f t="shared" si="39"/>
        <v>animation</v>
      </c>
      <c r="S422" s="11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36"/>
        <v>2.0066666666666667E-2</v>
      </c>
      <c r="P423">
        <f t="shared" si="37"/>
        <v>50.166666666666664</v>
      </c>
      <c r="Q423" s="6" t="str">
        <f t="shared" si="38"/>
        <v>film &amp; video</v>
      </c>
      <c r="R423" s="6" t="str">
        <f t="shared" si="39"/>
        <v>animation</v>
      </c>
      <c r="S423" s="11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36"/>
        <v>1.0749999999999999E-2</v>
      </c>
      <c r="P424">
        <f t="shared" si="37"/>
        <v>35.833333333333336</v>
      </c>
      <c r="Q424" s="6" t="str">
        <f t="shared" si="38"/>
        <v>film &amp; video</v>
      </c>
      <c r="R424" s="6" t="str">
        <f t="shared" si="39"/>
        <v>animation</v>
      </c>
      <c r="S424" s="11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36"/>
        <v>7.6499999999999997E-3</v>
      </c>
      <c r="P425">
        <f t="shared" si="37"/>
        <v>11.76923076923077</v>
      </c>
      <c r="Q425" s="6" t="str">
        <f t="shared" si="38"/>
        <v>film &amp; video</v>
      </c>
      <c r="R425" s="6" t="str">
        <f t="shared" si="39"/>
        <v>animation</v>
      </c>
      <c r="S425" s="11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36"/>
        <v>6.7966666666666675E-2</v>
      </c>
      <c r="P426">
        <f t="shared" si="37"/>
        <v>40.78</v>
      </c>
      <c r="Q426" s="6" t="str">
        <f t="shared" si="38"/>
        <v>film &amp; video</v>
      </c>
      <c r="R426" s="6" t="str">
        <f t="shared" si="39"/>
        <v>animation</v>
      </c>
      <c r="S426" s="11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36"/>
        <v>1.2E-4</v>
      </c>
      <c r="P427">
        <f t="shared" si="37"/>
        <v>3</v>
      </c>
      <c r="Q427" s="6" t="str">
        <f t="shared" si="38"/>
        <v>film &amp; video</v>
      </c>
      <c r="R427" s="6" t="str">
        <f t="shared" si="39"/>
        <v>animation</v>
      </c>
      <c r="S427" s="11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36"/>
        <v>1.3299999999999999E-2</v>
      </c>
      <c r="P428">
        <f t="shared" si="37"/>
        <v>16.625</v>
      </c>
      <c r="Q428" s="6" t="str">
        <f t="shared" si="38"/>
        <v>film &amp; video</v>
      </c>
      <c r="R428" s="6" t="str">
        <f t="shared" si="39"/>
        <v>animation</v>
      </c>
      <c r="S428" s="11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36"/>
        <v>0</v>
      </c>
      <c r="P429">
        <f t="shared" si="37"/>
        <v>0</v>
      </c>
      <c r="Q429" s="6" t="str">
        <f t="shared" si="38"/>
        <v>film &amp; video</v>
      </c>
      <c r="R429" s="6" t="str">
        <f t="shared" si="39"/>
        <v>animation</v>
      </c>
      <c r="S429" s="11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36"/>
        <v>5.6333333333333332E-2</v>
      </c>
      <c r="P430">
        <f t="shared" si="37"/>
        <v>52</v>
      </c>
      <c r="Q430" s="6" t="str">
        <f t="shared" si="38"/>
        <v>film &amp; video</v>
      </c>
      <c r="R430" s="6" t="str">
        <f t="shared" si="39"/>
        <v>animation</v>
      </c>
      <c r="S430" s="11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36"/>
        <v>0</v>
      </c>
      <c r="P431">
        <f t="shared" si="37"/>
        <v>0</v>
      </c>
      <c r="Q431" s="6" t="str">
        <f t="shared" si="38"/>
        <v>film &amp; video</v>
      </c>
      <c r="R431" s="6" t="str">
        <f t="shared" si="39"/>
        <v>animation</v>
      </c>
      <c r="S431" s="11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36"/>
        <v>2.4E-2</v>
      </c>
      <c r="P432">
        <f t="shared" si="37"/>
        <v>4.8</v>
      </c>
      <c r="Q432" s="6" t="str">
        <f t="shared" si="38"/>
        <v>film &amp; video</v>
      </c>
      <c r="R432" s="6" t="str">
        <f t="shared" si="39"/>
        <v>animation</v>
      </c>
      <c r="S432" s="11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36"/>
        <v>0.13833333333333334</v>
      </c>
      <c r="P433">
        <f t="shared" si="37"/>
        <v>51.875</v>
      </c>
      <c r="Q433" s="6" t="str">
        <f t="shared" si="38"/>
        <v>film &amp; video</v>
      </c>
      <c r="R433" s="6" t="str">
        <f t="shared" si="39"/>
        <v>animation</v>
      </c>
      <c r="S433" s="11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36"/>
        <v>9.5000000000000001E-2</v>
      </c>
      <c r="P434">
        <f t="shared" si="37"/>
        <v>71.25</v>
      </c>
      <c r="Q434" s="6" t="str">
        <f t="shared" si="38"/>
        <v>film &amp; video</v>
      </c>
      <c r="R434" s="6" t="str">
        <f t="shared" si="39"/>
        <v>animation</v>
      </c>
      <c r="S434" s="11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36"/>
        <v>0</v>
      </c>
      <c r="P435">
        <f t="shared" si="37"/>
        <v>0</v>
      </c>
      <c r="Q435" s="6" t="str">
        <f t="shared" si="38"/>
        <v>film &amp; video</v>
      </c>
      <c r="R435" s="6" t="str">
        <f t="shared" si="39"/>
        <v>animation</v>
      </c>
      <c r="S435" s="11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36"/>
        <v>0.05</v>
      </c>
      <c r="P436">
        <f t="shared" si="37"/>
        <v>62.5</v>
      </c>
      <c r="Q436" s="6" t="str">
        <f t="shared" si="38"/>
        <v>film &amp; video</v>
      </c>
      <c r="R436" s="6" t="str">
        <f t="shared" si="39"/>
        <v>animation</v>
      </c>
      <c r="S436" s="11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36"/>
        <v>2.7272727272727273E-5</v>
      </c>
      <c r="P437">
        <f t="shared" si="37"/>
        <v>1</v>
      </c>
      <c r="Q437" s="6" t="str">
        <f t="shared" si="38"/>
        <v>film &amp; video</v>
      </c>
      <c r="R437" s="6" t="str">
        <f t="shared" si="39"/>
        <v>animation</v>
      </c>
      <c r="S437" s="11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36"/>
        <v>0</v>
      </c>
      <c r="P438">
        <f t="shared" si="37"/>
        <v>0</v>
      </c>
      <c r="Q438" s="6" t="str">
        <f t="shared" si="38"/>
        <v>film &amp; video</v>
      </c>
      <c r="R438" s="6" t="str">
        <f t="shared" si="39"/>
        <v>animation</v>
      </c>
      <c r="S438" s="11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36"/>
        <v>0</v>
      </c>
      <c r="P439">
        <f t="shared" si="37"/>
        <v>0</v>
      </c>
      <c r="Q439" s="6" t="str">
        <f t="shared" si="38"/>
        <v>film &amp; video</v>
      </c>
      <c r="R439" s="6" t="str">
        <f t="shared" si="39"/>
        <v>animation</v>
      </c>
      <c r="S439" s="11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36"/>
        <v>9.3799999999999994E-2</v>
      </c>
      <c r="P440">
        <f t="shared" si="37"/>
        <v>170.54545454545453</v>
      </c>
      <c r="Q440" s="6" t="str">
        <f t="shared" si="38"/>
        <v>film &amp; video</v>
      </c>
      <c r="R440" s="6" t="str">
        <f t="shared" si="39"/>
        <v>animation</v>
      </c>
      <c r="S440" s="11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36"/>
        <v>0</v>
      </c>
      <c r="P441">
        <f t="shared" si="37"/>
        <v>0</v>
      </c>
      <c r="Q441" s="6" t="str">
        <f t="shared" si="38"/>
        <v>film &amp; video</v>
      </c>
      <c r="R441" s="6" t="str">
        <f t="shared" si="39"/>
        <v>animation</v>
      </c>
      <c r="S441" s="11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36"/>
        <v>1E-3</v>
      </c>
      <c r="P442">
        <f t="shared" si="37"/>
        <v>5</v>
      </c>
      <c r="Q442" s="6" t="str">
        <f t="shared" si="38"/>
        <v>film &amp; video</v>
      </c>
      <c r="R442" s="6" t="str">
        <f t="shared" si="39"/>
        <v>animation</v>
      </c>
      <c r="S442" s="11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36"/>
        <v>0</v>
      </c>
      <c r="P443">
        <f t="shared" si="37"/>
        <v>0</v>
      </c>
      <c r="Q443" s="6" t="str">
        <f t="shared" si="38"/>
        <v>film &amp; video</v>
      </c>
      <c r="R443" s="6" t="str">
        <f t="shared" si="39"/>
        <v>animation</v>
      </c>
      <c r="S443" s="11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36"/>
        <v>0.39358823529411763</v>
      </c>
      <c r="P444">
        <f t="shared" si="37"/>
        <v>393.58823529411762</v>
      </c>
      <c r="Q444" s="6" t="str">
        <f t="shared" si="38"/>
        <v>film &amp; video</v>
      </c>
      <c r="R444" s="6" t="str">
        <f t="shared" si="39"/>
        <v>animation</v>
      </c>
      <c r="S444" s="11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36"/>
        <v>1E-3</v>
      </c>
      <c r="P445">
        <f t="shared" si="37"/>
        <v>5</v>
      </c>
      <c r="Q445" s="6" t="str">
        <f t="shared" si="38"/>
        <v>film &amp; video</v>
      </c>
      <c r="R445" s="6" t="str">
        <f t="shared" si="39"/>
        <v>animation</v>
      </c>
      <c r="S445" s="11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36"/>
        <v>0.05</v>
      </c>
      <c r="P446">
        <f t="shared" si="37"/>
        <v>50</v>
      </c>
      <c r="Q446" s="6" t="str">
        <f t="shared" si="38"/>
        <v>film &amp; video</v>
      </c>
      <c r="R446" s="6" t="str">
        <f t="shared" si="39"/>
        <v>animation</v>
      </c>
      <c r="S446" s="11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36"/>
        <v>3.3333333333333335E-5</v>
      </c>
      <c r="P447">
        <f t="shared" si="37"/>
        <v>1</v>
      </c>
      <c r="Q447" s="6" t="str">
        <f t="shared" si="38"/>
        <v>film &amp; video</v>
      </c>
      <c r="R447" s="6" t="str">
        <f t="shared" si="39"/>
        <v>animation</v>
      </c>
      <c r="S447" s="11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36"/>
        <v>7.2952380952380949E-2</v>
      </c>
      <c r="P448">
        <f t="shared" si="37"/>
        <v>47.875</v>
      </c>
      <c r="Q448" s="6" t="str">
        <f t="shared" si="38"/>
        <v>film &amp; video</v>
      </c>
      <c r="R448" s="6" t="str">
        <f t="shared" si="39"/>
        <v>animation</v>
      </c>
      <c r="S448" s="11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36"/>
        <v>1.6666666666666666E-4</v>
      </c>
      <c r="P449">
        <f t="shared" si="37"/>
        <v>5</v>
      </c>
      <c r="Q449" s="6" t="str">
        <f t="shared" si="38"/>
        <v>film &amp; video</v>
      </c>
      <c r="R449" s="6" t="str">
        <f t="shared" si="39"/>
        <v>animation</v>
      </c>
      <c r="S449" s="11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36"/>
        <v>3.2804E-2</v>
      </c>
      <c r="P450">
        <f t="shared" si="37"/>
        <v>20.502500000000001</v>
      </c>
      <c r="Q450" s="6" t="str">
        <f t="shared" si="38"/>
        <v>film &amp; video</v>
      </c>
      <c r="R450" s="6" t="str">
        <f t="shared" si="39"/>
        <v>animation</v>
      </c>
      <c r="S450" s="11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42">(E451/D451)</f>
        <v>2.2499999999999999E-2</v>
      </c>
      <c r="P451">
        <f t="shared" ref="P451:P514" si="43">IF(L451=0,0,(E451/L451))</f>
        <v>9</v>
      </c>
      <c r="Q451" s="6" t="str">
        <f t="shared" ref="Q451:Q514" si="44">LEFT(N451,FIND("/",N451)-1)</f>
        <v>film &amp; video</v>
      </c>
      <c r="R451" s="6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42"/>
        <v>7.92E-3</v>
      </c>
      <c r="P452">
        <f t="shared" si="43"/>
        <v>56.571428571428569</v>
      </c>
      <c r="Q452" s="6" t="str">
        <f t="shared" si="44"/>
        <v>film &amp; video</v>
      </c>
      <c r="R452" s="6" t="str">
        <f t="shared" si="45"/>
        <v>animation</v>
      </c>
      <c r="S452" s="11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42"/>
        <v>0</v>
      </c>
      <c r="P453">
        <f t="shared" si="43"/>
        <v>0</v>
      </c>
      <c r="Q453" s="6" t="str">
        <f t="shared" si="44"/>
        <v>film &amp; video</v>
      </c>
      <c r="R453" s="6" t="str">
        <f t="shared" si="45"/>
        <v>animation</v>
      </c>
      <c r="S453" s="11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42"/>
        <v>0.64</v>
      </c>
      <c r="P454">
        <f t="shared" si="43"/>
        <v>40</v>
      </c>
      <c r="Q454" s="6" t="str">
        <f t="shared" si="44"/>
        <v>film &amp; video</v>
      </c>
      <c r="R454" s="6" t="str">
        <f t="shared" si="45"/>
        <v>animation</v>
      </c>
      <c r="S454" s="11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42"/>
        <v>2.740447957839262E-4</v>
      </c>
      <c r="P455">
        <f t="shared" si="43"/>
        <v>13</v>
      </c>
      <c r="Q455" s="6" t="str">
        <f t="shared" si="44"/>
        <v>film &amp; video</v>
      </c>
      <c r="R455" s="6" t="str">
        <f t="shared" si="45"/>
        <v>animation</v>
      </c>
      <c r="S455" s="11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42"/>
        <v>8.2000000000000007E-3</v>
      </c>
      <c r="P456">
        <f t="shared" si="43"/>
        <v>16.399999999999999</v>
      </c>
      <c r="Q456" s="6" t="str">
        <f t="shared" si="44"/>
        <v>film &amp; video</v>
      </c>
      <c r="R456" s="6" t="str">
        <f t="shared" si="45"/>
        <v>animation</v>
      </c>
      <c r="S456" s="11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42"/>
        <v>6.9230769230769226E-4</v>
      </c>
      <c r="P457">
        <f t="shared" si="43"/>
        <v>22.5</v>
      </c>
      <c r="Q457" s="6" t="str">
        <f t="shared" si="44"/>
        <v>film &amp; video</v>
      </c>
      <c r="R457" s="6" t="str">
        <f t="shared" si="45"/>
        <v>animation</v>
      </c>
      <c r="S457" s="11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42"/>
        <v>6.8631863186318634E-3</v>
      </c>
      <c r="P458">
        <f t="shared" si="43"/>
        <v>20.333333333333332</v>
      </c>
      <c r="Q458" s="6" t="str">
        <f t="shared" si="44"/>
        <v>film &amp; video</v>
      </c>
      <c r="R458" s="6" t="str">
        <f t="shared" si="45"/>
        <v>animation</v>
      </c>
      <c r="S458" s="11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42"/>
        <v>0</v>
      </c>
      <c r="P459">
        <f t="shared" si="43"/>
        <v>0</v>
      </c>
      <c r="Q459" s="6" t="str">
        <f t="shared" si="44"/>
        <v>film &amp; video</v>
      </c>
      <c r="R459" s="6" t="str">
        <f t="shared" si="45"/>
        <v>animation</v>
      </c>
      <c r="S459" s="11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42"/>
        <v>8.2100000000000006E-2</v>
      </c>
      <c r="P460">
        <f t="shared" si="43"/>
        <v>16.755102040816325</v>
      </c>
      <c r="Q460" s="6" t="str">
        <f t="shared" si="44"/>
        <v>film &amp; video</v>
      </c>
      <c r="R460" s="6" t="str">
        <f t="shared" si="45"/>
        <v>animation</v>
      </c>
      <c r="S460" s="11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42"/>
        <v>6.4102564102564103E-4</v>
      </c>
      <c r="P461">
        <f t="shared" si="43"/>
        <v>25</v>
      </c>
      <c r="Q461" s="6" t="str">
        <f t="shared" si="44"/>
        <v>film &amp; video</v>
      </c>
      <c r="R461" s="6" t="str">
        <f t="shared" si="45"/>
        <v>animation</v>
      </c>
      <c r="S461" s="11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42"/>
        <v>2.9411764705882353E-3</v>
      </c>
      <c r="P462">
        <f t="shared" si="43"/>
        <v>12.5</v>
      </c>
      <c r="Q462" s="6" t="str">
        <f t="shared" si="44"/>
        <v>film &amp; video</v>
      </c>
      <c r="R462" s="6" t="str">
        <f t="shared" si="45"/>
        <v>animation</v>
      </c>
      <c r="S462" s="11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42"/>
        <v>0</v>
      </c>
      <c r="P463">
        <f t="shared" si="43"/>
        <v>0</v>
      </c>
      <c r="Q463" s="6" t="str">
        <f t="shared" si="44"/>
        <v>film &amp; video</v>
      </c>
      <c r="R463" s="6" t="str">
        <f t="shared" si="45"/>
        <v>animation</v>
      </c>
      <c r="S463" s="11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42"/>
        <v>0</v>
      </c>
      <c r="P464">
        <f t="shared" si="43"/>
        <v>0</v>
      </c>
      <c r="Q464" s="6" t="str">
        <f t="shared" si="44"/>
        <v>film &amp; video</v>
      </c>
      <c r="R464" s="6" t="str">
        <f t="shared" si="45"/>
        <v>animation</v>
      </c>
      <c r="S464" s="11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42"/>
        <v>2.2727272727272728E-2</v>
      </c>
      <c r="P465">
        <f t="shared" si="43"/>
        <v>113.63636363636364</v>
      </c>
      <c r="Q465" s="6" t="str">
        <f t="shared" si="44"/>
        <v>film &amp; video</v>
      </c>
      <c r="R465" s="6" t="str">
        <f t="shared" si="45"/>
        <v>animation</v>
      </c>
      <c r="S465" s="11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42"/>
        <v>9.9009900990099011E-4</v>
      </c>
      <c r="P466">
        <f t="shared" si="43"/>
        <v>1</v>
      </c>
      <c r="Q466" s="6" t="str">
        <f t="shared" si="44"/>
        <v>film &amp; video</v>
      </c>
      <c r="R466" s="6" t="str">
        <f t="shared" si="45"/>
        <v>animation</v>
      </c>
      <c r="S466" s="11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42"/>
        <v>0.26953125</v>
      </c>
      <c r="P467">
        <f t="shared" si="43"/>
        <v>17.25</v>
      </c>
      <c r="Q467" s="6" t="str">
        <f t="shared" si="44"/>
        <v>film &amp; video</v>
      </c>
      <c r="R467" s="6" t="str">
        <f t="shared" si="45"/>
        <v>animation</v>
      </c>
      <c r="S467" s="11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42"/>
        <v>7.6E-3</v>
      </c>
      <c r="P468">
        <f t="shared" si="43"/>
        <v>15.2</v>
      </c>
      <c r="Q468" s="6" t="str">
        <f t="shared" si="44"/>
        <v>film &amp; video</v>
      </c>
      <c r="R468" s="6" t="str">
        <f t="shared" si="45"/>
        <v>animation</v>
      </c>
      <c r="S468" s="11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42"/>
        <v>0.21575</v>
      </c>
      <c r="P469">
        <f t="shared" si="43"/>
        <v>110.64102564102564</v>
      </c>
      <c r="Q469" s="6" t="str">
        <f t="shared" si="44"/>
        <v>film &amp; video</v>
      </c>
      <c r="R469" s="6" t="str">
        <f t="shared" si="45"/>
        <v>animation</v>
      </c>
      <c r="S469" s="11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42"/>
        <v>0</v>
      </c>
      <c r="P470">
        <f t="shared" si="43"/>
        <v>0</v>
      </c>
      <c r="Q470" s="6" t="str">
        <f t="shared" si="44"/>
        <v>film &amp; video</v>
      </c>
      <c r="R470" s="6" t="str">
        <f t="shared" si="45"/>
        <v>animation</v>
      </c>
      <c r="S470" s="11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42"/>
        <v>0</v>
      </c>
      <c r="P471">
        <f t="shared" si="43"/>
        <v>0</v>
      </c>
      <c r="Q471" s="6" t="str">
        <f t="shared" si="44"/>
        <v>film &amp; video</v>
      </c>
      <c r="R471" s="6" t="str">
        <f t="shared" si="45"/>
        <v>animation</v>
      </c>
      <c r="S471" s="11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42"/>
        <v>1.0200000000000001E-2</v>
      </c>
      <c r="P472">
        <f t="shared" si="43"/>
        <v>25.5</v>
      </c>
      <c r="Q472" s="6" t="str">
        <f t="shared" si="44"/>
        <v>film &amp; video</v>
      </c>
      <c r="R472" s="6" t="str">
        <f t="shared" si="45"/>
        <v>animation</v>
      </c>
      <c r="S472" s="11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42"/>
        <v>0.11892727272727273</v>
      </c>
      <c r="P473">
        <f t="shared" si="43"/>
        <v>38.476470588235294</v>
      </c>
      <c r="Q473" s="6" t="str">
        <f t="shared" si="44"/>
        <v>film &amp; video</v>
      </c>
      <c r="R473" s="6" t="str">
        <f t="shared" si="45"/>
        <v>animation</v>
      </c>
      <c r="S473" s="11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42"/>
        <v>0.17624999999999999</v>
      </c>
      <c r="P474">
        <f t="shared" si="43"/>
        <v>28.2</v>
      </c>
      <c r="Q474" s="6" t="str">
        <f t="shared" si="44"/>
        <v>film &amp; video</v>
      </c>
      <c r="R474" s="6" t="str">
        <f t="shared" si="45"/>
        <v>animation</v>
      </c>
      <c r="S474" s="11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42"/>
        <v>2.87E-2</v>
      </c>
      <c r="P475">
        <f t="shared" si="43"/>
        <v>61.5</v>
      </c>
      <c r="Q475" s="6" t="str">
        <f t="shared" si="44"/>
        <v>film &amp; video</v>
      </c>
      <c r="R475" s="6" t="str">
        <f t="shared" si="45"/>
        <v>animation</v>
      </c>
      <c r="S475" s="11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42"/>
        <v>3.0303030303030303E-4</v>
      </c>
      <c r="P476">
        <f t="shared" si="43"/>
        <v>1</v>
      </c>
      <c r="Q476" s="6" t="str">
        <f t="shared" si="44"/>
        <v>film &amp; video</v>
      </c>
      <c r="R476" s="6" t="str">
        <f t="shared" si="45"/>
        <v>animation</v>
      </c>
      <c r="S476" s="11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42"/>
        <v>0</v>
      </c>
      <c r="P477">
        <f t="shared" si="43"/>
        <v>0</v>
      </c>
      <c r="Q477" s="6" t="str">
        <f t="shared" si="44"/>
        <v>film &amp; video</v>
      </c>
      <c r="R477" s="6" t="str">
        <f t="shared" si="45"/>
        <v>animation</v>
      </c>
      <c r="S477" s="11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42"/>
        <v>2.2302681818181819E-2</v>
      </c>
      <c r="P478">
        <f t="shared" si="43"/>
        <v>39.569274193548388</v>
      </c>
      <c r="Q478" s="6" t="str">
        <f t="shared" si="44"/>
        <v>film &amp; video</v>
      </c>
      <c r="R478" s="6" t="str">
        <f t="shared" si="45"/>
        <v>animation</v>
      </c>
      <c r="S478" s="11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42"/>
        <v>0</v>
      </c>
      <c r="P479">
        <f t="shared" si="43"/>
        <v>0</v>
      </c>
      <c r="Q479" s="6" t="str">
        <f t="shared" si="44"/>
        <v>film &amp; video</v>
      </c>
      <c r="R479" s="6" t="str">
        <f t="shared" si="45"/>
        <v>animation</v>
      </c>
      <c r="S479" s="11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42"/>
        <v>0</v>
      </c>
      <c r="P480">
        <f t="shared" si="43"/>
        <v>0</v>
      </c>
      <c r="Q480" s="6" t="str">
        <f t="shared" si="44"/>
        <v>film &amp; video</v>
      </c>
      <c r="R480" s="6" t="str">
        <f t="shared" si="45"/>
        <v>animation</v>
      </c>
      <c r="S480" s="11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42"/>
        <v>0.3256</v>
      </c>
      <c r="P481">
        <f t="shared" si="43"/>
        <v>88.8</v>
      </c>
      <c r="Q481" s="6" t="str">
        <f t="shared" si="44"/>
        <v>film &amp; video</v>
      </c>
      <c r="R481" s="6" t="str">
        <f t="shared" si="45"/>
        <v>animation</v>
      </c>
      <c r="S481" s="11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42"/>
        <v>0.19409999999999999</v>
      </c>
      <c r="P482">
        <f t="shared" si="43"/>
        <v>55.457142857142856</v>
      </c>
      <c r="Q482" s="6" t="str">
        <f t="shared" si="44"/>
        <v>film &amp; video</v>
      </c>
      <c r="R482" s="6" t="str">
        <f t="shared" si="45"/>
        <v>animation</v>
      </c>
      <c r="S482" s="11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42"/>
        <v>6.0999999999999999E-2</v>
      </c>
      <c r="P483">
        <f t="shared" si="43"/>
        <v>87.142857142857139</v>
      </c>
      <c r="Q483" s="6" t="str">
        <f t="shared" si="44"/>
        <v>film &amp; video</v>
      </c>
      <c r="R483" s="6" t="str">
        <f t="shared" si="45"/>
        <v>animation</v>
      </c>
      <c r="S483" s="11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42"/>
        <v>1E-3</v>
      </c>
      <c r="P484">
        <f t="shared" si="43"/>
        <v>10</v>
      </c>
      <c r="Q484" s="6" t="str">
        <f t="shared" si="44"/>
        <v>film &amp; video</v>
      </c>
      <c r="R484" s="6" t="str">
        <f t="shared" si="45"/>
        <v>animation</v>
      </c>
      <c r="S484" s="11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42"/>
        <v>0.502</v>
      </c>
      <c r="P485">
        <f t="shared" si="43"/>
        <v>51.224489795918366</v>
      </c>
      <c r="Q485" s="6" t="str">
        <f t="shared" si="44"/>
        <v>film &amp; video</v>
      </c>
      <c r="R485" s="6" t="str">
        <f t="shared" si="45"/>
        <v>animation</v>
      </c>
      <c r="S485" s="11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42"/>
        <v>1.8625E-3</v>
      </c>
      <c r="P486">
        <f t="shared" si="43"/>
        <v>13.545454545454545</v>
      </c>
      <c r="Q486" s="6" t="str">
        <f t="shared" si="44"/>
        <v>film &amp; video</v>
      </c>
      <c r="R486" s="6" t="str">
        <f t="shared" si="45"/>
        <v>animation</v>
      </c>
      <c r="S486" s="11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42"/>
        <v>0.21906971229845085</v>
      </c>
      <c r="P487">
        <f t="shared" si="43"/>
        <v>66.520080000000007</v>
      </c>
      <c r="Q487" s="6" t="str">
        <f t="shared" si="44"/>
        <v>film &amp; video</v>
      </c>
      <c r="R487" s="6" t="str">
        <f t="shared" si="45"/>
        <v>animation</v>
      </c>
      <c r="S487" s="11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42"/>
        <v>9.0909090909090904E-5</v>
      </c>
      <c r="P488">
        <f t="shared" si="43"/>
        <v>50</v>
      </c>
      <c r="Q488" s="6" t="str">
        <f t="shared" si="44"/>
        <v>film &amp; video</v>
      </c>
      <c r="R488" s="6" t="str">
        <f t="shared" si="45"/>
        <v>animation</v>
      </c>
      <c r="S488" s="11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42"/>
        <v>0</v>
      </c>
      <c r="P489">
        <f t="shared" si="43"/>
        <v>0</v>
      </c>
      <c r="Q489" s="6" t="str">
        <f t="shared" si="44"/>
        <v>film &amp; video</v>
      </c>
      <c r="R489" s="6" t="str">
        <f t="shared" si="45"/>
        <v>animation</v>
      </c>
      <c r="S489" s="11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42"/>
        <v>0</v>
      </c>
      <c r="P490">
        <f t="shared" si="43"/>
        <v>0</v>
      </c>
      <c r="Q490" s="6" t="str">
        <f t="shared" si="44"/>
        <v>film &amp; video</v>
      </c>
      <c r="R490" s="6" t="str">
        <f t="shared" si="45"/>
        <v>animation</v>
      </c>
      <c r="S490" s="11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42"/>
        <v>2.8667813379201833E-3</v>
      </c>
      <c r="P491">
        <f t="shared" si="43"/>
        <v>71.666666666666671</v>
      </c>
      <c r="Q491" s="6" t="str">
        <f t="shared" si="44"/>
        <v>film &amp; video</v>
      </c>
      <c r="R491" s="6" t="str">
        <f t="shared" si="45"/>
        <v>animation</v>
      </c>
      <c r="S491" s="11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42"/>
        <v>0</v>
      </c>
      <c r="P492">
        <f t="shared" si="43"/>
        <v>0</v>
      </c>
      <c r="Q492" s="6" t="str">
        <f t="shared" si="44"/>
        <v>film &amp; video</v>
      </c>
      <c r="R492" s="6" t="str">
        <f t="shared" si="45"/>
        <v>animation</v>
      </c>
      <c r="S492" s="11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42"/>
        <v>0</v>
      </c>
      <c r="P493">
        <f t="shared" si="43"/>
        <v>0</v>
      </c>
      <c r="Q493" s="6" t="str">
        <f t="shared" si="44"/>
        <v>film &amp; video</v>
      </c>
      <c r="R493" s="6" t="str">
        <f t="shared" si="45"/>
        <v>animation</v>
      </c>
      <c r="S493" s="11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42"/>
        <v>0</v>
      </c>
      <c r="P494">
        <f t="shared" si="43"/>
        <v>0</v>
      </c>
      <c r="Q494" s="6" t="str">
        <f t="shared" si="44"/>
        <v>film &amp; video</v>
      </c>
      <c r="R494" s="6" t="str">
        <f t="shared" si="45"/>
        <v>animation</v>
      </c>
      <c r="S494" s="11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42"/>
        <v>0</v>
      </c>
      <c r="P495">
        <f t="shared" si="43"/>
        <v>0</v>
      </c>
      <c r="Q495" s="6" t="str">
        <f t="shared" si="44"/>
        <v>film &amp; video</v>
      </c>
      <c r="R495" s="6" t="str">
        <f t="shared" si="45"/>
        <v>animation</v>
      </c>
      <c r="S495" s="11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42"/>
        <v>1.5499999999999999E-3</v>
      </c>
      <c r="P496">
        <f t="shared" si="43"/>
        <v>10.333333333333334</v>
      </c>
      <c r="Q496" s="6" t="str">
        <f t="shared" si="44"/>
        <v>film &amp; video</v>
      </c>
      <c r="R496" s="6" t="str">
        <f t="shared" si="45"/>
        <v>animation</v>
      </c>
      <c r="S496" s="11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42"/>
        <v>0</v>
      </c>
      <c r="P497">
        <f t="shared" si="43"/>
        <v>0</v>
      </c>
      <c r="Q497" s="6" t="str">
        <f t="shared" si="44"/>
        <v>film &amp; video</v>
      </c>
      <c r="R497" s="6" t="str">
        <f t="shared" si="45"/>
        <v>animation</v>
      </c>
      <c r="S497" s="11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42"/>
        <v>1.6666666666666667E-5</v>
      </c>
      <c r="P498">
        <f t="shared" si="43"/>
        <v>1</v>
      </c>
      <c r="Q498" s="6" t="str">
        <f t="shared" si="44"/>
        <v>film &amp; video</v>
      </c>
      <c r="R498" s="6" t="str">
        <f t="shared" si="45"/>
        <v>animation</v>
      </c>
      <c r="S498" s="11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42"/>
        <v>6.6964285714285711E-3</v>
      </c>
      <c r="P499">
        <f t="shared" si="43"/>
        <v>10</v>
      </c>
      <c r="Q499" s="6" t="str">
        <f t="shared" si="44"/>
        <v>film &amp; video</v>
      </c>
      <c r="R499" s="6" t="str">
        <f t="shared" si="45"/>
        <v>animation</v>
      </c>
      <c r="S499" s="11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42"/>
        <v>4.5985132395404561E-2</v>
      </c>
      <c r="P500">
        <f t="shared" si="43"/>
        <v>136.09090909090909</v>
      </c>
      <c r="Q500" s="6" t="str">
        <f t="shared" si="44"/>
        <v>film &amp; video</v>
      </c>
      <c r="R500" s="6" t="str">
        <f t="shared" si="45"/>
        <v>animation</v>
      </c>
      <c r="S500" s="11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42"/>
        <v>9.5500000000000002E-2</v>
      </c>
      <c r="P501">
        <f t="shared" si="43"/>
        <v>73.461538461538467</v>
      </c>
      <c r="Q501" s="6" t="str">
        <f t="shared" si="44"/>
        <v>film &amp; video</v>
      </c>
      <c r="R501" s="6" t="str">
        <f t="shared" si="45"/>
        <v>animation</v>
      </c>
      <c r="S501" s="11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42"/>
        <v>3.307692307692308E-2</v>
      </c>
      <c r="P502">
        <f t="shared" si="43"/>
        <v>53.75</v>
      </c>
      <c r="Q502" s="6" t="str">
        <f t="shared" si="44"/>
        <v>film &amp; video</v>
      </c>
      <c r="R502" s="6" t="str">
        <f t="shared" si="45"/>
        <v>animation</v>
      </c>
      <c r="S502" s="11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42"/>
        <v>0</v>
      </c>
      <c r="P503">
        <f t="shared" si="43"/>
        <v>0</v>
      </c>
      <c r="Q503" s="6" t="str">
        <f t="shared" si="44"/>
        <v>film &amp; video</v>
      </c>
      <c r="R503" s="6" t="str">
        <f t="shared" si="45"/>
        <v>animation</v>
      </c>
      <c r="S503" s="11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42"/>
        <v>1.15E-2</v>
      </c>
      <c r="P504">
        <f t="shared" si="43"/>
        <v>57.5</v>
      </c>
      <c r="Q504" s="6" t="str">
        <f t="shared" si="44"/>
        <v>film &amp; video</v>
      </c>
      <c r="R504" s="6" t="str">
        <f t="shared" si="45"/>
        <v>animation</v>
      </c>
      <c r="S504" s="11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42"/>
        <v>1.7538461538461537E-2</v>
      </c>
      <c r="P505">
        <f t="shared" si="43"/>
        <v>12.666666666666666</v>
      </c>
      <c r="Q505" s="6" t="str">
        <f t="shared" si="44"/>
        <v>film &amp; video</v>
      </c>
      <c r="R505" s="6" t="str">
        <f t="shared" si="45"/>
        <v>animation</v>
      </c>
      <c r="S505" s="11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42"/>
        <v>1.3673469387755101E-2</v>
      </c>
      <c r="P506">
        <f t="shared" si="43"/>
        <v>67</v>
      </c>
      <c r="Q506" s="6" t="str">
        <f t="shared" si="44"/>
        <v>film &amp; video</v>
      </c>
      <c r="R506" s="6" t="str">
        <f t="shared" si="45"/>
        <v>animation</v>
      </c>
      <c r="S506" s="11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42"/>
        <v>4.3333333333333331E-3</v>
      </c>
      <c r="P507">
        <f t="shared" si="43"/>
        <v>3.7142857142857144</v>
      </c>
      <c r="Q507" s="6" t="str">
        <f t="shared" si="44"/>
        <v>film &amp; video</v>
      </c>
      <c r="R507" s="6" t="str">
        <f t="shared" si="45"/>
        <v>animation</v>
      </c>
      <c r="S507" s="11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42"/>
        <v>1.25E-3</v>
      </c>
      <c r="P508">
        <f t="shared" si="43"/>
        <v>250</v>
      </c>
      <c r="Q508" s="6" t="str">
        <f t="shared" si="44"/>
        <v>film &amp; video</v>
      </c>
      <c r="R508" s="6" t="str">
        <f t="shared" si="45"/>
        <v>animation</v>
      </c>
      <c r="S508" s="11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42"/>
        <v>3.2000000000000001E-2</v>
      </c>
      <c r="P509">
        <f t="shared" si="43"/>
        <v>64</v>
      </c>
      <c r="Q509" s="6" t="str">
        <f t="shared" si="44"/>
        <v>film &amp; video</v>
      </c>
      <c r="R509" s="6" t="str">
        <f t="shared" si="45"/>
        <v>animation</v>
      </c>
      <c r="S509" s="11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42"/>
        <v>8.0000000000000002E-3</v>
      </c>
      <c r="P510">
        <f t="shared" si="43"/>
        <v>133.33333333333334</v>
      </c>
      <c r="Q510" s="6" t="str">
        <f t="shared" si="44"/>
        <v>film &amp; video</v>
      </c>
      <c r="R510" s="6" t="str">
        <f t="shared" si="45"/>
        <v>animation</v>
      </c>
      <c r="S510" s="11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42"/>
        <v>2E-3</v>
      </c>
      <c r="P511">
        <f t="shared" si="43"/>
        <v>10</v>
      </c>
      <c r="Q511" s="6" t="str">
        <f t="shared" si="44"/>
        <v>film &amp; video</v>
      </c>
      <c r="R511" s="6" t="str">
        <f t="shared" si="45"/>
        <v>animation</v>
      </c>
      <c r="S511" s="11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42"/>
        <v>0</v>
      </c>
      <c r="P512">
        <f t="shared" si="43"/>
        <v>0</v>
      </c>
      <c r="Q512" s="6" t="str">
        <f t="shared" si="44"/>
        <v>film &amp; video</v>
      </c>
      <c r="R512" s="6" t="str">
        <f t="shared" si="45"/>
        <v>animation</v>
      </c>
      <c r="S512" s="11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42"/>
        <v>0.03</v>
      </c>
      <c r="P513">
        <f t="shared" si="43"/>
        <v>30</v>
      </c>
      <c r="Q513" s="6" t="str">
        <f t="shared" si="44"/>
        <v>film &amp; video</v>
      </c>
      <c r="R513" s="6" t="str">
        <f t="shared" si="45"/>
        <v>animation</v>
      </c>
      <c r="S513" s="11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42"/>
        <v>1.3749999999999999E-3</v>
      </c>
      <c r="P514">
        <f t="shared" si="43"/>
        <v>5.5</v>
      </c>
      <c r="Q514" s="6" t="str">
        <f t="shared" si="44"/>
        <v>film &amp; video</v>
      </c>
      <c r="R514" s="6" t="str">
        <f t="shared" si="45"/>
        <v>animation</v>
      </c>
      <c r="S514" s="11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48">(E515/D515)</f>
        <v>0.13924</v>
      </c>
      <c r="P515">
        <f t="shared" ref="P515:P578" si="49">IF(L515=0,0,(E515/L515))</f>
        <v>102.38235294117646</v>
      </c>
      <c r="Q515" s="6" t="str">
        <f t="shared" ref="Q515:Q578" si="50">LEFT(N515,FIND("/",N515)-1)</f>
        <v>film &amp; video</v>
      </c>
      <c r="R515" s="6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48"/>
        <v>3.3333333333333333E-2</v>
      </c>
      <c r="P516">
        <f t="shared" si="49"/>
        <v>16.666666666666668</v>
      </c>
      <c r="Q516" s="6" t="str">
        <f t="shared" si="50"/>
        <v>film &amp; video</v>
      </c>
      <c r="R516" s="6" t="str">
        <f t="shared" si="51"/>
        <v>animation</v>
      </c>
      <c r="S516" s="11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48"/>
        <v>0.25413402061855672</v>
      </c>
      <c r="P517">
        <f t="shared" si="49"/>
        <v>725.02941176470586</v>
      </c>
      <c r="Q517" s="6" t="str">
        <f t="shared" si="50"/>
        <v>film &amp; video</v>
      </c>
      <c r="R517" s="6" t="str">
        <f t="shared" si="51"/>
        <v>animation</v>
      </c>
      <c r="S517" s="11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48"/>
        <v>0</v>
      </c>
      <c r="P518">
        <f t="shared" si="49"/>
        <v>0</v>
      </c>
      <c r="Q518" s="6" t="str">
        <f t="shared" si="50"/>
        <v>film &amp; video</v>
      </c>
      <c r="R518" s="6" t="str">
        <f t="shared" si="51"/>
        <v>animation</v>
      </c>
      <c r="S518" s="11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48"/>
        <v>1.3666666666666667E-2</v>
      </c>
      <c r="P519">
        <f t="shared" si="49"/>
        <v>68.333333333333329</v>
      </c>
      <c r="Q519" s="6" t="str">
        <f t="shared" si="50"/>
        <v>film &amp; video</v>
      </c>
      <c r="R519" s="6" t="str">
        <f t="shared" si="51"/>
        <v>animation</v>
      </c>
      <c r="S519" s="11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48"/>
        <v>0</v>
      </c>
      <c r="P520">
        <f t="shared" si="49"/>
        <v>0</v>
      </c>
      <c r="Q520" s="6" t="str">
        <f t="shared" si="50"/>
        <v>film &amp; video</v>
      </c>
      <c r="R520" s="6" t="str">
        <f t="shared" si="51"/>
        <v>animation</v>
      </c>
      <c r="S520" s="11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48"/>
        <v>0.22881426547787684</v>
      </c>
      <c r="P521">
        <f t="shared" si="49"/>
        <v>39.228571428571428</v>
      </c>
      <c r="Q521" s="6" t="str">
        <f t="shared" si="50"/>
        <v>film &amp; video</v>
      </c>
      <c r="R521" s="6" t="str">
        <f t="shared" si="51"/>
        <v>animation</v>
      </c>
      <c r="S521" s="11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48"/>
        <v>1.0209999999999999</v>
      </c>
      <c r="P522">
        <f t="shared" si="49"/>
        <v>150.14705882352942</v>
      </c>
      <c r="Q522" s="6" t="str">
        <f t="shared" si="50"/>
        <v>theater</v>
      </c>
      <c r="R522" s="6" t="str">
        <f t="shared" si="51"/>
        <v>plays</v>
      </c>
      <c r="S522" s="11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48"/>
        <v>1.0464</v>
      </c>
      <c r="P523">
        <f t="shared" si="49"/>
        <v>93.428571428571431</v>
      </c>
      <c r="Q523" s="6" t="str">
        <f t="shared" si="50"/>
        <v>theater</v>
      </c>
      <c r="R523" s="6" t="str">
        <f t="shared" si="51"/>
        <v>plays</v>
      </c>
      <c r="S523" s="11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48"/>
        <v>1.1466666666666667</v>
      </c>
      <c r="P524">
        <f t="shared" si="49"/>
        <v>110.96774193548387</v>
      </c>
      <c r="Q524" s="6" t="str">
        <f t="shared" si="50"/>
        <v>theater</v>
      </c>
      <c r="R524" s="6" t="str">
        <f t="shared" si="51"/>
        <v>plays</v>
      </c>
      <c r="S524" s="11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48"/>
        <v>1.206</v>
      </c>
      <c r="P525">
        <f t="shared" si="49"/>
        <v>71.785714285714292</v>
      </c>
      <c r="Q525" s="6" t="str">
        <f t="shared" si="50"/>
        <v>theater</v>
      </c>
      <c r="R525" s="6" t="str">
        <f t="shared" si="51"/>
        <v>plays</v>
      </c>
      <c r="S525" s="11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48"/>
        <v>1.0867285714285715</v>
      </c>
      <c r="P526">
        <f t="shared" si="49"/>
        <v>29.258076923076924</v>
      </c>
      <c r="Q526" s="6" t="str">
        <f t="shared" si="50"/>
        <v>theater</v>
      </c>
      <c r="R526" s="6" t="str">
        <f t="shared" si="51"/>
        <v>plays</v>
      </c>
      <c r="S526" s="11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48"/>
        <v>1</v>
      </c>
      <c r="P527">
        <f t="shared" si="49"/>
        <v>1000</v>
      </c>
      <c r="Q527" s="6" t="str">
        <f t="shared" si="50"/>
        <v>theater</v>
      </c>
      <c r="R527" s="6" t="str">
        <f t="shared" si="51"/>
        <v>plays</v>
      </c>
      <c r="S527" s="11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48"/>
        <v>1.1399999999999999</v>
      </c>
      <c r="P528">
        <f t="shared" si="49"/>
        <v>74.347826086956516</v>
      </c>
      <c r="Q528" s="6" t="str">
        <f t="shared" si="50"/>
        <v>theater</v>
      </c>
      <c r="R528" s="6" t="str">
        <f t="shared" si="51"/>
        <v>plays</v>
      </c>
      <c r="S528" s="11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48"/>
        <v>1.0085</v>
      </c>
      <c r="P529">
        <f t="shared" si="49"/>
        <v>63.829113924050631</v>
      </c>
      <c r="Q529" s="6" t="str">
        <f t="shared" si="50"/>
        <v>theater</v>
      </c>
      <c r="R529" s="6" t="str">
        <f t="shared" si="51"/>
        <v>plays</v>
      </c>
      <c r="S529" s="11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48"/>
        <v>1.1565217391304348</v>
      </c>
      <c r="P530">
        <f t="shared" si="49"/>
        <v>44.333333333333336</v>
      </c>
      <c r="Q530" s="6" t="str">
        <f t="shared" si="50"/>
        <v>theater</v>
      </c>
      <c r="R530" s="6" t="str">
        <f t="shared" si="51"/>
        <v>plays</v>
      </c>
      <c r="S530" s="11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48"/>
        <v>1.3041666666666667</v>
      </c>
      <c r="P531">
        <f t="shared" si="49"/>
        <v>86.944444444444443</v>
      </c>
      <c r="Q531" s="6" t="str">
        <f t="shared" si="50"/>
        <v>theater</v>
      </c>
      <c r="R531" s="6" t="str">
        <f t="shared" si="51"/>
        <v>plays</v>
      </c>
      <c r="S531" s="11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48"/>
        <v>1.0778267254038179</v>
      </c>
      <c r="P532">
        <f t="shared" si="49"/>
        <v>126.55172413793103</v>
      </c>
      <c r="Q532" s="6" t="str">
        <f t="shared" si="50"/>
        <v>theater</v>
      </c>
      <c r="R532" s="6" t="str">
        <f t="shared" si="51"/>
        <v>plays</v>
      </c>
      <c r="S532" s="11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48"/>
        <v>1</v>
      </c>
      <c r="P533">
        <f t="shared" si="49"/>
        <v>129.03225806451613</v>
      </c>
      <c r="Q533" s="6" t="str">
        <f t="shared" si="50"/>
        <v>theater</v>
      </c>
      <c r="R533" s="6" t="str">
        <f t="shared" si="51"/>
        <v>plays</v>
      </c>
      <c r="S533" s="11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48"/>
        <v>1.2324999999999999</v>
      </c>
      <c r="P534">
        <f t="shared" si="49"/>
        <v>71.242774566473983</v>
      </c>
      <c r="Q534" s="6" t="str">
        <f t="shared" si="50"/>
        <v>theater</v>
      </c>
      <c r="R534" s="6" t="str">
        <f t="shared" si="51"/>
        <v>plays</v>
      </c>
      <c r="S534" s="11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48"/>
        <v>1.002</v>
      </c>
      <c r="P535">
        <f t="shared" si="49"/>
        <v>117.88235294117646</v>
      </c>
      <c r="Q535" s="6" t="str">
        <f t="shared" si="50"/>
        <v>theater</v>
      </c>
      <c r="R535" s="6" t="str">
        <f t="shared" si="51"/>
        <v>plays</v>
      </c>
      <c r="S535" s="11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48"/>
        <v>1.0466666666666666</v>
      </c>
      <c r="P536">
        <f t="shared" si="49"/>
        <v>327.08333333333331</v>
      </c>
      <c r="Q536" s="6" t="str">
        <f t="shared" si="50"/>
        <v>theater</v>
      </c>
      <c r="R536" s="6" t="str">
        <f t="shared" si="51"/>
        <v>plays</v>
      </c>
      <c r="S536" s="11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48"/>
        <v>1.0249999999999999</v>
      </c>
      <c r="P537">
        <f t="shared" si="49"/>
        <v>34.745762711864408</v>
      </c>
      <c r="Q537" s="6" t="str">
        <f t="shared" si="50"/>
        <v>theater</v>
      </c>
      <c r="R537" s="6" t="str">
        <f t="shared" si="51"/>
        <v>plays</v>
      </c>
      <c r="S537" s="11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48"/>
        <v>1.1825757575757576</v>
      </c>
      <c r="P538">
        <f t="shared" si="49"/>
        <v>100.06410256410257</v>
      </c>
      <c r="Q538" s="6" t="str">
        <f t="shared" si="50"/>
        <v>theater</v>
      </c>
      <c r="R538" s="6" t="str">
        <f t="shared" si="51"/>
        <v>plays</v>
      </c>
      <c r="S538" s="11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48"/>
        <v>1.2050000000000001</v>
      </c>
      <c r="P539">
        <f t="shared" si="49"/>
        <v>40.847457627118644</v>
      </c>
      <c r="Q539" s="6" t="str">
        <f t="shared" si="50"/>
        <v>theater</v>
      </c>
      <c r="R539" s="6" t="str">
        <f t="shared" si="51"/>
        <v>plays</v>
      </c>
      <c r="S539" s="11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48"/>
        <v>3.0242</v>
      </c>
      <c r="P540">
        <f t="shared" si="49"/>
        <v>252.01666666666668</v>
      </c>
      <c r="Q540" s="6" t="str">
        <f t="shared" si="50"/>
        <v>theater</v>
      </c>
      <c r="R540" s="6" t="str">
        <f t="shared" si="51"/>
        <v>plays</v>
      </c>
      <c r="S540" s="11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48"/>
        <v>1.00644</v>
      </c>
      <c r="P541">
        <f t="shared" si="49"/>
        <v>25.161000000000001</v>
      </c>
      <c r="Q541" s="6" t="str">
        <f t="shared" si="50"/>
        <v>theater</v>
      </c>
      <c r="R541" s="6" t="str">
        <f t="shared" si="51"/>
        <v>plays</v>
      </c>
      <c r="S541" s="11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48"/>
        <v>6.666666666666667E-5</v>
      </c>
      <c r="P542">
        <f t="shared" si="49"/>
        <v>1</v>
      </c>
      <c r="Q542" s="6" t="str">
        <f t="shared" si="50"/>
        <v>technology</v>
      </c>
      <c r="R542" s="6" t="str">
        <f t="shared" si="51"/>
        <v>web</v>
      </c>
      <c r="S542" s="11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48"/>
        <v>5.5555555555555558E-3</v>
      </c>
      <c r="P543">
        <f t="shared" si="49"/>
        <v>25</v>
      </c>
      <c r="Q543" s="6" t="str">
        <f t="shared" si="50"/>
        <v>technology</v>
      </c>
      <c r="R543" s="6" t="str">
        <f t="shared" si="51"/>
        <v>web</v>
      </c>
      <c r="S543" s="11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48"/>
        <v>3.9999999999999998E-6</v>
      </c>
      <c r="P544">
        <f t="shared" si="49"/>
        <v>1</v>
      </c>
      <c r="Q544" s="6" t="str">
        <f t="shared" si="50"/>
        <v>technology</v>
      </c>
      <c r="R544" s="6" t="str">
        <f t="shared" si="51"/>
        <v>web</v>
      </c>
      <c r="S544" s="11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48"/>
        <v>3.1818181818181819E-3</v>
      </c>
      <c r="P545">
        <f t="shared" si="49"/>
        <v>35</v>
      </c>
      <c r="Q545" s="6" t="str">
        <f t="shared" si="50"/>
        <v>technology</v>
      </c>
      <c r="R545" s="6" t="str">
        <f t="shared" si="51"/>
        <v>web</v>
      </c>
      <c r="S545" s="11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48"/>
        <v>1.2E-2</v>
      </c>
      <c r="P546">
        <f t="shared" si="49"/>
        <v>3</v>
      </c>
      <c r="Q546" s="6" t="str">
        <f t="shared" si="50"/>
        <v>technology</v>
      </c>
      <c r="R546" s="6" t="str">
        <f t="shared" si="51"/>
        <v>web</v>
      </c>
      <c r="S546" s="11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48"/>
        <v>0.27383999999999997</v>
      </c>
      <c r="P547">
        <f t="shared" si="49"/>
        <v>402.70588235294116</v>
      </c>
      <c r="Q547" s="6" t="str">
        <f t="shared" si="50"/>
        <v>technology</v>
      </c>
      <c r="R547" s="6" t="str">
        <f t="shared" si="51"/>
        <v>web</v>
      </c>
      <c r="S547" s="11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48"/>
        <v>8.6666666666666663E-4</v>
      </c>
      <c r="P548">
        <f t="shared" si="49"/>
        <v>26</v>
      </c>
      <c r="Q548" s="6" t="str">
        <f t="shared" si="50"/>
        <v>technology</v>
      </c>
      <c r="R548" s="6" t="str">
        <f t="shared" si="51"/>
        <v>web</v>
      </c>
      <c r="S548" s="11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48"/>
        <v>0</v>
      </c>
      <c r="P549">
        <f t="shared" si="49"/>
        <v>0</v>
      </c>
      <c r="Q549" s="6" t="str">
        <f t="shared" si="50"/>
        <v>technology</v>
      </c>
      <c r="R549" s="6" t="str">
        <f t="shared" si="51"/>
        <v>web</v>
      </c>
      <c r="S549" s="11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48"/>
        <v>8.9999999999999998E-4</v>
      </c>
      <c r="P550">
        <f t="shared" si="49"/>
        <v>9</v>
      </c>
      <c r="Q550" s="6" t="str">
        <f t="shared" si="50"/>
        <v>technology</v>
      </c>
      <c r="R550" s="6" t="str">
        <f t="shared" si="51"/>
        <v>web</v>
      </c>
      <c r="S550" s="11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48"/>
        <v>2.7199999999999998E-2</v>
      </c>
      <c r="P551">
        <f t="shared" si="49"/>
        <v>8.5</v>
      </c>
      <c r="Q551" s="6" t="str">
        <f t="shared" si="50"/>
        <v>technology</v>
      </c>
      <c r="R551" s="6" t="str">
        <f t="shared" si="51"/>
        <v>web</v>
      </c>
      <c r="S551" s="11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48"/>
        <v>7.0000000000000001E-3</v>
      </c>
      <c r="P552">
        <f t="shared" si="49"/>
        <v>8.75</v>
      </c>
      <c r="Q552" s="6" t="str">
        <f t="shared" si="50"/>
        <v>technology</v>
      </c>
      <c r="R552" s="6" t="str">
        <f t="shared" si="51"/>
        <v>web</v>
      </c>
      <c r="S552" s="11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48"/>
        <v>5.0413333333333331E-2</v>
      </c>
      <c r="P553">
        <f t="shared" si="49"/>
        <v>135.03571428571428</v>
      </c>
      <c r="Q553" s="6" t="str">
        <f t="shared" si="50"/>
        <v>technology</v>
      </c>
      <c r="R553" s="6" t="str">
        <f t="shared" si="51"/>
        <v>web</v>
      </c>
      <c r="S553" s="11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48"/>
        <v>0</v>
      </c>
      <c r="P554">
        <f t="shared" si="49"/>
        <v>0</v>
      </c>
      <c r="Q554" s="6" t="str">
        <f t="shared" si="50"/>
        <v>technology</v>
      </c>
      <c r="R554" s="6" t="str">
        <f t="shared" si="51"/>
        <v>web</v>
      </c>
      <c r="S554" s="11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48"/>
        <v>4.9199999999999999E-3</v>
      </c>
      <c r="P555">
        <f t="shared" si="49"/>
        <v>20.5</v>
      </c>
      <c r="Q555" s="6" t="str">
        <f t="shared" si="50"/>
        <v>technology</v>
      </c>
      <c r="R555" s="6" t="str">
        <f t="shared" si="51"/>
        <v>web</v>
      </c>
      <c r="S555" s="11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48"/>
        <v>0.36589147286821705</v>
      </c>
      <c r="P556">
        <f t="shared" si="49"/>
        <v>64.36363636363636</v>
      </c>
      <c r="Q556" s="6" t="str">
        <f t="shared" si="50"/>
        <v>technology</v>
      </c>
      <c r="R556" s="6" t="str">
        <f t="shared" si="51"/>
        <v>web</v>
      </c>
      <c r="S556" s="11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48"/>
        <v>0</v>
      </c>
      <c r="P557">
        <f t="shared" si="49"/>
        <v>0</v>
      </c>
      <c r="Q557" s="6" t="str">
        <f t="shared" si="50"/>
        <v>technology</v>
      </c>
      <c r="R557" s="6" t="str">
        <f t="shared" si="51"/>
        <v>web</v>
      </c>
      <c r="S557" s="11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48"/>
        <v>2.5000000000000001E-2</v>
      </c>
      <c r="P558">
        <f t="shared" si="49"/>
        <v>200</v>
      </c>
      <c r="Q558" s="6" t="str">
        <f t="shared" si="50"/>
        <v>technology</v>
      </c>
      <c r="R558" s="6" t="str">
        <f t="shared" si="51"/>
        <v>web</v>
      </c>
      <c r="S558" s="11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48"/>
        <v>9.1066666666666674E-3</v>
      </c>
      <c r="P559">
        <f t="shared" si="49"/>
        <v>68.3</v>
      </c>
      <c r="Q559" s="6" t="str">
        <f t="shared" si="50"/>
        <v>technology</v>
      </c>
      <c r="R559" s="6" t="str">
        <f t="shared" si="51"/>
        <v>web</v>
      </c>
      <c r="S559" s="11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48"/>
        <v>0</v>
      </c>
      <c r="P560">
        <f t="shared" si="49"/>
        <v>0</v>
      </c>
      <c r="Q560" s="6" t="str">
        <f t="shared" si="50"/>
        <v>technology</v>
      </c>
      <c r="R560" s="6" t="str">
        <f t="shared" si="51"/>
        <v>web</v>
      </c>
      <c r="S560" s="11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48"/>
        <v>2.0833333333333335E-4</v>
      </c>
      <c r="P561">
        <f t="shared" si="49"/>
        <v>50</v>
      </c>
      <c r="Q561" s="6" t="str">
        <f t="shared" si="50"/>
        <v>technology</v>
      </c>
      <c r="R561" s="6" t="str">
        <f t="shared" si="51"/>
        <v>web</v>
      </c>
      <c r="S561" s="11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48"/>
        <v>1.2E-4</v>
      </c>
      <c r="P562">
        <f t="shared" si="49"/>
        <v>4</v>
      </c>
      <c r="Q562" s="6" t="str">
        <f t="shared" si="50"/>
        <v>technology</v>
      </c>
      <c r="R562" s="6" t="str">
        <f t="shared" si="51"/>
        <v>web</v>
      </c>
      <c r="S562" s="11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48"/>
        <v>3.6666666666666666E-3</v>
      </c>
      <c r="P563">
        <f t="shared" si="49"/>
        <v>27.5</v>
      </c>
      <c r="Q563" s="6" t="str">
        <f t="shared" si="50"/>
        <v>technology</v>
      </c>
      <c r="R563" s="6" t="str">
        <f t="shared" si="51"/>
        <v>web</v>
      </c>
      <c r="S563" s="11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48"/>
        <v>0</v>
      </c>
      <c r="P564">
        <f t="shared" si="49"/>
        <v>0</v>
      </c>
      <c r="Q564" s="6" t="str">
        <f t="shared" si="50"/>
        <v>technology</v>
      </c>
      <c r="R564" s="6" t="str">
        <f t="shared" si="51"/>
        <v>web</v>
      </c>
      <c r="S564" s="11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48"/>
        <v>9.0666666666666662E-4</v>
      </c>
      <c r="P565">
        <f t="shared" si="49"/>
        <v>34</v>
      </c>
      <c r="Q565" s="6" t="str">
        <f t="shared" si="50"/>
        <v>technology</v>
      </c>
      <c r="R565" s="6" t="str">
        <f t="shared" si="51"/>
        <v>web</v>
      </c>
      <c r="S565" s="11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48"/>
        <v>5.5555555555555558E-5</v>
      </c>
      <c r="P566">
        <f t="shared" si="49"/>
        <v>1</v>
      </c>
      <c r="Q566" s="6" t="str">
        <f t="shared" si="50"/>
        <v>technology</v>
      </c>
      <c r="R566" s="6" t="str">
        <f t="shared" si="51"/>
        <v>web</v>
      </c>
      <c r="S566" s="11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48"/>
        <v>0</v>
      </c>
      <c r="P567">
        <f t="shared" si="49"/>
        <v>0</v>
      </c>
      <c r="Q567" s="6" t="str">
        <f t="shared" si="50"/>
        <v>technology</v>
      </c>
      <c r="R567" s="6" t="str">
        <f t="shared" si="51"/>
        <v>web</v>
      </c>
      <c r="S567" s="11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48"/>
        <v>2.0000000000000001E-4</v>
      </c>
      <c r="P568">
        <f t="shared" si="49"/>
        <v>1</v>
      </c>
      <c r="Q568" s="6" t="str">
        <f t="shared" si="50"/>
        <v>technology</v>
      </c>
      <c r="R568" s="6" t="str">
        <f t="shared" si="51"/>
        <v>web</v>
      </c>
      <c r="S568" s="11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48"/>
        <v>0</v>
      </c>
      <c r="P569">
        <f t="shared" si="49"/>
        <v>0</v>
      </c>
      <c r="Q569" s="6" t="str">
        <f t="shared" si="50"/>
        <v>technology</v>
      </c>
      <c r="R569" s="6" t="str">
        <f t="shared" si="51"/>
        <v>web</v>
      </c>
      <c r="S569" s="11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48"/>
        <v>0.01</v>
      </c>
      <c r="P570">
        <f t="shared" si="49"/>
        <v>49</v>
      </c>
      <c r="Q570" s="6" t="str">
        <f t="shared" si="50"/>
        <v>technology</v>
      </c>
      <c r="R570" s="6" t="str">
        <f t="shared" si="51"/>
        <v>web</v>
      </c>
      <c r="S570" s="11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48"/>
        <v>8.0000000000000002E-3</v>
      </c>
      <c r="P571">
        <f t="shared" si="49"/>
        <v>20</v>
      </c>
      <c r="Q571" s="6" t="str">
        <f t="shared" si="50"/>
        <v>technology</v>
      </c>
      <c r="R571" s="6" t="str">
        <f t="shared" si="51"/>
        <v>web</v>
      </c>
      <c r="S571" s="11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48"/>
        <v>1.6705882352941177E-3</v>
      </c>
      <c r="P572">
        <f t="shared" si="49"/>
        <v>142</v>
      </c>
      <c r="Q572" s="6" t="str">
        <f t="shared" si="50"/>
        <v>technology</v>
      </c>
      <c r="R572" s="6" t="str">
        <f t="shared" si="51"/>
        <v>web</v>
      </c>
      <c r="S572" s="11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48"/>
        <v>4.2399999999999998E-3</v>
      </c>
      <c r="P573">
        <f t="shared" si="49"/>
        <v>53</v>
      </c>
      <c r="Q573" s="6" t="str">
        <f t="shared" si="50"/>
        <v>technology</v>
      </c>
      <c r="R573" s="6" t="str">
        <f t="shared" si="51"/>
        <v>web</v>
      </c>
      <c r="S573" s="11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48"/>
        <v>0</v>
      </c>
      <c r="P574">
        <f t="shared" si="49"/>
        <v>0</v>
      </c>
      <c r="Q574" s="6" t="str">
        <f t="shared" si="50"/>
        <v>technology</v>
      </c>
      <c r="R574" s="6" t="str">
        <f t="shared" si="51"/>
        <v>web</v>
      </c>
      <c r="S574" s="11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48"/>
        <v>3.892538925389254E-3</v>
      </c>
      <c r="P575">
        <f t="shared" si="49"/>
        <v>38.444444444444443</v>
      </c>
      <c r="Q575" s="6" t="str">
        <f t="shared" si="50"/>
        <v>technology</v>
      </c>
      <c r="R575" s="6" t="str">
        <f t="shared" si="51"/>
        <v>web</v>
      </c>
      <c r="S575" s="11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48"/>
        <v>7.1556350626118068E-3</v>
      </c>
      <c r="P576">
        <f t="shared" si="49"/>
        <v>20</v>
      </c>
      <c r="Q576" s="6" t="str">
        <f t="shared" si="50"/>
        <v>technology</v>
      </c>
      <c r="R576" s="6" t="str">
        <f t="shared" si="51"/>
        <v>web</v>
      </c>
      <c r="S576" s="11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48"/>
        <v>4.3166666666666666E-3</v>
      </c>
      <c r="P577">
        <f t="shared" si="49"/>
        <v>64.75</v>
      </c>
      <c r="Q577" s="6" t="str">
        <f t="shared" si="50"/>
        <v>technology</v>
      </c>
      <c r="R577" s="6" t="str">
        <f t="shared" si="51"/>
        <v>web</v>
      </c>
      <c r="S577" s="11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48"/>
        <v>1.2500000000000001E-5</v>
      </c>
      <c r="P578">
        <f t="shared" si="49"/>
        <v>1</v>
      </c>
      <c r="Q578" s="6" t="str">
        <f t="shared" si="50"/>
        <v>technology</v>
      </c>
      <c r="R578" s="6" t="str">
        <f t="shared" si="51"/>
        <v>web</v>
      </c>
      <c r="S578" s="11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54">(E579/D579)</f>
        <v>2E-3</v>
      </c>
      <c r="P579">
        <f t="shared" ref="P579:P642" si="55">IF(L579=0,0,(E579/L579))</f>
        <v>10</v>
      </c>
      <c r="Q579" s="6" t="str">
        <f t="shared" ref="Q579:Q642" si="56">LEFT(N579,FIND("/",N579)-1)</f>
        <v>technology</v>
      </c>
      <c r="R579" s="6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54"/>
        <v>1.12E-4</v>
      </c>
      <c r="P580">
        <f t="shared" si="55"/>
        <v>2</v>
      </c>
      <c r="Q580" s="6" t="str">
        <f t="shared" si="56"/>
        <v>technology</v>
      </c>
      <c r="R580" s="6" t="str">
        <f t="shared" si="57"/>
        <v>web</v>
      </c>
      <c r="S580" s="11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54"/>
        <v>1.4583333333333334E-2</v>
      </c>
      <c r="P581">
        <f t="shared" si="55"/>
        <v>35</v>
      </c>
      <c r="Q581" s="6" t="str">
        <f t="shared" si="56"/>
        <v>technology</v>
      </c>
      <c r="R581" s="6" t="str">
        <f t="shared" si="57"/>
        <v>web</v>
      </c>
      <c r="S581" s="11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54"/>
        <v>3.3333333333333332E-4</v>
      </c>
      <c r="P582">
        <f t="shared" si="55"/>
        <v>1</v>
      </c>
      <c r="Q582" s="6" t="str">
        <f t="shared" si="56"/>
        <v>technology</v>
      </c>
      <c r="R582" s="6" t="str">
        <f t="shared" si="57"/>
        <v>web</v>
      </c>
      <c r="S582" s="11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54"/>
        <v>0</v>
      </c>
      <c r="P583">
        <f t="shared" si="55"/>
        <v>0</v>
      </c>
      <c r="Q583" s="6" t="str">
        <f t="shared" si="56"/>
        <v>technology</v>
      </c>
      <c r="R583" s="6" t="str">
        <f t="shared" si="57"/>
        <v>web</v>
      </c>
      <c r="S583" s="11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54"/>
        <v>0</v>
      </c>
      <c r="P584">
        <f t="shared" si="55"/>
        <v>0</v>
      </c>
      <c r="Q584" s="6" t="str">
        <f t="shared" si="56"/>
        <v>technology</v>
      </c>
      <c r="R584" s="6" t="str">
        <f t="shared" si="57"/>
        <v>web</v>
      </c>
      <c r="S584" s="11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54"/>
        <v>1.1111111111111112E-4</v>
      </c>
      <c r="P585">
        <f t="shared" si="55"/>
        <v>1</v>
      </c>
      <c r="Q585" s="6" t="str">
        <f t="shared" si="56"/>
        <v>technology</v>
      </c>
      <c r="R585" s="6" t="str">
        <f t="shared" si="57"/>
        <v>web</v>
      </c>
      <c r="S585" s="11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54"/>
        <v>0.01</v>
      </c>
      <c r="P586">
        <f t="shared" si="55"/>
        <v>5</v>
      </c>
      <c r="Q586" s="6" t="str">
        <f t="shared" si="56"/>
        <v>technology</v>
      </c>
      <c r="R586" s="6" t="str">
        <f t="shared" si="57"/>
        <v>web</v>
      </c>
      <c r="S586" s="11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54"/>
        <v>0</v>
      </c>
      <c r="P587">
        <f t="shared" si="55"/>
        <v>0</v>
      </c>
      <c r="Q587" s="6" t="str">
        <f t="shared" si="56"/>
        <v>technology</v>
      </c>
      <c r="R587" s="6" t="str">
        <f t="shared" si="57"/>
        <v>web</v>
      </c>
      <c r="S587" s="11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54"/>
        <v>5.5999999999999999E-3</v>
      </c>
      <c r="P588">
        <f t="shared" si="55"/>
        <v>14</v>
      </c>
      <c r="Q588" s="6" t="str">
        <f t="shared" si="56"/>
        <v>technology</v>
      </c>
      <c r="R588" s="6" t="str">
        <f t="shared" si="57"/>
        <v>web</v>
      </c>
      <c r="S588" s="11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54"/>
        <v>9.0833333333333335E-2</v>
      </c>
      <c r="P589">
        <f t="shared" si="55"/>
        <v>389.28571428571428</v>
      </c>
      <c r="Q589" s="6" t="str">
        <f t="shared" si="56"/>
        <v>technology</v>
      </c>
      <c r="R589" s="6" t="str">
        <f t="shared" si="57"/>
        <v>web</v>
      </c>
      <c r="S589" s="11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54"/>
        <v>3.3444444444444443E-2</v>
      </c>
      <c r="P590">
        <f t="shared" si="55"/>
        <v>150.5</v>
      </c>
      <c r="Q590" s="6" t="str">
        <f t="shared" si="56"/>
        <v>technology</v>
      </c>
      <c r="R590" s="6" t="str">
        <f t="shared" si="57"/>
        <v>web</v>
      </c>
      <c r="S590" s="11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54"/>
        <v>1.3333333333333334E-4</v>
      </c>
      <c r="P591">
        <f t="shared" si="55"/>
        <v>1</v>
      </c>
      <c r="Q591" s="6" t="str">
        <f t="shared" si="56"/>
        <v>technology</v>
      </c>
      <c r="R591" s="6" t="str">
        <f t="shared" si="57"/>
        <v>web</v>
      </c>
      <c r="S591" s="11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54"/>
        <v>4.4600000000000001E-2</v>
      </c>
      <c r="P592">
        <f t="shared" si="55"/>
        <v>24.777777777777779</v>
      </c>
      <c r="Q592" s="6" t="str">
        <f t="shared" si="56"/>
        <v>technology</v>
      </c>
      <c r="R592" s="6" t="str">
        <f t="shared" si="57"/>
        <v>web</v>
      </c>
      <c r="S592" s="11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54"/>
        <v>6.0999999999999997E-4</v>
      </c>
      <c r="P593">
        <f t="shared" si="55"/>
        <v>30.5</v>
      </c>
      <c r="Q593" s="6" t="str">
        <f t="shared" si="56"/>
        <v>technology</v>
      </c>
      <c r="R593" s="6" t="str">
        <f t="shared" si="57"/>
        <v>web</v>
      </c>
      <c r="S593" s="11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54"/>
        <v>3.3333333333333333E-2</v>
      </c>
      <c r="P594">
        <f t="shared" si="55"/>
        <v>250</v>
      </c>
      <c r="Q594" s="6" t="str">
        <f t="shared" si="56"/>
        <v>technology</v>
      </c>
      <c r="R594" s="6" t="str">
        <f t="shared" si="57"/>
        <v>web</v>
      </c>
      <c r="S594" s="11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54"/>
        <v>0.23</v>
      </c>
      <c r="P595">
        <f t="shared" si="55"/>
        <v>16.428571428571427</v>
      </c>
      <c r="Q595" s="6" t="str">
        <f t="shared" si="56"/>
        <v>technology</v>
      </c>
      <c r="R595" s="6" t="str">
        <f t="shared" si="57"/>
        <v>web</v>
      </c>
      <c r="S595" s="11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54"/>
        <v>1.0399999999999999E-3</v>
      </c>
      <c r="P596">
        <f t="shared" si="55"/>
        <v>13</v>
      </c>
      <c r="Q596" s="6" t="str">
        <f t="shared" si="56"/>
        <v>technology</v>
      </c>
      <c r="R596" s="6" t="str">
        <f t="shared" si="57"/>
        <v>web</v>
      </c>
      <c r="S596" s="11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54"/>
        <v>4.2599999999999999E-3</v>
      </c>
      <c r="P597">
        <f t="shared" si="55"/>
        <v>53.25</v>
      </c>
      <c r="Q597" s="6" t="str">
        <f t="shared" si="56"/>
        <v>technology</v>
      </c>
      <c r="R597" s="6" t="str">
        <f t="shared" si="57"/>
        <v>web</v>
      </c>
      <c r="S597" s="11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54"/>
        <v>2.9999999999999997E-4</v>
      </c>
      <c r="P598">
        <f t="shared" si="55"/>
        <v>3</v>
      </c>
      <c r="Q598" s="6" t="str">
        <f t="shared" si="56"/>
        <v>technology</v>
      </c>
      <c r="R598" s="6" t="str">
        <f t="shared" si="57"/>
        <v>web</v>
      </c>
      <c r="S598" s="11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54"/>
        <v>2.6666666666666666E-3</v>
      </c>
      <c r="P599">
        <f t="shared" si="55"/>
        <v>10</v>
      </c>
      <c r="Q599" s="6" t="str">
        <f t="shared" si="56"/>
        <v>technology</v>
      </c>
      <c r="R599" s="6" t="str">
        <f t="shared" si="57"/>
        <v>web</v>
      </c>
      <c r="S599" s="11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54"/>
        <v>0.34</v>
      </c>
      <c r="P600">
        <f t="shared" si="55"/>
        <v>121.42857142857143</v>
      </c>
      <c r="Q600" s="6" t="str">
        <f t="shared" si="56"/>
        <v>technology</v>
      </c>
      <c r="R600" s="6" t="str">
        <f t="shared" si="57"/>
        <v>web</v>
      </c>
      <c r="S600" s="11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54"/>
        <v>6.2E-4</v>
      </c>
      <c r="P601">
        <f t="shared" si="55"/>
        <v>15.5</v>
      </c>
      <c r="Q601" s="6" t="str">
        <f t="shared" si="56"/>
        <v>technology</v>
      </c>
      <c r="R601" s="6" t="str">
        <f t="shared" si="57"/>
        <v>web</v>
      </c>
      <c r="S601" s="11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54"/>
        <v>0.02</v>
      </c>
      <c r="P602">
        <f t="shared" si="55"/>
        <v>100</v>
      </c>
      <c r="Q602" s="6" t="str">
        <f t="shared" si="56"/>
        <v>technology</v>
      </c>
      <c r="R602" s="6" t="str">
        <f t="shared" si="57"/>
        <v>web</v>
      </c>
      <c r="S602" s="11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54"/>
        <v>1.4E-2</v>
      </c>
      <c r="P603">
        <f t="shared" si="55"/>
        <v>23.333333333333332</v>
      </c>
      <c r="Q603" s="6" t="str">
        <f t="shared" si="56"/>
        <v>technology</v>
      </c>
      <c r="R603" s="6" t="str">
        <f t="shared" si="57"/>
        <v>web</v>
      </c>
      <c r="S603" s="11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54"/>
        <v>0</v>
      </c>
      <c r="P604">
        <f t="shared" si="55"/>
        <v>0</v>
      </c>
      <c r="Q604" s="6" t="str">
        <f t="shared" si="56"/>
        <v>technology</v>
      </c>
      <c r="R604" s="6" t="str">
        <f t="shared" si="57"/>
        <v>web</v>
      </c>
      <c r="S604" s="11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54"/>
        <v>3.9334666666666664E-2</v>
      </c>
      <c r="P605">
        <f t="shared" si="55"/>
        <v>45.386153846153846</v>
      </c>
      <c r="Q605" s="6" t="str">
        <f t="shared" si="56"/>
        <v>technology</v>
      </c>
      <c r="R605" s="6" t="str">
        <f t="shared" si="57"/>
        <v>web</v>
      </c>
      <c r="S605" s="11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54"/>
        <v>0</v>
      </c>
      <c r="P606">
        <f t="shared" si="55"/>
        <v>0</v>
      </c>
      <c r="Q606" s="6" t="str">
        <f t="shared" si="56"/>
        <v>technology</v>
      </c>
      <c r="R606" s="6" t="str">
        <f t="shared" si="57"/>
        <v>web</v>
      </c>
      <c r="S606" s="11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54"/>
        <v>2.6200000000000001E-2</v>
      </c>
      <c r="P607">
        <f t="shared" si="55"/>
        <v>16.375</v>
      </c>
      <c r="Q607" s="6" t="str">
        <f t="shared" si="56"/>
        <v>technology</v>
      </c>
      <c r="R607" s="6" t="str">
        <f t="shared" si="57"/>
        <v>web</v>
      </c>
      <c r="S607" s="11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54"/>
        <v>2E-3</v>
      </c>
      <c r="P608">
        <f t="shared" si="55"/>
        <v>10</v>
      </c>
      <c r="Q608" s="6" t="str">
        <f t="shared" si="56"/>
        <v>technology</v>
      </c>
      <c r="R608" s="6" t="str">
        <f t="shared" si="57"/>
        <v>web</v>
      </c>
      <c r="S608" s="11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54"/>
        <v>0</v>
      </c>
      <c r="P609">
        <f t="shared" si="55"/>
        <v>0</v>
      </c>
      <c r="Q609" s="6" t="str">
        <f t="shared" si="56"/>
        <v>technology</v>
      </c>
      <c r="R609" s="6" t="str">
        <f t="shared" si="57"/>
        <v>web</v>
      </c>
      <c r="S609" s="11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54"/>
        <v>9.7400000000000004E-3</v>
      </c>
      <c r="P610">
        <f t="shared" si="55"/>
        <v>292.2</v>
      </c>
      <c r="Q610" s="6" t="str">
        <f t="shared" si="56"/>
        <v>technology</v>
      </c>
      <c r="R610" s="6" t="str">
        <f t="shared" si="57"/>
        <v>web</v>
      </c>
      <c r="S610" s="11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54"/>
        <v>6.41025641025641E-3</v>
      </c>
      <c r="P611">
        <f t="shared" si="55"/>
        <v>5</v>
      </c>
      <c r="Q611" s="6" t="str">
        <f t="shared" si="56"/>
        <v>technology</v>
      </c>
      <c r="R611" s="6" t="str">
        <f t="shared" si="57"/>
        <v>web</v>
      </c>
      <c r="S611" s="11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54"/>
        <v>0</v>
      </c>
      <c r="P612">
        <f t="shared" si="55"/>
        <v>0</v>
      </c>
      <c r="Q612" s="6" t="str">
        <f t="shared" si="56"/>
        <v>technology</v>
      </c>
      <c r="R612" s="6" t="str">
        <f t="shared" si="57"/>
        <v>web</v>
      </c>
      <c r="S612" s="11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54"/>
        <v>0</v>
      </c>
      <c r="P613">
        <f t="shared" si="55"/>
        <v>0</v>
      </c>
      <c r="Q613" s="6" t="str">
        <f t="shared" si="56"/>
        <v>technology</v>
      </c>
      <c r="R613" s="6" t="str">
        <f t="shared" si="57"/>
        <v>web</v>
      </c>
      <c r="S613" s="11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54"/>
        <v>0</v>
      </c>
      <c r="P614">
        <f t="shared" si="55"/>
        <v>0</v>
      </c>
      <c r="Q614" s="6" t="str">
        <f t="shared" si="56"/>
        <v>technology</v>
      </c>
      <c r="R614" s="6" t="str">
        <f t="shared" si="57"/>
        <v>web</v>
      </c>
      <c r="S614" s="11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54"/>
        <v>0.21363333333333334</v>
      </c>
      <c r="P615">
        <f t="shared" si="55"/>
        <v>105.93388429752066</v>
      </c>
      <c r="Q615" s="6" t="str">
        <f t="shared" si="56"/>
        <v>technology</v>
      </c>
      <c r="R615" s="6" t="str">
        <f t="shared" si="57"/>
        <v>web</v>
      </c>
      <c r="S615" s="11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54"/>
        <v>0</v>
      </c>
      <c r="P616">
        <f t="shared" si="55"/>
        <v>0</v>
      </c>
      <c r="Q616" s="6" t="str">
        <f t="shared" si="56"/>
        <v>technology</v>
      </c>
      <c r="R616" s="6" t="str">
        <f t="shared" si="57"/>
        <v>web</v>
      </c>
      <c r="S616" s="11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54"/>
        <v>0</v>
      </c>
      <c r="P617">
        <f t="shared" si="55"/>
        <v>0</v>
      </c>
      <c r="Q617" s="6" t="str">
        <f t="shared" si="56"/>
        <v>technology</v>
      </c>
      <c r="R617" s="6" t="str">
        <f t="shared" si="57"/>
        <v>web</v>
      </c>
      <c r="S617" s="11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54"/>
        <v>0</v>
      </c>
      <c r="P618">
        <f t="shared" si="55"/>
        <v>0</v>
      </c>
      <c r="Q618" s="6" t="str">
        <f t="shared" si="56"/>
        <v>technology</v>
      </c>
      <c r="R618" s="6" t="str">
        <f t="shared" si="57"/>
        <v>web</v>
      </c>
      <c r="S618" s="11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54"/>
        <v>0.03</v>
      </c>
      <c r="P619">
        <f t="shared" si="55"/>
        <v>20</v>
      </c>
      <c r="Q619" s="6" t="str">
        <f t="shared" si="56"/>
        <v>technology</v>
      </c>
      <c r="R619" s="6" t="str">
        <f t="shared" si="57"/>
        <v>web</v>
      </c>
      <c r="S619" s="11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54"/>
        <v>0</v>
      </c>
      <c r="P620">
        <f t="shared" si="55"/>
        <v>0</v>
      </c>
      <c r="Q620" s="6" t="str">
        <f t="shared" si="56"/>
        <v>technology</v>
      </c>
      <c r="R620" s="6" t="str">
        <f t="shared" si="57"/>
        <v>web</v>
      </c>
      <c r="S620" s="11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54"/>
        <v>3.9999999999999998E-7</v>
      </c>
      <c r="P621">
        <f t="shared" si="55"/>
        <v>1</v>
      </c>
      <c r="Q621" s="6" t="str">
        <f t="shared" si="56"/>
        <v>technology</v>
      </c>
      <c r="R621" s="6" t="str">
        <f t="shared" si="57"/>
        <v>web</v>
      </c>
      <c r="S621" s="11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54"/>
        <v>0.01</v>
      </c>
      <c r="P622">
        <f t="shared" si="55"/>
        <v>300</v>
      </c>
      <c r="Q622" s="6" t="str">
        <f t="shared" si="56"/>
        <v>technology</v>
      </c>
      <c r="R622" s="6" t="str">
        <f t="shared" si="57"/>
        <v>web</v>
      </c>
      <c r="S622" s="11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54"/>
        <v>1.044E-2</v>
      </c>
      <c r="P623">
        <f t="shared" si="55"/>
        <v>87</v>
      </c>
      <c r="Q623" s="6" t="str">
        <f t="shared" si="56"/>
        <v>technology</v>
      </c>
      <c r="R623" s="6" t="str">
        <f t="shared" si="57"/>
        <v>web</v>
      </c>
      <c r="S623" s="11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54"/>
        <v>5.6833333333333333E-2</v>
      </c>
      <c r="P624">
        <f t="shared" si="55"/>
        <v>37.888888888888886</v>
      </c>
      <c r="Q624" s="6" t="str">
        <f t="shared" si="56"/>
        <v>technology</v>
      </c>
      <c r="R624" s="6" t="str">
        <f t="shared" si="57"/>
        <v>web</v>
      </c>
      <c r="S624" s="11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54"/>
        <v>0</v>
      </c>
      <c r="P625">
        <f t="shared" si="55"/>
        <v>0</v>
      </c>
      <c r="Q625" s="6" t="str">
        <f t="shared" si="56"/>
        <v>technology</v>
      </c>
      <c r="R625" s="6" t="str">
        <f t="shared" si="57"/>
        <v>web</v>
      </c>
      <c r="S625" s="11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54"/>
        <v>0</v>
      </c>
      <c r="P626">
        <f t="shared" si="55"/>
        <v>0</v>
      </c>
      <c r="Q626" s="6" t="str">
        <f t="shared" si="56"/>
        <v>technology</v>
      </c>
      <c r="R626" s="6" t="str">
        <f t="shared" si="57"/>
        <v>web</v>
      </c>
      <c r="S626" s="11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54"/>
        <v>0</v>
      </c>
      <c r="P627">
        <f t="shared" si="55"/>
        <v>0</v>
      </c>
      <c r="Q627" s="6" t="str">
        <f t="shared" si="56"/>
        <v>technology</v>
      </c>
      <c r="R627" s="6" t="str">
        <f t="shared" si="57"/>
        <v>web</v>
      </c>
      <c r="S627" s="11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54"/>
        <v>0.17380000000000001</v>
      </c>
      <c r="P628">
        <f t="shared" si="55"/>
        <v>111.41025641025641</v>
      </c>
      <c r="Q628" s="6" t="str">
        <f t="shared" si="56"/>
        <v>technology</v>
      </c>
      <c r="R628" s="6" t="str">
        <f t="shared" si="57"/>
        <v>web</v>
      </c>
      <c r="S628" s="11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54"/>
        <v>2.0000000000000001E-4</v>
      </c>
      <c r="P629">
        <f t="shared" si="55"/>
        <v>90</v>
      </c>
      <c r="Q629" s="6" t="str">
        <f t="shared" si="56"/>
        <v>technology</v>
      </c>
      <c r="R629" s="6" t="str">
        <f t="shared" si="57"/>
        <v>web</v>
      </c>
      <c r="S629" s="11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54"/>
        <v>0</v>
      </c>
      <c r="P630">
        <f t="shared" si="55"/>
        <v>0</v>
      </c>
      <c r="Q630" s="6" t="str">
        <f t="shared" si="56"/>
        <v>technology</v>
      </c>
      <c r="R630" s="6" t="str">
        <f t="shared" si="57"/>
        <v>web</v>
      </c>
      <c r="S630" s="11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54"/>
        <v>1.75E-3</v>
      </c>
      <c r="P631">
        <f t="shared" si="55"/>
        <v>116.66666666666667</v>
      </c>
      <c r="Q631" s="6" t="str">
        <f t="shared" si="56"/>
        <v>technology</v>
      </c>
      <c r="R631" s="6" t="str">
        <f t="shared" si="57"/>
        <v>web</v>
      </c>
      <c r="S631" s="11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54"/>
        <v>8.3340278356529708E-4</v>
      </c>
      <c r="P632">
        <f t="shared" si="55"/>
        <v>10</v>
      </c>
      <c r="Q632" s="6" t="str">
        <f t="shared" si="56"/>
        <v>technology</v>
      </c>
      <c r="R632" s="6" t="str">
        <f t="shared" si="57"/>
        <v>web</v>
      </c>
      <c r="S632" s="11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54"/>
        <v>1.38E-2</v>
      </c>
      <c r="P633">
        <f t="shared" si="55"/>
        <v>76.666666666666671</v>
      </c>
      <c r="Q633" s="6" t="str">
        <f t="shared" si="56"/>
        <v>technology</v>
      </c>
      <c r="R633" s="6" t="str">
        <f t="shared" si="57"/>
        <v>web</v>
      </c>
      <c r="S633" s="11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54"/>
        <v>0</v>
      </c>
      <c r="P634">
        <f t="shared" si="55"/>
        <v>0</v>
      </c>
      <c r="Q634" s="6" t="str">
        <f t="shared" si="56"/>
        <v>technology</v>
      </c>
      <c r="R634" s="6" t="str">
        <f t="shared" si="57"/>
        <v>web</v>
      </c>
      <c r="S634" s="11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54"/>
        <v>0.1245</v>
      </c>
      <c r="P635">
        <f t="shared" si="55"/>
        <v>49.8</v>
      </c>
      <c r="Q635" s="6" t="str">
        <f t="shared" si="56"/>
        <v>technology</v>
      </c>
      <c r="R635" s="6" t="str">
        <f t="shared" si="57"/>
        <v>web</v>
      </c>
      <c r="S635" s="11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54"/>
        <v>2.0000000000000001E-4</v>
      </c>
      <c r="P636">
        <f t="shared" si="55"/>
        <v>1</v>
      </c>
      <c r="Q636" s="6" t="str">
        <f t="shared" si="56"/>
        <v>technology</v>
      </c>
      <c r="R636" s="6" t="str">
        <f t="shared" si="57"/>
        <v>web</v>
      </c>
      <c r="S636" s="11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54"/>
        <v>8.0000000000000007E-5</v>
      </c>
      <c r="P637">
        <f t="shared" si="55"/>
        <v>2</v>
      </c>
      <c r="Q637" s="6" t="str">
        <f t="shared" si="56"/>
        <v>technology</v>
      </c>
      <c r="R637" s="6" t="str">
        <f t="shared" si="57"/>
        <v>web</v>
      </c>
      <c r="S637" s="11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54"/>
        <v>2E-3</v>
      </c>
      <c r="P638">
        <f t="shared" si="55"/>
        <v>4</v>
      </c>
      <c r="Q638" s="6" t="str">
        <f t="shared" si="56"/>
        <v>technology</v>
      </c>
      <c r="R638" s="6" t="str">
        <f t="shared" si="57"/>
        <v>web</v>
      </c>
      <c r="S638" s="11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54"/>
        <v>0</v>
      </c>
      <c r="P639">
        <f t="shared" si="55"/>
        <v>0</v>
      </c>
      <c r="Q639" s="6" t="str">
        <f t="shared" si="56"/>
        <v>technology</v>
      </c>
      <c r="R639" s="6" t="str">
        <f t="shared" si="57"/>
        <v>web</v>
      </c>
      <c r="S639" s="11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54"/>
        <v>9.0000000000000006E-5</v>
      </c>
      <c r="P640">
        <f t="shared" si="55"/>
        <v>3</v>
      </c>
      <c r="Q640" s="6" t="str">
        <f t="shared" si="56"/>
        <v>technology</v>
      </c>
      <c r="R640" s="6" t="str">
        <f t="shared" si="57"/>
        <v>web</v>
      </c>
      <c r="S640" s="11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54"/>
        <v>9.9999999999999995E-7</v>
      </c>
      <c r="P641">
        <f t="shared" si="55"/>
        <v>1</v>
      </c>
      <c r="Q641" s="6" t="str">
        <f t="shared" si="56"/>
        <v>technology</v>
      </c>
      <c r="R641" s="6" t="str">
        <f t="shared" si="57"/>
        <v>web</v>
      </c>
      <c r="S641" s="11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54"/>
        <v>1.4428571428571428</v>
      </c>
      <c r="P642">
        <f t="shared" si="55"/>
        <v>50.5</v>
      </c>
      <c r="Q642" s="6" t="str">
        <f t="shared" si="56"/>
        <v>technology</v>
      </c>
      <c r="R642" s="6" t="str">
        <f t="shared" si="57"/>
        <v>wearables</v>
      </c>
      <c r="S642" s="11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60">(E643/D643)</f>
        <v>1.1916249999999999</v>
      </c>
      <c r="P643">
        <f t="shared" ref="P643:P706" si="61">IF(L643=0,0,(E643/L643))</f>
        <v>151.31746031746033</v>
      </c>
      <c r="Q643" s="6" t="str">
        <f t="shared" ref="Q643:Q706" si="62">LEFT(N643,FIND("/",N643)-1)</f>
        <v>technology</v>
      </c>
      <c r="R643" s="6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60"/>
        <v>14.604850000000001</v>
      </c>
      <c r="P644">
        <f t="shared" si="61"/>
        <v>134.3592456301748</v>
      </c>
      <c r="Q644" s="6" t="str">
        <f t="shared" si="62"/>
        <v>technology</v>
      </c>
      <c r="R644" s="6" t="str">
        <f t="shared" si="63"/>
        <v>wearables</v>
      </c>
      <c r="S644" s="11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60"/>
        <v>1.0580799999999999</v>
      </c>
      <c r="P645">
        <f t="shared" si="61"/>
        <v>174.02631578947367</v>
      </c>
      <c r="Q645" s="6" t="str">
        <f t="shared" si="62"/>
        <v>technology</v>
      </c>
      <c r="R645" s="6" t="str">
        <f t="shared" si="63"/>
        <v>wearables</v>
      </c>
      <c r="S645" s="11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60"/>
        <v>3.0011791999999997</v>
      </c>
      <c r="P646">
        <f t="shared" si="61"/>
        <v>73.486268364348675</v>
      </c>
      <c r="Q646" s="6" t="str">
        <f t="shared" si="62"/>
        <v>technology</v>
      </c>
      <c r="R646" s="6" t="str">
        <f t="shared" si="63"/>
        <v>wearables</v>
      </c>
      <c r="S646" s="11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60"/>
        <v>2.7869999999999999</v>
      </c>
      <c r="P647">
        <f t="shared" si="61"/>
        <v>23.518987341772153</v>
      </c>
      <c r="Q647" s="6" t="str">
        <f t="shared" si="62"/>
        <v>technology</v>
      </c>
      <c r="R647" s="6" t="str">
        <f t="shared" si="63"/>
        <v>wearables</v>
      </c>
      <c r="S647" s="11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60"/>
        <v>1.3187625000000001</v>
      </c>
      <c r="P648">
        <f t="shared" si="61"/>
        <v>39.074444444444445</v>
      </c>
      <c r="Q648" s="6" t="str">
        <f t="shared" si="62"/>
        <v>technology</v>
      </c>
      <c r="R648" s="6" t="str">
        <f t="shared" si="63"/>
        <v>wearables</v>
      </c>
      <c r="S648" s="11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60"/>
        <v>1.0705</v>
      </c>
      <c r="P649">
        <f t="shared" si="61"/>
        <v>125.94117647058823</v>
      </c>
      <c r="Q649" s="6" t="str">
        <f t="shared" si="62"/>
        <v>technology</v>
      </c>
      <c r="R649" s="6" t="str">
        <f t="shared" si="63"/>
        <v>wearables</v>
      </c>
      <c r="S649" s="11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60"/>
        <v>1.2682285714285715</v>
      </c>
      <c r="P650">
        <f t="shared" si="61"/>
        <v>1644</v>
      </c>
      <c r="Q650" s="6" t="str">
        <f t="shared" si="62"/>
        <v>technology</v>
      </c>
      <c r="R650" s="6" t="str">
        <f t="shared" si="63"/>
        <v>wearables</v>
      </c>
      <c r="S650" s="11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60"/>
        <v>1.3996</v>
      </c>
      <c r="P651">
        <f t="shared" si="61"/>
        <v>42.670731707317074</v>
      </c>
      <c r="Q651" s="6" t="str">
        <f t="shared" si="62"/>
        <v>technology</v>
      </c>
      <c r="R651" s="6" t="str">
        <f t="shared" si="63"/>
        <v>wearables</v>
      </c>
      <c r="S651" s="11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60"/>
        <v>1.1240000000000001</v>
      </c>
      <c r="P652">
        <f t="shared" si="61"/>
        <v>35.125</v>
      </c>
      <c r="Q652" s="6" t="str">
        <f t="shared" si="62"/>
        <v>technology</v>
      </c>
      <c r="R652" s="6" t="str">
        <f t="shared" si="63"/>
        <v>wearables</v>
      </c>
      <c r="S652" s="11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60"/>
        <v>1.00528</v>
      </c>
      <c r="P653">
        <f t="shared" si="61"/>
        <v>239.35238095238094</v>
      </c>
      <c r="Q653" s="6" t="str">
        <f t="shared" si="62"/>
        <v>technology</v>
      </c>
      <c r="R653" s="6" t="str">
        <f t="shared" si="63"/>
        <v>wearables</v>
      </c>
      <c r="S653" s="11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60"/>
        <v>1.0046666666666666</v>
      </c>
      <c r="P654">
        <f t="shared" si="61"/>
        <v>107.64285714285714</v>
      </c>
      <c r="Q654" s="6" t="str">
        <f t="shared" si="62"/>
        <v>technology</v>
      </c>
      <c r="R654" s="6" t="str">
        <f t="shared" si="63"/>
        <v>wearables</v>
      </c>
      <c r="S654" s="11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60"/>
        <v>1.4144600000000001</v>
      </c>
      <c r="P655">
        <f t="shared" si="61"/>
        <v>95.830623306233065</v>
      </c>
      <c r="Q655" s="6" t="str">
        <f t="shared" si="62"/>
        <v>technology</v>
      </c>
      <c r="R655" s="6" t="str">
        <f t="shared" si="63"/>
        <v>wearables</v>
      </c>
      <c r="S655" s="11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60"/>
        <v>2.6729166666666666</v>
      </c>
      <c r="P656">
        <f t="shared" si="61"/>
        <v>31.663376110562684</v>
      </c>
      <c r="Q656" s="6" t="str">
        <f t="shared" si="62"/>
        <v>technology</v>
      </c>
      <c r="R656" s="6" t="str">
        <f t="shared" si="63"/>
        <v>wearables</v>
      </c>
      <c r="S656" s="11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60"/>
        <v>1.4688749999999999</v>
      </c>
      <c r="P657">
        <f t="shared" si="61"/>
        <v>42.886861313868614</v>
      </c>
      <c r="Q657" s="6" t="str">
        <f t="shared" si="62"/>
        <v>technology</v>
      </c>
      <c r="R657" s="6" t="str">
        <f t="shared" si="63"/>
        <v>wearables</v>
      </c>
      <c r="S657" s="11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60"/>
        <v>2.1356000000000002</v>
      </c>
      <c r="P658">
        <f t="shared" si="61"/>
        <v>122.73563218390805</v>
      </c>
      <c r="Q658" s="6" t="str">
        <f t="shared" si="62"/>
        <v>technology</v>
      </c>
      <c r="R658" s="6" t="str">
        <f t="shared" si="63"/>
        <v>wearables</v>
      </c>
      <c r="S658" s="11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60"/>
        <v>1.2569999999999999</v>
      </c>
      <c r="P659">
        <f t="shared" si="61"/>
        <v>190.45454545454547</v>
      </c>
      <c r="Q659" s="6" t="str">
        <f t="shared" si="62"/>
        <v>technology</v>
      </c>
      <c r="R659" s="6" t="str">
        <f t="shared" si="63"/>
        <v>wearables</v>
      </c>
      <c r="S659" s="11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60"/>
        <v>1.0446206037108834</v>
      </c>
      <c r="P660">
        <f t="shared" si="61"/>
        <v>109.33695652173913</v>
      </c>
      <c r="Q660" s="6" t="str">
        <f t="shared" si="62"/>
        <v>technology</v>
      </c>
      <c r="R660" s="6" t="str">
        <f t="shared" si="63"/>
        <v>wearables</v>
      </c>
      <c r="S660" s="11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60"/>
        <v>1.0056666666666667</v>
      </c>
      <c r="P661">
        <f t="shared" si="61"/>
        <v>143.66666666666666</v>
      </c>
      <c r="Q661" s="6" t="str">
        <f t="shared" si="62"/>
        <v>technology</v>
      </c>
      <c r="R661" s="6" t="str">
        <f t="shared" si="63"/>
        <v>wearables</v>
      </c>
      <c r="S661" s="11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60"/>
        <v>3.058E-2</v>
      </c>
      <c r="P662">
        <f t="shared" si="61"/>
        <v>84.944444444444443</v>
      </c>
      <c r="Q662" s="6" t="str">
        <f t="shared" si="62"/>
        <v>technology</v>
      </c>
      <c r="R662" s="6" t="str">
        <f t="shared" si="63"/>
        <v>wearables</v>
      </c>
      <c r="S662" s="11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60"/>
        <v>9.4999999999999998E-3</v>
      </c>
      <c r="P663">
        <f t="shared" si="61"/>
        <v>10.555555555555555</v>
      </c>
      <c r="Q663" s="6" t="str">
        <f t="shared" si="62"/>
        <v>technology</v>
      </c>
      <c r="R663" s="6" t="str">
        <f t="shared" si="63"/>
        <v>wearables</v>
      </c>
      <c r="S663" s="11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60"/>
        <v>4.0000000000000001E-3</v>
      </c>
      <c r="P664">
        <f t="shared" si="61"/>
        <v>39</v>
      </c>
      <c r="Q664" s="6" t="str">
        <f t="shared" si="62"/>
        <v>technology</v>
      </c>
      <c r="R664" s="6" t="str">
        <f t="shared" si="63"/>
        <v>wearables</v>
      </c>
      <c r="S664" s="11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60"/>
        <v>3.5000000000000001E-3</v>
      </c>
      <c r="P665">
        <f t="shared" si="61"/>
        <v>100</v>
      </c>
      <c r="Q665" s="6" t="str">
        <f t="shared" si="62"/>
        <v>technology</v>
      </c>
      <c r="R665" s="6" t="str">
        <f t="shared" si="63"/>
        <v>wearables</v>
      </c>
      <c r="S665" s="11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60"/>
        <v>7.5333333333333335E-2</v>
      </c>
      <c r="P666">
        <f t="shared" si="61"/>
        <v>31.172413793103448</v>
      </c>
      <c r="Q666" s="6" t="str">
        <f t="shared" si="62"/>
        <v>technology</v>
      </c>
      <c r="R666" s="6" t="str">
        <f t="shared" si="63"/>
        <v>wearables</v>
      </c>
      <c r="S666" s="11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60"/>
        <v>0.18640000000000001</v>
      </c>
      <c r="P667">
        <f t="shared" si="61"/>
        <v>155.33333333333334</v>
      </c>
      <c r="Q667" s="6" t="str">
        <f t="shared" si="62"/>
        <v>technology</v>
      </c>
      <c r="R667" s="6" t="str">
        <f t="shared" si="63"/>
        <v>wearables</v>
      </c>
      <c r="S667" s="11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60"/>
        <v>4.0000000000000003E-5</v>
      </c>
      <c r="P668">
        <f t="shared" si="61"/>
        <v>2</v>
      </c>
      <c r="Q668" s="6" t="str">
        <f t="shared" si="62"/>
        <v>technology</v>
      </c>
      <c r="R668" s="6" t="str">
        <f t="shared" si="63"/>
        <v>wearables</v>
      </c>
      <c r="S668" s="11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60"/>
        <v>0.1002</v>
      </c>
      <c r="P669">
        <f t="shared" si="61"/>
        <v>178.92857142857142</v>
      </c>
      <c r="Q669" s="6" t="str">
        <f t="shared" si="62"/>
        <v>technology</v>
      </c>
      <c r="R669" s="6" t="str">
        <f t="shared" si="63"/>
        <v>wearables</v>
      </c>
      <c r="S669" s="11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60"/>
        <v>4.5600000000000002E-2</v>
      </c>
      <c r="P670">
        <f t="shared" si="61"/>
        <v>27.36</v>
      </c>
      <c r="Q670" s="6" t="str">
        <f t="shared" si="62"/>
        <v>technology</v>
      </c>
      <c r="R670" s="6" t="str">
        <f t="shared" si="63"/>
        <v>wearables</v>
      </c>
      <c r="S670" s="11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60"/>
        <v>0.21507499999999999</v>
      </c>
      <c r="P671">
        <f t="shared" si="61"/>
        <v>1536.25</v>
      </c>
      <c r="Q671" s="6" t="str">
        <f t="shared" si="62"/>
        <v>technology</v>
      </c>
      <c r="R671" s="6" t="str">
        <f t="shared" si="63"/>
        <v>wearables</v>
      </c>
      <c r="S671" s="11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60"/>
        <v>0.29276666666666668</v>
      </c>
      <c r="P672">
        <f t="shared" si="61"/>
        <v>84.99677419354839</v>
      </c>
      <c r="Q672" s="6" t="str">
        <f t="shared" si="62"/>
        <v>technology</v>
      </c>
      <c r="R672" s="6" t="str">
        <f t="shared" si="63"/>
        <v>wearables</v>
      </c>
      <c r="S672" s="11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60"/>
        <v>0.39426666666666665</v>
      </c>
      <c r="P673">
        <f t="shared" si="61"/>
        <v>788.5333333333333</v>
      </c>
      <c r="Q673" s="6" t="str">
        <f t="shared" si="62"/>
        <v>technology</v>
      </c>
      <c r="R673" s="6" t="str">
        <f t="shared" si="63"/>
        <v>wearables</v>
      </c>
      <c r="S673" s="11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60"/>
        <v>0.21628</v>
      </c>
      <c r="P674">
        <f t="shared" si="61"/>
        <v>50.29767441860465</v>
      </c>
      <c r="Q674" s="6" t="str">
        <f t="shared" si="62"/>
        <v>technology</v>
      </c>
      <c r="R674" s="6" t="str">
        <f t="shared" si="63"/>
        <v>wearables</v>
      </c>
      <c r="S674" s="11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60"/>
        <v>2.0500000000000002E-3</v>
      </c>
      <c r="P675">
        <f t="shared" si="61"/>
        <v>68.333333333333329</v>
      </c>
      <c r="Q675" s="6" t="str">
        <f t="shared" si="62"/>
        <v>technology</v>
      </c>
      <c r="R675" s="6" t="str">
        <f t="shared" si="63"/>
        <v>wearables</v>
      </c>
      <c r="S675" s="11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60"/>
        <v>2.9999999999999997E-4</v>
      </c>
      <c r="P676">
        <f t="shared" si="61"/>
        <v>7.5</v>
      </c>
      <c r="Q676" s="6" t="str">
        <f t="shared" si="62"/>
        <v>technology</v>
      </c>
      <c r="R676" s="6" t="str">
        <f t="shared" si="63"/>
        <v>wearables</v>
      </c>
      <c r="S676" s="11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60"/>
        <v>0.14849999999999999</v>
      </c>
      <c r="P677">
        <f t="shared" si="61"/>
        <v>34.269230769230766</v>
      </c>
      <c r="Q677" s="6" t="str">
        <f t="shared" si="62"/>
        <v>technology</v>
      </c>
      <c r="R677" s="6" t="str">
        <f t="shared" si="63"/>
        <v>wearables</v>
      </c>
      <c r="S677" s="11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60"/>
        <v>1.4710000000000001E-2</v>
      </c>
      <c r="P678">
        <f t="shared" si="61"/>
        <v>61.291666666666664</v>
      </c>
      <c r="Q678" s="6" t="str">
        <f t="shared" si="62"/>
        <v>technology</v>
      </c>
      <c r="R678" s="6" t="str">
        <f t="shared" si="63"/>
        <v>wearables</v>
      </c>
      <c r="S678" s="11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60"/>
        <v>0.25584000000000001</v>
      </c>
      <c r="P679">
        <f t="shared" si="61"/>
        <v>133.25</v>
      </c>
      <c r="Q679" s="6" t="str">
        <f t="shared" si="62"/>
        <v>technology</v>
      </c>
      <c r="R679" s="6" t="str">
        <f t="shared" si="63"/>
        <v>wearables</v>
      </c>
      <c r="S679" s="11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60"/>
        <v>3.8206896551724136E-2</v>
      </c>
      <c r="P680">
        <f t="shared" si="61"/>
        <v>65.17647058823529</v>
      </c>
      <c r="Q680" s="6" t="str">
        <f t="shared" si="62"/>
        <v>technology</v>
      </c>
      <c r="R680" s="6" t="str">
        <f t="shared" si="63"/>
        <v>wearables</v>
      </c>
      <c r="S680" s="11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60"/>
        <v>0.15485964912280703</v>
      </c>
      <c r="P681">
        <f t="shared" si="61"/>
        <v>93.90425531914893</v>
      </c>
      <c r="Q681" s="6" t="str">
        <f t="shared" si="62"/>
        <v>technology</v>
      </c>
      <c r="R681" s="6" t="str">
        <f t="shared" si="63"/>
        <v>wearables</v>
      </c>
      <c r="S681" s="11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60"/>
        <v>0.25912000000000002</v>
      </c>
      <c r="P682">
        <f t="shared" si="61"/>
        <v>150.65116279069767</v>
      </c>
      <c r="Q682" s="6" t="str">
        <f t="shared" si="62"/>
        <v>technology</v>
      </c>
      <c r="R682" s="6" t="str">
        <f t="shared" si="63"/>
        <v>wearables</v>
      </c>
      <c r="S682" s="11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60"/>
        <v>4.0000000000000002E-4</v>
      </c>
      <c r="P683">
        <f t="shared" si="61"/>
        <v>1</v>
      </c>
      <c r="Q683" s="6" t="str">
        <f t="shared" si="62"/>
        <v>technology</v>
      </c>
      <c r="R683" s="6" t="str">
        <f t="shared" si="63"/>
        <v>wearables</v>
      </c>
      <c r="S683" s="11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60"/>
        <v>1.06E-3</v>
      </c>
      <c r="P684">
        <f t="shared" si="61"/>
        <v>13.25</v>
      </c>
      <c r="Q684" s="6" t="str">
        <f t="shared" si="62"/>
        <v>technology</v>
      </c>
      <c r="R684" s="6" t="str">
        <f t="shared" si="63"/>
        <v>wearables</v>
      </c>
      <c r="S684" s="11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60"/>
        <v>8.5142857142857138E-3</v>
      </c>
      <c r="P685">
        <f t="shared" si="61"/>
        <v>99.333333333333329</v>
      </c>
      <c r="Q685" s="6" t="str">
        <f t="shared" si="62"/>
        <v>technology</v>
      </c>
      <c r="R685" s="6" t="str">
        <f t="shared" si="63"/>
        <v>wearables</v>
      </c>
      <c r="S685" s="11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60"/>
        <v>7.4837500000000001E-2</v>
      </c>
      <c r="P686">
        <f t="shared" si="61"/>
        <v>177.39259259259259</v>
      </c>
      <c r="Q686" s="6" t="str">
        <f t="shared" si="62"/>
        <v>technology</v>
      </c>
      <c r="R686" s="6" t="str">
        <f t="shared" si="63"/>
        <v>wearables</v>
      </c>
      <c r="S686" s="11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60"/>
        <v>0.27650000000000002</v>
      </c>
      <c r="P687">
        <f t="shared" si="61"/>
        <v>55.3</v>
      </c>
      <c r="Q687" s="6" t="str">
        <f t="shared" si="62"/>
        <v>technology</v>
      </c>
      <c r="R687" s="6" t="str">
        <f t="shared" si="63"/>
        <v>wearables</v>
      </c>
      <c r="S687" s="11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60"/>
        <v>0</v>
      </c>
      <c r="P688">
        <f t="shared" si="61"/>
        <v>0</v>
      </c>
      <c r="Q688" s="6" t="str">
        <f t="shared" si="62"/>
        <v>technology</v>
      </c>
      <c r="R688" s="6" t="str">
        <f t="shared" si="63"/>
        <v>wearables</v>
      </c>
      <c r="S688" s="11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60"/>
        <v>3.5499999999999997E-2</v>
      </c>
      <c r="P689">
        <f t="shared" si="61"/>
        <v>591.66666666666663</v>
      </c>
      <c r="Q689" s="6" t="str">
        <f t="shared" si="62"/>
        <v>technology</v>
      </c>
      <c r="R689" s="6" t="str">
        <f t="shared" si="63"/>
        <v>wearables</v>
      </c>
      <c r="S689" s="11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60"/>
        <v>0.72989999999999999</v>
      </c>
      <c r="P690">
        <f t="shared" si="61"/>
        <v>405.5</v>
      </c>
      <c r="Q690" s="6" t="str">
        <f t="shared" si="62"/>
        <v>technology</v>
      </c>
      <c r="R690" s="6" t="str">
        <f t="shared" si="63"/>
        <v>wearables</v>
      </c>
      <c r="S690" s="11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60"/>
        <v>0.57648750000000004</v>
      </c>
      <c r="P691">
        <f t="shared" si="61"/>
        <v>343.14732142857144</v>
      </c>
      <c r="Q691" s="6" t="str">
        <f t="shared" si="62"/>
        <v>technology</v>
      </c>
      <c r="R691" s="6" t="str">
        <f t="shared" si="63"/>
        <v>wearables</v>
      </c>
      <c r="S691" s="11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60"/>
        <v>0.1234</v>
      </c>
      <c r="P692">
        <f t="shared" si="61"/>
        <v>72.588235294117652</v>
      </c>
      <c r="Q692" s="6" t="str">
        <f t="shared" si="62"/>
        <v>technology</v>
      </c>
      <c r="R692" s="6" t="str">
        <f t="shared" si="63"/>
        <v>wearables</v>
      </c>
      <c r="S692" s="11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60"/>
        <v>5.1999999999999998E-3</v>
      </c>
      <c r="P693">
        <f t="shared" si="61"/>
        <v>26</v>
      </c>
      <c r="Q693" s="6" t="str">
        <f t="shared" si="62"/>
        <v>technology</v>
      </c>
      <c r="R693" s="6" t="str">
        <f t="shared" si="63"/>
        <v>wearables</v>
      </c>
      <c r="S693" s="11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60"/>
        <v>6.5299999999999997E-2</v>
      </c>
      <c r="P694">
        <f t="shared" si="61"/>
        <v>6.4975124378109452</v>
      </c>
      <c r="Q694" s="6" t="str">
        <f t="shared" si="62"/>
        <v>technology</v>
      </c>
      <c r="R694" s="6" t="str">
        <f t="shared" si="63"/>
        <v>wearables</v>
      </c>
      <c r="S694" s="11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60"/>
        <v>0.35338000000000003</v>
      </c>
      <c r="P695">
        <f t="shared" si="61"/>
        <v>119.38513513513513</v>
      </c>
      <c r="Q695" s="6" t="str">
        <f t="shared" si="62"/>
        <v>technology</v>
      </c>
      <c r="R695" s="6" t="str">
        <f t="shared" si="63"/>
        <v>wearables</v>
      </c>
      <c r="S695" s="11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60"/>
        <v>3.933333333333333E-3</v>
      </c>
      <c r="P696">
        <f t="shared" si="61"/>
        <v>84.285714285714292</v>
      </c>
      <c r="Q696" s="6" t="str">
        <f t="shared" si="62"/>
        <v>technology</v>
      </c>
      <c r="R696" s="6" t="str">
        <f t="shared" si="63"/>
        <v>wearables</v>
      </c>
      <c r="S696" s="11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60"/>
        <v>1.06E-2</v>
      </c>
      <c r="P697">
        <f t="shared" si="61"/>
        <v>90.857142857142861</v>
      </c>
      <c r="Q697" s="6" t="str">
        <f t="shared" si="62"/>
        <v>technology</v>
      </c>
      <c r="R697" s="6" t="str">
        <f t="shared" si="63"/>
        <v>wearables</v>
      </c>
      <c r="S697" s="11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60"/>
        <v>5.7142857142857145E-6</v>
      </c>
      <c r="P698">
        <f t="shared" si="61"/>
        <v>1</v>
      </c>
      <c r="Q698" s="6" t="str">
        <f t="shared" si="62"/>
        <v>technology</v>
      </c>
      <c r="R698" s="6" t="str">
        <f t="shared" si="63"/>
        <v>wearables</v>
      </c>
      <c r="S698" s="11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60"/>
        <v>0.46379999999999999</v>
      </c>
      <c r="P699">
        <f t="shared" si="61"/>
        <v>20.342105263157894</v>
      </c>
      <c r="Q699" s="6" t="str">
        <f t="shared" si="62"/>
        <v>technology</v>
      </c>
      <c r="R699" s="6" t="str">
        <f t="shared" si="63"/>
        <v>wearables</v>
      </c>
      <c r="S699" s="11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60"/>
        <v>0.15390000000000001</v>
      </c>
      <c r="P700">
        <f t="shared" si="61"/>
        <v>530.68965517241384</v>
      </c>
      <c r="Q700" s="6" t="str">
        <f t="shared" si="62"/>
        <v>technology</v>
      </c>
      <c r="R700" s="6" t="str">
        <f t="shared" si="63"/>
        <v>wearables</v>
      </c>
      <c r="S700" s="11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60"/>
        <v>0.824221076923077</v>
      </c>
      <c r="P701">
        <f t="shared" si="61"/>
        <v>120.39184269662923</v>
      </c>
      <c r="Q701" s="6" t="str">
        <f t="shared" si="62"/>
        <v>technology</v>
      </c>
      <c r="R701" s="6" t="str">
        <f t="shared" si="63"/>
        <v>wearables</v>
      </c>
      <c r="S701" s="11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60"/>
        <v>2.6866666666666667E-2</v>
      </c>
      <c r="P702">
        <f t="shared" si="61"/>
        <v>13</v>
      </c>
      <c r="Q702" s="6" t="str">
        <f t="shared" si="62"/>
        <v>technology</v>
      </c>
      <c r="R702" s="6" t="str">
        <f t="shared" si="63"/>
        <v>wearables</v>
      </c>
      <c r="S702" s="11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60"/>
        <v>0.26600000000000001</v>
      </c>
      <c r="P703">
        <f t="shared" si="61"/>
        <v>291.33333333333331</v>
      </c>
      <c r="Q703" s="6" t="str">
        <f t="shared" si="62"/>
        <v>technology</v>
      </c>
      <c r="R703" s="6" t="str">
        <f t="shared" si="63"/>
        <v>wearables</v>
      </c>
      <c r="S703" s="11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60"/>
        <v>0.30813400000000002</v>
      </c>
      <c r="P704">
        <f t="shared" si="61"/>
        <v>124.9191891891892</v>
      </c>
      <c r="Q704" s="6" t="str">
        <f t="shared" si="62"/>
        <v>technology</v>
      </c>
      <c r="R704" s="6" t="str">
        <f t="shared" si="63"/>
        <v>wearables</v>
      </c>
      <c r="S704" s="11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60"/>
        <v>5.5800000000000002E-2</v>
      </c>
      <c r="P705">
        <f t="shared" si="61"/>
        <v>119.57142857142857</v>
      </c>
      <c r="Q705" s="6" t="str">
        <f t="shared" si="62"/>
        <v>technology</v>
      </c>
      <c r="R705" s="6" t="str">
        <f t="shared" si="63"/>
        <v>wearables</v>
      </c>
      <c r="S705" s="11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60"/>
        <v>8.7454545454545458E-3</v>
      </c>
      <c r="P706">
        <f t="shared" si="61"/>
        <v>120.25</v>
      </c>
      <c r="Q706" s="6" t="str">
        <f t="shared" si="62"/>
        <v>technology</v>
      </c>
      <c r="R706" s="6" t="str">
        <f t="shared" si="63"/>
        <v>wearables</v>
      </c>
      <c r="S706" s="11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66">(E707/D707)</f>
        <v>9.7699999999999992E-3</v>
      </c>
      <c r="P707">
        <f t="shared" ref="P707:P770" si="67">IF(L707=0,0,(E707/L707))</f>
        <v>195.4</v>
      </c>
      <c r="Q707" s="6" t="str">
        <f t="shared" ref="Q707:Q770" si="68">LEFT(N707,FIND("/",N707)-1)</f>
        <v>technology</v>
      </c>
      <c r="R707" s="6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66"/>
        <v>0</v>
      </c>
      <c r="P708">
        <f t="shared" si="67"/>
        <v>0</v>
      </c>
      <c r="Q708" s="6" t="str">
        <f t="shared" si="68"/>
        <v>technology</v>
      </c>
      <c r="R708" s="6" t="str">
        <f t="shared" si="69"/>
        <v>wearables</v>
      </c>
      <c r="S708" s="11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66"/>
        <v>0.78927352941176465</v>
      </c>
      <c r="P709">
        <f t="shared" si="67"/>
        <v>117.69868421052631</v>
      </c>
      <c r="Q709" s="6" t="str">
        <f t="shared" si="68"/>
        <v>technology</v>
      </c>
      <c r="R709" s="6" t="str">
        <f t="shared" si="69"/>
        <v>wearables</v>
      </c>
      <c r="S709" s="11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66"/>
        <v>0.22092500000000001</v>
      </c>
      <c r="P710">
        <f t="shared" si="67"/>
        <v>23.948509485094849</v>
      </c>
      <c r="Q710" s="6" t="str">
        <f t="shared" si="68"/>
        <v>technology</v>
      </c>
      <c r="R710" s="6" t="str">
        <f t="shared" si="69"/>
        <v>wearables</v>
      </c>
      <c r="S710" s="11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66"/>
        <v>4.0666666666666663E-3</v>
      </c>
      <c r="P711">
        <f t="shared" si="67"/>
        <v>30.5</v>
      </c>
      <c r="Q711" s="6" t="str">
        <f t="shared" si="68"/>
        <v>technology</v>
      </c>
      <c r="R711" s="6" t="str">
        <f t="shared" si="69"/>
        <v>wearables</v>
      </c>
      <c r="S711" s="11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66"/>
        <v>0</v>
      </c>
      <c r="P712">
        <f t="shared" si="67"/>
        <v>0</v>
      </c>
      <c r="Q712" s="6" t="str">
        <f t="shared" si="68"/>
        <v>technology</v>
      </c>
      <c r="R712" s="6" t="str">
        <f t="shared" si="69"/>
        <v>wearables</v>
      </c>
      <c r="S712" s="11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66"/>
        <v>0.33790999999999999</v>
      </c>
      <c r="P713">
        <f t="shared" si="67"/>
        <v>99.973372781065095</v>
      </c>
      <c r="Q713" s="6" t="str">
        <f t="shared" si="68"/>
        <v>technology</v>
      </c>
      <c r="R713" s="6" t="str">
        <f t="shared" si="69"/>
        <v>wearables</v>
      </c>
      <c r="S713" s="11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66"/>
        <v>2.1649484536082476E-3</v>
      </c>
      <c r="P714">
        <f t="shared" si="67"/>
        <v>26.25</v>
      </c>
      <c r="Q714" s="6" t="str">
        <f t="shared" si="68"/>
        <v>technology</v>
      </c>
      <c r="R714" s="6" t="str">
        <f t="shared" si="69"/>
        <v>wearables</v>
      </c>
      <c r="S714" s="11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66"/>
        <v>7.9600000000000001E-3</v>
      </c>
      <c r="P715">
        <f t="shared" si="67"/>
        <v>199</v>
      </c>
      <c r="Q715" s="6" t="str">
        <f t="shared" si="68"/>
        <v>technology</v>
      </c>
      <c r="R715" s="6" t="str">
        <f t="shared" si="69"/>
        <v>wearables</v>
      </c>
      <c r="S715" s="11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66"/>
        <v>0.14993333333333334</v>
      </c>
      <c r="P716">
        <f t="shared" si="67"/>
        <v>80.321428571428569</v>
      </c>
      <c r="Q716" s="6" t="str">
        <f t="shared" si="68"/>
        <v>technology</v>
      </c>
      <c r="R716" s="6" t="str">
        <f t="shared" si="69"/>
        <v>wearables</v>
      </c>
      <c r="S716" s="11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66"/>
        <v>5.0509090909090906E-2</v>
      </c>
      <c r="P717">
        <f t="shared" si="67"/>
        <v>115.75</v>
      </c>
      <c r="Q717" s="6" t="str">
        <f t="shared" si="68"/>
        <v>technology</v>
      </c>
      <c r="R717" s="6" t="str">
        <f t="shared" si="69"/>
        <v>wearables</v>
      </c>
      <c r="S717" s="11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66"/>
        <v>0.10214285714285715</v>
      </c>
      <c r="P718">
        <f t="shared" si="67"/>
        <v>44.6875</v>
      </c>
      <c r="Q718" s="6" t="str">
        <f t="shared" si="68"/>
        <v>technology</v>
      </c>
      <c r="R718" s="6" t="str">
        <f t="shared" si="69"/>
        <v>wearables</v>
      </c>
      <c r="S718" s="11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66"/>
        <v>3.0500000000000002E-3</v>
      </c>
      <c r="P719">
        <f t="shared" si="67"/>
        <v>76.25</v>
      </c>
      <c r="Q719" s="6" t="str">
        <f t="shared" si="68"/>
        <v>technology</v>
      </c>
      <c r="R719" s="6" t="str">
        <f t="shared" si="69"/>
        <v>wearables</v>
      </c>
      <c r="S719" s="11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66"/>
        <v>7.4999999999999997E-3</v>
      </c>
      <c r="P720">
        <f t="shared" si="67"/>
        <v>22.5</v>
      </c>
      <c r="Q720" s="6" t="str">
        <f t="shared" si="68"/>
        <v>technology</v>
      </c>
      <c r="R720" s="6" t="str">
        <f t="shared" si="69"/>
        <v>wearables</v>
      </c>
      <c r="S720" s="11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66"/>
        <v>1.2933333333333333E-2</v>
      </c>
      <c r="P721">
        <f t="shared" si="67"/>
        <v>19.399999999999999</v>
      </c>
      <c r="Q721" s="6" t="str">
        <f t="shared" si="68"/>
        <v>technology</v>
      </c>
      <c r="R721" s="6" t="str">
        <f t="shared" si="69"/>
        <v>wearables</v>
      </c>
      <c r="S721" s="11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66"/>
        <v>1.4394736842105262</v>
      </c>
      <c r="P722">
        <f t="shared" si="67"/>
        <v>66.707317073170728</v>
      </c>
      <c r="Q722" s="6" t="str">
        <f t="shared" si="68"/>
        <v>publishing</v>
      </c>
      <c r="R722" s="6" t="str">
        <f t="shared" si="69"/>
        <v>nonfiction</v>
      </c>
      <c r="S722" s="11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66"/>
        <v>1.2210975609756098</v>
      </c>
      <c r="P723">
        <f t="shared" si="67"/>
        <v>84.142857142857139</v>
      </c>
      <c r="Q723" s="6" t="str">
        <f t="shared" si="68"/>
        <v>publishing</v>
      </c>
      <c r="R723" s="6" t="str">
        <f t="shared" si="69"/>
        <v>nonfiction</v>
      </c>
      <c r="S723" s="11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66"/>
        <v>1.3202400000000001</v>
      </c>
      <c r="P724">
        <f t="shared" si="67"/>
        <v>215.72549019607843</v>
      </c>
      <c r="Q724" s="6" t="str">
        <f t="shared" si="68"/>
        <v>publishing</v>
      </c>
      <c r="R724" s="6" t="str">
        <f t="shared" si="69"/>
        <v>nonfiction</v>
      </c>
      <c r="S724" s="11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66"/>
        <v>1.0938000000000001</v>
      </c>
      <c r="P725">
        <f t="shared" si="67"/>
        <v>54.69</v>
      </c>
      <c r="Q725" s="6" t="str">
        <f t="shared" si="68"/>
        <v>publishing</v>
      </c>
      <c r="R725" s="6" t="str">
        <f t="shared" si="69"/>
        <v>nonfiction</v>
      </c>
      <c r="S725" s="11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66"/>
        <v>1.0547157142857144</v>
      </c>
      <c r="P726">
        <f t="shared" si="67"/>
        <v>51.62944055944056</v>
      </c>
      <c r="Q726" s="6" t="str">
        <f t="shared" si="68"/>
        <v>publishing</v>
      </c>
      <c r="R726" s="6" t="str">
        <f t="shared" si="69"/>
        <v>nonfiction</v>
      </c>
      <c r="S726" s="11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66"/>
        <v>1.0035000000000001</v>
      </c>
      <c r="P727">
        <f t="shared" si="67"/>
        <v>143.35714285714286</v>
      </c>
      <c r="Q727" s="6" t="str">
        <f t="shared" si="68"/>
        <v>publishing</v>
      </c>
      <c r="R727" s="6" t="str">
        <f t="shared" si="69"/>
        <v>nonfiction</v>
      </c>
      <c r="S727" s="11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66"/>
        <v>1.014</v>
      </c>
      <c r="P728">
        <f t="shared" si="67"/>
        <v>72.428571428571431</v>
      </c>
      <c r="Q728" s="6" t="str">
        <f t="shared" si="68"/>
        <v>publishing</v>
      </c>
      <c r="R728" s="6" t="str">
        <f t="shared" si="69"/>
        <v>nonfiction</v>
      </c>
      <c r="S728" s="11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66"/>
        <v>1.5551428571428572</v>
      </c>
      <c r="P729">
        <f t="shared" si="67"/>
        <v>36.530201342281877</v>
      </c>
      <c r="Q729" s="6" t="str">
        <f t="shared" si="68"/>
        <v>publishing</v>
      </c>
      <c r="R729" s="6" t="str">
        <f t="shared" si="69"/>
        <v>nonfiction</v>
      </c>
      <c r="S729" s="11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66"/>
        <v>1.05566</v>
      </c>
      <c r="P730">
        <f t="shared" si="67"/>
        <v>60.903461538461535</v>
      </c>
      <c r="Q730" s="6" t="str">
        <f t="shared" si="68"/>
        <v>publishing</v>
      </c>
      <c r="R730" s="6" t="str">
        <f t="shared" si="69"/>
        <v>nonfiction</v>
      </c>
      <c r="S730" s="11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66"/>
        <v>1.3065</v>
      </c>
      <c r="P731">
        <f t="shared" si="67"/>
        <v>43.55</v>
      </c>
      <c r="Q731" s="6" t="str">
        <f t="shared" si="68"/>
        <v>publishing</v>
      </c>
      <c r="R731" s="6" t="str">
        <f t="shared" si="69"/>
        <v>nonfiction</v>
      </c>
      <c r="S731" s="11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66"/>
        <v>1.3219000000000001</v>
      </c>
      <c r="P732">
        <f t="shared" si="67"/>
        <v>99.766037735849054</v>
      </c>
      <c r="Q732" s="6" t="str">
        <f t="shared" si="68"/>
        <v>publishing</v>
      </c>
      <c r="R732" s="6" t="str">
        <f t="shared" si="69"/>
        <v>nonfiction</v>
      </c>
      <c r="S732" s="11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66"/>
        <v>1.26</v>
      </c>
      <c r="P733">
        <f t="shared" si="67"/>
        <v>88.732394366197184</v>
      </c>
      <c r="Q733" s="6" t="str">
        <f t="shared" si="68"/>
        <v>publishing</v>
      </c>
      <c r="R733" s="6" t="str">
        <f t="shared" si="69"/>
        <v>nonfiction</v>
      </c>
      <c r="S733" s="11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66"/>
        <v>1.6</v>
      </c>
      <c r="P734">
        <f t="shared" si="67"/>
        <v>4.9230769230769234</v>
      </c>
      <c r="Q734" s="6" t="str">
        <f t="shared" si="68"/>
        <v>publishing</v>
      </c>
      <c r="R734" s="6" t="str">
        <f t="shared" si="69"/>
        <v>nonfiction</v>
      </c>
      <c r="S734" s="11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66"/>
        <v>1.2048000000000001</v>
      </c>
      <c r="P735">
        <f t="shared" si="67"/>
        <v>17.822485207100591</v>
      </c>
      <c r="Q735" s="6" t="str">
        <f t="shared" si="68"/>
        <v>publishing</v>
      </c>
      <c r="R735" s="6" t="str">
        <f t="shared" si="69"/>
        <v>nonfiction</v>
      </c>
      <c r="S735" s="11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66"/>
        <v>1.2552941176470589</v>
      </c>
      <c r="P736">
        <f t="shared" si="67"/>
        <v>187.19298245614036</v>
      </c>
      <c r="Q736" s="6" t="str">
        <f t="shared" si="68"/>
        <v>publishing</v>
      </c>
      <c r="R736" s="6" t="str">
        <f t="shared" si="69"/>
        <v>nonfiction</v>
      </c>
      <c r="S736" s="11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66"/>
        <v>1.1440638297872341</v>
      </c>
      <c r="P737">
        <f t="shared" si="67"/>
        <v>234.80786026200875</v>
      </c>
      <c r="Q737" s="6" t="str">
        <f t="shared" si="68"/>
        <v>publishing</v>
      </c>
      <c r="R737" s="6" t="str">
        <f t="shared" si="69"/>
        <v>nonfiction</v>
      </c>
      <c r="S737" s="11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66"/>
        <v>3.151388888888889</v>
      </c>
      <c r="P738">
        <f t="shared" si="67"/>
        <v>105.04629629629629</v>
      </c>
      <c r="Q738" s="6" t="str">
        <f t="shared" si="68"/>
        <v>publishing</v>
      </c>
      <c r="R738" s="6" t="str">
        <f t="shared" si="69"/>
        <v>nonfiction</v>
      </c>
      <c r="S738" s="11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66"/>
        <v>1.224</v>
      </c>
      <c r="P739">
        <f t="shared" si="67"/>
        <v>56.666666666666664</v>
      </c>
      <c r="Q739" s="6" t="str">
        <f t="shared" si="68"/>
        <v>publishing</v>
      </c>
      <c r="R739" s="6" t="str">
        <f t="shared" si="69"/>
        <v>nonfiction</v>
      </c>
      <c r="S739" s="11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66"/>
        <v>1.0673333333333332</v>
      </c>
      <c r="P740">
        <f t="shared" si="67"/>
        <v>39.048780487804876</v>
      </c>
      <c r="Q740" s="6" t="str">
        <f t="shared" si="68"/>
        <v>publishing</v>
      </c>
      <c r="R740" s="6" t="str">
        <f t="shared" si="69"/>
        <v>nonfiction</v>
      </c>
      <c r="S740" s="11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66"/>
        <v>1.5833333333333333</v>
      </c>
      <c r="P741">
        <f t="shared" si="67"/>
        <v>68.345323741007192</v>
      </c>
      <c r="Q741" s="6" t="str">
        <f t="shared" si="68"/>
        <v>publishing</v>
      </c>
      <c r="R741" s="6" t="str">
        <f t="shared" si="69"/>
        <v>nonfiction</v>
      </c>
      <c r="S741" s="11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66"/>
        <v>1.0740000000000001</v>
      </c>
      <c r="P742">
        <f t="shared" si="67"/>
        <v>169.57894736842104</v>
      </c>
      <c r="Q742" s="6" t="str">
        <f t="shared" si="68"/>
        <v>publishing</v>
      </c>
      <c r="R742" s="6" t="str">
        <f t="shared" si="69"/>
        <v>nonfiction</v>
      </c>
      <c r="S742" s="11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66"/>
        <v>1.0226</v>
      </c>
      <c r="P743">
        <f t="shared" si="67"/>
        <v>141.42340425531913</v>
      </c>
      <c r="Q743" s="6" t="str">
        <f t="shared" si="68"/>
        <v>publishing</v>
      </c>
      <c r="R743" s="6" t="str">
        <f t="shared" si="69"/>
        <v>nonfiction</v>
      </c>
      <c r="S743" s="11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66"/>
        <v>1.1071428571428572</v>
      </c>
      <c r="P744">
        <f t="shared" si="67"/>
        <v>67.391304347826093</v>
      </c>
      <c r="Q744" s="6" t="str">
        <f t="shared" si="68"/>
        <v>publishing</v>
      </c>
      <c r="R744" s="6" t="str">
        <f t="shared" si="69"/>
        <v>nonfiction</v>
      </c>
      <c r="S744" s="11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66"/>
        <v>1.48</v>
      </c>
      <c r="P745">
        <f t="shared" si="67"/>
        <v>54.266666666666666</v>
      </c>
      <c r="Q745" s="6" t="str">
        <f t="shared" si="68"/>
        <v>publishing</v>
      </c>
      <c r="R745" s="6" t="str">
        <f t="shared" si="69"/>
        <v>nonfiction</v>
      </c>
      <c r="S745" s="11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66"/>
        <v>1.0232000000000001</v>
      </c>
      <c r="P746">
        <f t="shared" si="67"/>
        <v>82.516129032258064</v>
      </c>
      <c r="Q746" s="6" t="str">
        <f t="shared" si="68"/>
        <v>publishing</v>
      </c>
      <c r="R746" s="6" t="str">
        <f t="shared" si="69"/>
        <v>nonfiction</v>
      </c>
      <c r="S746" s="11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66"/>
        <v>1.7909909909909909</v>
      </c>
      <c r="P747">
        <f t="shared" si="67"/>
        <v>53.729729729729726</v>
      </c>
      <c r="Q747" s="6" t="str">
        <f t="shared" si="68"/>
        <v>publishing</v>
      </c>
      <c r="R747" s="6" t="str">
        <f t="shared" si="69"/>
        <v>nonfiction</v>
      </c>
      <c r="S747" s="11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66"/>
        <v>1.1108135252761968</v>
      </c>
      <c r="P748">
        <f t="shared" si="67"/>
        <v>34.206185567010309</v>
      </c>
      <c r="Q748" s="6" t="str">
        <f t="shared" si="68"/>
        <v>publishing</v>
      </c>
      <c r="R748" s="6" t="str">
        <f t="shared" si="69"/>
        <v>nonfiction</v>
      </c>
      <c r="S748" s="11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66"/>
        <v>1.0004285714285714</v>
      </c>
      <c r="P749">
        <f t="shared" si="67"/>
        <v>127.32727272727273</v>
      </c>
      <c r="Q749" s="6" t="str">
        <f t="shared" si="68"/>
        <v>publishing</v>
      </c>
      <c r="R749" s="6" t="str">
        <f t="shared" si="69"/>
        <v>nonfiction</v>
      </c>
      <c r="S749" s="11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66"/>
        <v>1.0024999999999999</v>
      </c>
      <c r="P750">
        <f t="shared" si="67"/>
        <v>45.56818181818182</v>
      </c>
      <c r="Q750" s="6" t="str">
        <f t="shared" si="68"/>
        <v>publishing</v>
      </c>
      <c r="R750" s="6" t="str">
        <f t="shared" si="69"/>
        <v>nonfiction</v>
      </c>
      <c r="S750" s="11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66"/>
        <v>1.0556000000000001</v>
      </c>
      <c r="P751">
        <f t="shared" si="67"/>
        <v>95.963636363636368</v>
      </c>
      <c r="Q751" s="6" t="str">
        <f t="shared" si="68"/>
        <v>publishing</v>
      </c>
      <c r="R751" s="6" t="str">
        <f t="shared" si="69"/>
        <v>nonfiction</v>
      </c>
      <c r="S751" s="11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66"/>
        <v>1.0258775877587758</v>
      </c>
      <c r="P752">
        <f t="shared" si="67"/>
        <v>77.271186440677965</v>
      </c>
      <c r="Q752" s="6" t="str">
        <f t="shared" si="68"/>
        <v>publishing</v>
      </c>
      <c r="R752" s="6" t="str">
        <f t="shared" si="69"/>
        <v>nonfiction</v>
      </c>
      <c r="S752" s="11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66"/>
        <v>1.1850000000000001</v>
      </c>
      <c r="P753">
        <f t="shared" si="67"/>
        <v>57.338709677419352</v>
      </c>
      <c r="Q753" s="6" t="str">
        <f t="shared" si="68"/>
        <v>publishing</v>
      </c>
      <c r="R753" s="6" t="str">
        <f t="shared" si="69"/>
        <v>nonfiction</v>
      </c>
      <c r="S753" s="11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66"/>
        <v>1.117</v>
      </c>
      <c r="P754">
        <f t="shared" si="67"/>
        <v>53.19047619047619</v>
      </c>
      <c r="Q754" s="6" t="str">
        <f t="shared" si="68"/>
        <v>publishing</v>
      </c>
      <c r="R754" s="6" t="str">
        <f t="shared" si="69"/>
        <v>nonfiction</v>
      </c>
      <c r="S754" s="11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66"/>
        <v>1.28</v>
      </c>
      <c r="P755">
        <f t="shared" si="67"/>
        <v>492.30769230769232</v>
      </c>
      <c r="Q755" s="6" t="str">
        <f t="shared" si="68"/>
        <v>publishing</v>
      </c>
      <c r="R755" s="6" t="str">
        <f t="shared" si="69"/>
        <v>nonfiction</v>
      </c>
      <c r="S755" s="11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66"/>
        <v>1.0375000000000001</v>
      </c>
      <c r="P756">
        <f t="shared" si="67"/>
        <v>42.346938775510203</v>
      </c>
      <c r="Q756" s="6" t="str">
        <f t="shared" si="68"/>
        <v>publishing</v>
      </c>
      <c r="R756" s="6" t="str">
        <f t="shared" si="69"/>
        <v>nonfiction</v>
      </c>
      <c r="S756" s="11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66"/>
        <v>1.0190760000000001</v>
      </c>
      <c r="P757">
        <f t="shared" si="67"/>
        <v>37.466029411764708</v>
      </c>
      <c r="Q757" s="6" t="str">
        <f t="shared" si="68"/>
        <v>publishing</v>
      </c>
      <c r="R757" s="6" t="str">
        <f t="shared" si="69"/>
        <v>nonfiction</v>
      </c>
      <c r="S757" s="11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66"/>
        <v>1.177142857142857</v>
      </c>
      <c r="P758">
        <f t="shared" si="67"/>
        <v>37.454545454545453</v>
      </c>
      <c r="Q758" s="6" t="str">
        <f t="shared" si="68"/>
        <v>publishing</v>
      </c>
      <c r="R758" s="6" t="str">
        <f t="shared" si="69"/>
        <v>nonfiction</v>
      </c>
      <c r="S758" s="11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66"/>
        <v>2.38</v>
      </c>
      <c r="P759">
        <f t="shared" si="67"/>
        <v>33.055555555555557</v>
      </c>
      <c r="Q759" s="6" t="str">
        <f t="shared" si="68"/>
        <v>publishing</v>
      </c>
      <c r="R759" s="6" t="str">
        <f t="shared" si="69"/>
        <v>nonfiction</v>
      </c>
      <c r="S759" s="11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66"/>
        <v>1.02</v>
      </c>
      <c r="P760">
        <f t="shared" si="67"/>
        <v>134.21052631578948</v>
      </c>
      <c r="Q760" s="6" t="str">
        <f t="shared" si="68"/>
        <v>publishing</v>
      </c>
      <c r="R760" s="6" t="str">
        <f t="shared" si="69"/>
        <v>nonfiction</v>
      </c>
      <c r="S760" s="11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66"/>
        <v>1.0192000000000001</v>
      </c>
      <c r="P761">
        <f t="shared" si="67"/>
        <v>51.474747474747474</v>
      </c>
      <c r="Q761" s="6" t="str">
        <f t="shared" si="68"/>
        <v>publishing</v>
      </c>
      <c r="R761" s="6" t="str">
        <f t="shared" si="69"/>
        <v>nonfiction</v>
      </c>
      <c r="S761" s="11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66"/>
        <v>0</v>
      </c>
      <c r="P762">
        <f t="shared" si="67"/>
        <v>0</v>
      </c>
      <c r="Q762" s="6" t="str">
        <f t="shared" si="68"/>
        <v>publishing</v>
      </c>
      <c r="R762" s="6" t="str">
        <f t="shared" si="69"/>
        <v>fiction</v>
      </c>
      <c r="S762" s="11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66"/>
        <v>4.7E-2</v>
      </c>
      <c r="P763">
        <f t="shared" si="67"/>
        <v>39.166666666666664</v>
      </c>
      <c r="Q763" s="6" t="str">
        <f t="shared" si="68"/>
        <v>publishing</v>
      </c>
      <c r="R763" s="6" t="str">
        <f t="shared" si="69"/>
        <v>fiction</v>
      </c>
      <c r="S763" s="11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66"/>
        <v>0</v>
      </c>
      <c r="P764">
        <f t="shared" si="67"/>
        <v>0</v>
      </c>
      <c r="Q764" s="6" t="str">
        <f t="shared" si="68"/>
        <v>publishing</v>
      </c>
      <c r="R764" s="6" t="str">
        <f t="shared" si="69"/>
        <v>fiction</v>
      </c>
      <c r="S764" s="11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66"/>
        <v>1.1655011655011655E-3</v>
      </c>
      <c r="P765">
        <f t="shared" si="67"/>
        <v>5</v>
      </c>
      <c r="Q765" s="6" t="str">
        <f t="shared" si="68"/>
        <v>publishing</v>
      </c>
      <c r="R765" s="6" t="str">
        <f t="shared" si="69"/>
        <v>fiction</v>
      </c>
      <c r="S765" s="11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66"/>
        <v>0</v>
      </c>
      <c r="P766">
        <f t="shared" si="67"/>
        <v>0</v>
      </c>
      <c r="Q766" s="6" t="str">
        <f t="shared" si="68"/>
        <v>publishing</v>
      </c>
      <c r="R766" s="6" t="str">
        <f t="shared" si="69"/>
        <v>fiction</v>
      </c>
      <c r="S766" s="11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66"/>
        <v>0.36014285714285715</v>
      </c>
      <c r="P767">
        <f t="shared" si="67"/>
        <v>57.295454545454547</v>
      </c>
      <c r="Q767" s="6" t="str">
        <f t="shared" si="68"/>
        <v>publishing</v>
      </c>
      <c r="R767" s="6" t="str">
        <f t="shared" si="69"/>
        <v>fiction</v>
      </c>
      <c r="S767" s="11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66"/>
        <v>0</v>
      </c>
      <c r="P768">
        <f t="shared" si="67"/>
        <v>0</v>
      </c>
      <c r="Q768" s="6" t="str">
        <f t="shared" si="68"/>
        <v>publishing</v>
      </c>
      <c r="R768" s="6" t="str">
        <f t="shared" si="69"/>
        <v>fiction</v>
      </c>
      <c r="S768" s="11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66"/>
        <v>3.5400000000000001E-2</v>
      </c>
      <c r="P769">
        <f t="shared" si="67"/>
        <v>59</v>
      </c>
      <c r="Q769" s="6" t="str">
        <f t="shared" si="68"/>
        <v>publishing</v>
      </c>
      <c r="R769" s="6" t="str">
        <f t="shared" si="69"/>
        <v>fiction</v>
      </c>
      <c r="S769" s="11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66"/>
        <v>0</v>
      </c>
      <c r="P770">
        <f t="shared" si="67"/>
        <v>0</v>
      </c>
      <c r="Q770" s="6" t="str">
        <f t="shared" si="68"/>
        <v>publishing</v>
      </c>
      <c r="R770" s="6" t="str">
        <f t="shared" si="69"/>
        <v>fiction</v>
      </c>
      <c r="S770" s="11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72">(E771/D771)</f>
        <v>0.41399999999999998</v>
      </c>
      <c r="P771">
        <f t="shared" ref="P771:P834" si="73">IF(L771=0,0,(E771/L771))</f>
        <v>31.846153846153847</v>
      </c>
      <c r="Q771" s="6" t="str">
        <f t="shared" ref="Q771:Q834" si="74">LEFT(N771,FIND("/",N771)-1)</f>
        <v>publishing</v>
      </c>
      <c r="R771" s="6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72"/>
        <v>0</v>
      </c>
      <c r="P772">
        <f t="shared" si="73"/>
        <v>0</v>
      </c>
      <c r="Q772" s="6" t="str">
        <f t="shared" si="74"/>
        <v>publishing</v>
      </c>
      <c r="R772" s="6" t="str">
        <f t="shared" si="75"/>
        <v>fiction</v>
      </c>
      <c r="S772" s="11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72"/>
        <v>2.631578947368421E-4</v>
      </c>
      <c r="P773">
        <f t="shared" si="73"/>
        <v>10</v>
      </c>
      <c r="Q773" s="6" t="str">
        <f t="shared" si="74"/>
        <v>publishing</v>
      </c>
      <c r="R773" s="6" t="str">
        <f t="shared" si="75"/>
        <v>fiction</v>
      </c>
      <c r="S773" s="11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72"/>
        <v>3.3333333333333333E-2</v>
      </c>
      <c r="P774">
        <f t="shared" si="73"/>
        <v>50</v>
      </c>
      <c r="Q774" s="6" t="str">
        <f t="shared" si="74"/>
        <v>publishing</v>
      </c>
      <c r="R774" s="6" t="str">
        <f t="shared" si="75"/>
        <v>fiction</v>
      </c>
      <c r="S774" s="11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72"/>
        <v>8.5129023676509714E-3</v>
      </c>
      <c r="P775">
        <f t="shared" si="73"/>
        <v>16</v>
      </c>
      <c r="Q775" s="6" t="str">
        <f t="shared" si="74"/>
        <v>publishing</v>
      </c>
      <c r="R775" s="6" t="str">
        <f t="shared" si="75"/>
        <v>fiction</v>
      </c>
      <c r="S775" s="11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72"/>
        <v>0.70199999999999996</v>
      </c>
      <c r="P776">
        <f t="shared" si="73"/>
        <v>39</v>
      </c>
      <c r="Q776" s="6" t="str">
        <f t="shared" si="74"/>
        <v>publishing</v>
      </c>
      <c r="R776" s="6" t="str">
        <f t="shared" si="75"/>
        <v>fiction</v>
      </c>
      <c r="S776" s="11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72"/>
        <v>1.7000000000000001E-2</v>
      </c>
      <c r="P777">
        <f t="shared" si="73"/>
        <v>34</v>
      </c>
      <c r="Q777" s="6" t="str">
        <f t="shared" si="74"/>
        <v>publishing</v>
      </c>
      <c r="R777" s="6" t="str">
        <f t="shared" si="75"/>
        <v>fiction</v>
      </c>
      <c r="S777" s="11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72"/>
        <v>0.51400000000000001</v>
      </c>
      <c r="P778">
        <f t="shared" si="73"/>
        <v>63.122807017543863</v>
      </c>
      <c r="Q778" s="6" t="str">
        <f t="shared" si="74"/>
        <v>publishing</v>
      </c>
      <c r="R778" s="6" t="str">
        <f t="shared" si="75"/>
        <v>fiction</v>
      </c>
      <c r="S778" s="11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72"/>
        <v>7.0000000000000001E-3</v>
      </c>
      <c r="P779">
        <f t="shared" si="73"/>
        <v>7</v>
      </c>
      <c r="Q779" s="6" t="str">
        <f t="shared" si="74"/>
        <v>publishing</v>
      </c>
      <c r="R779" s="6" t="str">
        <f t="shared" si="75"/>
        <v>fiction</v>
      </c>
      <c r="S779" s="11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72"/>
        <v>4.0000000000000001E-3</v>
      </c>
      <c r="P780">
        <f t="shared" si="73"/>
        <v>2</v>
      </c>
      <c r="Q780" s="6" t="str">
        <f t="shared" si="74"/>
        <v>publishing</v>
      </c>
      <c r="R780" s="6" t="str">
        <f t="shared" si="75"/>
        <v>fiction</v>
      </c>
      <c r="S780" s="11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72"/>
        <v>2.6666666666666668E-2</v>
      </c>
      <c r="P781">
        <f t="shared" si="73"/>
        <v>66.666666666666671</v>
      </c>
      <c r="Q781" s="6" t="str">
        <f t="shared" si="74"/>
        <v>publishing</v>
      </c>
      <c r="R781" s="6" t="str">
        <f t="shared" si="75"/>
        <v>fiction</v>
      </c>
      <c r="S781" s="11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2"/>
        <v>1.04</v>
      </c>
      <c r="P782">
        <f t="shared" si="73"/>
        <v>38.518518518518519</v>
      </c>
      <c r="Q782" s="6" t="str">
        <f t="shared" si="74"/>
        <v>music</v>
      </c>
      <c r="R782" s="6" t="str">
        <f t="shared" si="75"/>
        <v>rock</v>
      </c>
      <c r="S782" s="11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72"/>
        <v>1.3315375</v>
      </c>
      <c r="P783">
        <f t="shared" si="73"/>
        <v>42.609200000000001</v>
      </c>
      <c r="Q783" s="6" t="str">
        <f t="shared" si="74"/>
        <v>music</v>
      </c>
      <c r="R783" s="6" t="str">
        <f t="shared" si="75"/>
        <v>rock</v>
      </c>
      <c r="S783" s="11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72"/>
        <v>1</v>
      </c>
      <c r="P784">
        <f t="shared" si="73"/>
        <v>50</v>
      </c>
      <c r="Q784" s="6" t="str">
        <f t="shared" si="74"/>
        <v>music</v>
      </c>
      <c r="R784" s="6" t="str">
        <f t="shared" si="75"/>
        <v>rock</v>
      </c>
      <c r="S784" s="11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72"/>
        <v>1.4813333333333334</v>
      </c>
      <c r="P785">
        <f t="shared" si="73"/>
        <v>63.485714285714288</v>
      </c>
      <c r="Q785" s="6" t="str">
        <f t="shared" si="74"/>
        <v>music</v>
      </c>
      <c r="R785" s="6" t="str">
        <f t="shared" si="75"/>
        <v>rock</v>
      </c>
      <c r="S785" s="11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72"/>
        <v>1.0249999999999999</v>
      </c>
      <c r="P786">
        <f t="shared" si="73"/>
        <v>102.5</v>
      </c>
      <c r="Q786" s="6" t="str">
        <f t="shared" si="74"/>
        <v>music</v>
      </c>
      <c r="R786" s="6" t="str">
        <f t="shared" si="75"/>
        <v>rock</v>
      </c>
      <c r="S786" s="11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72"/>
        <v>1.8062799999999999</v>
      </c>
      <c r="P787">
        <f t="shared" si="73"/>
        <v>31.142758620689655</v>
      </c>
      <c r="Q787" s="6" t="str">
        <f t="shared" si="74"/>
        <v>music</v>
      </c>
      <c r="R787" s="6" t="str">
        <f t="shared" si="75"/>
        <v>rock</v>
      </c>
      <c r="S787" s="11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72"/>
        <v>1.4279999999999999</v>
      </c>
      <c r="P788">
        <f t="shared" si="73"/>
        <v>162.27272727272728</v>
      </c>
      <c r="Q788" s="6" t="str">
        <f t="shared" si="74"/>
        <v>music</v>
      </c>
      <c r="R788" s="6" t="str">
        <f t="shared" si="75"/>
        <v>rock</v>
      </c>
      <c r="S788" s="11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72"/>
        <v>1.1416666666666666</v>
      </c>
      <c r="P789">
        <f t="shared" si="73"/>
        <v>80.588235294117652</v>
      </c>
      <c r="Q789" s="6" t="str">
        <f t="shared" si="74"/>
        <v>music</v>
      </c>
      <c r="R789" s="6" t="str">
        <f t="shared" si="75"/>
        <v>rock</v>
      </c>
      <c r="S789" s="11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72"/>
        <v>2.03505</v>
      </c>
      <c r="P790">
        <f t="shared" si="73"/>
        <v>59.85441176470588</v>
      </c>
      <c r="Q790" s="6" t="str">
        <f t="shared" si="74"/>
        <v>music</v>
      </c>
      <c r="R790" s="6" t="str">
        <f t="shared" si="75"/>
        <v>rock</v>
      </c>
      <c r="S790" s="11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72"/>
        <v>1.0941176470588236</v>
      </c>
      <c r="P791">
        <f t="shared" si="73"/>
        <v>132.85714285714286</v>
      </c>
      <c r="Q791" s="6" t="str">
        <f t="shared" si="74"/>
        <v>music</v>
      </c>
      <c r="R791" s="6" t="str">
        <f t="shared" si="75"/>
        <v>rock</v>
      </c>
      <c r="S791" s="11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72"/>
        <v>1.443746</v>
      </c>
      <c r="P792">
        <f t="shared" si="73"/>
        <v>92.547820512820508</v>
      </c>
      <c r="Q792" s="6" t="str">
        <f t="shared" si="74"/>
        <v>music</v>
      </c>
      <c r="R792" s="6" t="str">
        <f t="shared" si="75"/>
        <v>rock</v>
      </c>
      <c r="S792" s="11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72"/>
        <v>1.0386666666666666</v>
      </c>
      <c r="P793">
        <f t="shared" si="73"/>
        <v>60.859375</v>
      </c>
      <c r="Q793" s="6" t="str">
        <f t="shared" si="74"/>
        <v>music</v>
      </c>
      <c r="R793" s="6" t="str">
        <f t="shared" si="75"/>
        <v>rock</v>
      </c>
      <c r="S793" s="11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72"/>
        <v>1.0044440000000001</v>
      </c>
      <c r="P794">
        <f t="shared" si="73"/>
        <v>41.851833333333339</v>
      </c>
      <c r="Q794" s="6" t="str">
        <f t="shared" si="74"/>
        <v>music</v>
      </c>
      <c r="R794" s="6" t="str">
        <f t="shared" si="75"/>
        <v>rock</v>
      </c>
      <c r="S794" s="11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72"/>
        <v>1.0277927272727272</v>
      </c>
      <c r="P795">
        <f t="shared" si="73"/>
        <v>88.325937499999995</v>
      </c>
      <c r="Q795" s="6" t="str">
        <f t="shared" si="74"/>
        <v>music</v>
      </c>
      <c r="R795" s="6" t="str">
        <f t="shared" si="75"/>
        <v>rock</v>
      </c>
      <c r="S795" s="11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72"/>
        <v>1.0531250000000001</v>
      </c>
      <c r="P796">
        <f t="shared" si="73"/>
        <v>158.96226415094338</v>
      </c>
      <c r="Q796" s="6" t="str">
        <f t="shared" si="74"/>
        <v>music</v>
      </c>
      <c r="R796" s="6" t="str">
        <f t="shared" si="75"/>
        <v>rock</v>
      </c>
      <c r="S796" s="11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72"/>
        <v>1.1178571428571429</v>
      </c>
      <c r="P797">
        <f t="shared" si="73"/>
        <v>85.054347826086953</v>
      </c>
      <c r="Q797" s="6" t="str">
        <f t="shared" si="74"/>
        <v>music</v>
      </c>
      <c r="R797" s="6" t="str">
        <f t="shared" si="75"/>
        <v>rock</v>
      </c>
      <c r="S797" s="11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72"/>
        <v>1.0135000000000001</v>
      </c>
      <c r="P798">
        <f t="shared" si="73"/>
        <v>112.61111111111111</v>
      </c>
      <c r="Q798" s="6" t="str">
        <f t="shared" si="74"/>
        <v>music</v>
      </c>
      <c r="R798" s="6" t="str">
        <f t="shared" si="75"/>
        <v>rock</v>
      </c>
      <c r="S798" s="11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72"/>
        <v>1.0753333333333333</v>
      </c>
      <c r="P799">
        <f t="shared" si="73"/>
        <v>45.436619718309856</v>
      </c>
      <c r="Q799" s="6" t="str">
        <f t="shared" si="74"/>
        <v>music</v>
      </c>
      <c r="R799" s="6" t="str">
        <f t="shared" si="75"/>
        <v>rock</v>
      </c>
      <c r="S799" s="11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72"/>
        <v>1.1488571428571428</v>
      </c>
      <c r="P800">
        <f t="shared" si="73"/>
        <v>46.218390804597703</v>
      </c>
      <c r="Q800" s="6" t="str">
        <f t="shared" si="74"/>
        <v>music</v>
      </c>
      <c r="R800" s="6" t="str">
        <f t="shared" si="75"/>
        <v>rock</v>
      </c>
      <c r="S800" s="11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72"/>
        <v>1.0002</v>
      </c>
      <c r="P801">
        <f t="shared" si="73"/>
        <v>178.60714285714286</v>
      </c>
      <c r="Q801" s="6" t="str">
        <f t="shared" si="74"/>
        <v>music</v>
      </c>
      <c r="R801" s="6" t="str">
        <f t="shared" si="75"/>
        <v>rock</v>
      </c>
      <c r="S801" s="11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72"/>
        <v>1.5213333333333334</v>
      </c>
      <c r="P802">
        <f t="shared" si="73"/>
        <v>40.75</v>
      </c>
      <c r="Q802" s="6" t="str">
        <f t="shared" si="74"/>
        <v>music</v>
      </c>
      <c r="R802" s="6" t="str">
        <f t="shared" si="75"/>
        <v>rock</v>
      </c>
      <c r="S802" s="11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72"/>
        <v>1.1152149999999998</v>
      </c>
      <c r="P803">
        <f t="shared" si="73"/>
        <v>43.733921568627444</v>
      </c>
      <c r="Q803" s="6" t="str">
        <f t="shared" si="74"/>
        <v>music</v>
      </c>
      <c r="R803" s="6" t="str">
        <f t="shared" si="75"/>
        <v>rock</v>
      </c>
      <c r="S803" s="11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72"/>
        <v>1.0133333333333334</v>
      </c>
      <c r="P804">
        <f t="shared" si="73"/>
        <v>81.066666666666663</v>
      </c>
      <c r="Q804" s="6" t="str">
        <f t="shared" si="74"/>
        <v>music</v>
      </c>
      <c r="R804" s="6" t="str">
        <f t="shared" si="75"/>
        <v>rock</v>
      </c>
      <c r="S804" s="11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72"/>
        <v>1.232608695652174</v>
      </c>
      <c r="P805">
        <f t="shared" si="73"/>
        <v>74.60526315789474</v>
      </c>
      <c r="Q805" s="6" t="str">
        <f t="shared" si="74"/>
        <v>music</v>
      </c>
      <c r="R805" s="6" t="str">
        <f t="shared" si="75"/>
        <v>rock</v>
      </c>
      <c r="S805" s="11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72"/>
        <v>1</v>
      </c>
      <c r="P806">
        <f t="shared" si="73"/>
        <v>305.55555555555554</v>
      </c>
      <c r="Q806" s="6" t="str">
        <f t="shared" si="74"/>
        <v>music</v>
      </c>
      <c r="R806" s="6" t="str">
        <f t="shared" si="75"/>
        <v>rock</v>
      </c>
      <c r="S806" s="11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72"/>
        <v>1.05</v>
      </c>
      <c r="P807">
        <f t="shared" si="73"/>
        <v>58.333333333333336</v>
      </c>
      <c r="Q807" s="6" t="str">
        <f t="shared" si="74"/>
        <v>music</v>
      </c>
      <c r="R807" s="6" t="str">
        <f t="shared" si="75"/>
        <v>rock</v>
      </c>
      <c r="S807" s="11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72"/>
        <v>1.0443750000000001</v>
      </c>
      <c r="P808">
        <f t="shared" si="73"/>
        <v>117.67605633802818</v>
      </c>
      <c r="Q808" s="6" t="str">
        <f t="shared" si="74"/>
        <v>music</v>
      </c>
      <c r="R808" s="6" t="str">
        <f t="shared" si="75"/>
        <v>rock</v>
      </c>
      <c r="S808" s="11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72"/>
        <v>1.05125</v>
      </c>
      <c r="P809">
        <f t="shared" si="73"/>
        <v>73.771929824561397</v>
      </c>
      <c r="Q809" s="6" t="str">
        <f t="shared" si="74"/>
        <v>music</v>
      </c>
      <c r="R809" s="6" t="str">
        <f t="shared" si="75"/>
        <v>rock</v>
      </c>
      <c r="S809" s="11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72"/>
        <v>1</v>
      </c>
      <c r="P810">
        <f t="shared" si="73"/>
        <v>104.65116279069767</v>
      </c>
      <c r="Q810" s="6" t="str">
        <f t="shared" si="74"/>
        <v>music</v>
      </c>
      <c r="R810" s="6" t="str">
        <f t="shared" si="75"/>
        <v>rock</v>
      </c>
      <c r="S810" s="11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72"/>
        <v>1.03775</v>
      </c>
      <c r="P811">
        <f t="shared" si="73"/>
        <v>79.82692307692308</v>
      </c>
      <c r="Q811" s="6" t="str">
        <f t="shared" si="74"/>
        <v>music</v>
      </c>
      <c r="R811" s="6" t="str">
        <f t="shared" si="75"/>
        <v>rock</v>
      </c>
      <c r="S811" s="11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72"/>
        <v>1.05</v>
      </c>
      <c r="P812">
        <f t="shared" si="73"/>
        <v>58.333333333333336</v>
      </c>
      <c r="Q812" s="6" t="str">
        <f t="shared" si="74"/>
        <v>music</v>
      </c>
      <c r="R812" s="6" t="str">
        <f t="shared" si="75"/>
        <v>rock</v>
      </c>
      <c r="S812" s="11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72"/>
        <v>1.04</v>
      </c>
      <c r="P813">
        <f t="shared" si="73"/>
        <v>86.666666666666671</v>
      </c>
      <c r="Q813" s="6" t="str">
        <f t="shared" si="74"/>
        <v>music</v>
      </c>
      <c r="R813" s="6" t="str">
        <f t="shared" si="75"/>
        <v>rock</v>
      </c>
      <c r="S813" s="11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72"/>
        <v>1.5183333333333333</v>
      </c>
      <c r="P814">
        <f t="shared" si="73"/>
        <v>27.606060606060606</v>
      </c>
      <c r="Q814" s="6" t="str">
        <f t="shared" si="74"/>
        <v>music</v>
      </c>
      <c r="R814" s="6" t="str">
        <f t="shared" si="75"/>
        <v>rock</v>
      </c>
      <c r="S814" s="11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72"/>
        <v>1.59996</v>
      </c>
      <c r="P815">
        <f t="shared" si="73"/>
        <v>24.999375000000001</v>
      </c>
      <c r="Q815" s="6" t="str">
        <f t="shared" si="74"/>
        <v>music</v>
      </c>
      <c r="R815" s="6" t="str">
        <f t="shared" si="75"/>
        <v>rock</v>
      </c>
      <c r="S815" s="11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72"/>
        <v>1.2729999999999999</v>
      </c>
      <c r="P816">
        <f t="shared" si="73"/>
        <v>45.464285714285715</v>
      </c>
      <c r="Q816" s="6" t="str">
        <f t="shared" si="74"/>
        <v>music</v>
      </c>
      <c r="R816" s="6" t="str">
        <f t="shared" si="75"/>
        <v>rock</v>
      </c>
      <c r="S816" s="11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72"/>
        <v>1.07</v>
      </c>
      <c r="P817">
        <f t="shared" si="73"/>
        <v>99.534883720930239</v>
      </c>
      <c r="Q817" s="6" t="str">
        <f t="shared" si="74"/>
        <v>music</v>
      </c>
      <c r="R817" s="6" t="str">
        <f t="shared" si="75"/>
        <v>rock</v>
      </c>
      <c r="S817" s="11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72"/>
        <v>1.1512214285714286</v>
      </c>
      <c r="P818">
        <f t="shared" si="73"/>
        <v>39.31</v>
      </c>
      <c r="Q818" s="6" t="str">
        <f t="shared" si="74"/>
        <v>music</v>
      </c>
      <c r="R818" s="6" t="str">
        <f t="shared" si="75"/>
        <v>rock</v>
      </c>
      <c r="S818" s="11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72"/>
        <v>1.3711066666666665</v>
      </c>
      <c r="P819">
        <f t="shared" si="73"/>
        <v>89.419999999999987</v>
      </c>
      <c r="Q819" s="6" t="str">
        <f t="shared" si="74"/>
        <v>music</v>
      </c>
      <c r="R819" s="6" t="str">
        <f t="shared" si="75"/>
        <v>rock</v>
      </c>
      <c r="S819" s="11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72"/>
        <v>1.5571428571428572</v>
      </c>
      <c r="P820">
        <f t="shared" si="73"/>
        <v>28.684210526315791</v>
      </c>
      <c r="Q820" s="6" t="str">
        <f t="shared" si="74"/>
        <v>music</v>
      </c>
      <c r="R820" s="6" t="str">
        <f t="shared" si="75"/>
        <v>rock</v>
      </c>
      <c r="S820" s="11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72"/>
        <v>1.0874999999999999</v>
      </c>
      <c r="P821">
        <f t="shared" si="73"/>
        <v>31.071428571428573</v>
      </c>
      <c r="Q821" s="6" t="str">
        <f t="shared" si="74"/>
        <v>music</v>
      </c>
      <c r="R821" s="6" t="str">
        <f t="shared" si="75"/>
        <v>rock</v>
      </c>
      <c r="S821" s="11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72"/>
        <v>1.3405</v>
      </c>
      <c r="P822">
        <f t="shared" si="73"/>
        <v>70.55263157894737</v>
      </c>
      <c r="Q822" s="6" t="str">
        <f t="shared" si="74"/>
        <v>music</v>
      </c>
      <c r="R822" s="6" t="str">
        <f t="shared" si="75"/>
        <v>rock</v>
      </c>
      <c r="S822" s="11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72"/>
        <v>1</v>
      </c>
      <c r="P823">
        <f t="shared" si="73"/>
        <v>224.12820512820514</v>
      </c>
      <c r="Q823" s="6" t="str">
        <f t="shared" si="74"/>
        <v>music</v>
      </c>
      <c r="R823" s="6" t="str">
        <f t="shared" si="75"/>
        <v>rock</v>
      </c>
      <c r="S823" s="11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72"/>
        <v>1.1916666666666667</v>
      </c>
      <c r="P824">
        <f t="shared" si="73"/>
        <v>51.811594202898547</v>
      </c>
      <c r="Q824" s="6" t="str">
        <f t="shared" si="74"/>
        <v>music</v>
      </c>
      <c r="R824" s="6" t="str">
        <f t="shared" si="75"/>
        <v>rock</v>
      </c>
      <c r="S824" s="11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72"/>
        <v>1.7949999999999999</v>
      </c>
      <c r="P825">
        <f t="shared" si="73"/>
        <v>43.515151515151516</v>
      </c>
      <c r="Q825" s="6" t="str">
        <f t="shared" si="74"/>
        <v>music</v>
      </c>
      <c r="R825" s="6" t="str">
        <f t="shared" si="75"/>
        <v>rock</v>
      </c>
      <c r="S825" s="11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72"/>
        <v>1.3438124999999999</v>
      </c>
      <c r="P826">
        <f t="shared" si="73"/>
        <v>39.816666666666663</v>
      </c>
      <c r="Q826" s="6" t="str">
        <f t="shared" si="74"/>
        <v>music</v>
      </c>
      <c r="R826" s="6" t="str">
        <f t="shared" si="75"/>
        <v>rock</v>
      </c>
      <c r="S826" s="11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72"/>
        <v>1.0043200000000001</v>
      </c>
      <c r="P827">
        <f t="shared" si="73"/>
        <v>126.8080808080808</v>
      </c>
      <c r="Q827" s="6" t="str">
        <f t="shared" si="74"/>
        <v>music</v>
      </c>
      <c r="R827" s="6" t="str">
        <f t="shared" si="75"/>
        <v>rock</v>
      </c>
      <c r="S827" s="11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72"/>
        <v>1.0145454545454546</v>
      </c>
      <c r="P828">
        <f t="shared" si="73"/>
        <v>113.87755102040816</v>
      </c>
      <c r="Q828" s="6" t="str">
        <f t="shared" si="74"/>
        <v>music</v>
      </c>
      <c r="R828" s="6" t="str">
        <f t="shared" si="75"/>
        <v>rock</v>
      </c>
      <c r="S828" s="11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72"/>
        <v>1.0333333333333334</v>
      </c>
      <c r="P829">
        <f t="shared" si="73"/>
        <v>28.181818181818183</v>
      </c>
      <c r="Q829" s="6" t="str">
        <f t="shared" si="74"/>
        <v>music</v>
      </c>
      <c r="R829" s="6" t="str">
        <f t="shared" si="75"/>
        <v>rock</v>
      </c>
      <c r="S829" s="11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72"/>
        <v>1.07</v>
      </c>
      <c r="P830">
        <f t="shared" si="73"/>
        <v>36.60526315789474</v>
      </c>
      <c r="Q830" s="6" t="str">
        <f t="shared" si="74"/>
        <v>music</v>
      </c>
      <c r="R830" s="6" t="str">
        <f t="shared" si="75"/>
        <v>rock</v>
      </c>
      <c r="S830" s="11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72"/>
        <v>1.04</v>
      </c>
      <c r="P831">
        <f t="shared" si="73"/>
        <v>32.5</v>
      </c>
      <c r="Q831" s="6" t="str">
        <f t="shared" si="74"/>
        <v>music</v>
      </c>
      <c r="R831" s="6" t="str">
        <f t="shared" si="75"/>
        <v>rock</v>
      </c>
      <c r="S831" s="11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72"/>
        <v>1.0783333333333334</v>
      </c>
      <c r="P832">
        <f t="shared" si="73"/>
        <v>60.65625</v>
      </c>
      <c r="Q832" s="6" t="str">
        <f t="shared" si="74"/>
        <v>music</v>
      </c>
      <c r="R832" s="6" t="str">
        <f t="shared" si="75"/>
        <v>rock</v>
      </c>
      <c r="S832" s="11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72"/>
        <v>2.3333333333333335</v>
      </c>
      <c r="P833">
        <f t="shared" si="73"/>
        <v>175</v>
      </c>
      <c r="Q833" s="6" t="str">
        <f t="shared" si="74"/>
        <v>music</v>
      </c>
      <c r="R833" s="6" t="str">
        <f t="shared" si="75"/>
        <v>rock</v>
      </c>
      <c r="S833" s="11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72"/>
        <v>1.0060706666666666</v>
      </c>
      <c r="P834">
        <f t="shared" si="73"/>
        <v>97.993896103896105</v>
      </c>
      <c r="Q834" s="6" t="str">
        <f t="shared" si="74"/>
        <v>music</v>
      </c>
      <c r="R834" s="6" t="str">
        <f t="shared" si="75"/>
        <v>rock</v>
      </c>
      <c r="S834" s="11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78">(E835/D835)</f>
        <v>1.0166666666666666</v>
      </c>
      <c r="P835">
        <f t="shared" ref="P835:P898" si="79">IF(L835=0,0,(E835/L835))</f>
        <v>148.78048780487805</v>
      </c>
      <c r="Q835" s="6" t="str">
        <f t="shared" ref="Q835:Q898" si="80">LEFT(N835,FIND("/",N835)-1)</f>
        <v>music</v>
      </c>
      <c r="R835" s="6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78"/>
        <v>1.3101818181818181</v>
      </c>
      <c r="P836">
        <f t="shared" si="79"/>
        <v>96.08</v>
      </c>
      <c r="Q836" s="6" t="str">
        <f t="shared" si="80"/>
        <v>music</v>
      </c>
      <c r="R836" s="6" t="str">
        <f t="shared" si="81"/>
        <v>rock</v>
      </c>
      <c r="S836" s="11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78"/>
        <v>1.1725000000000001</v>
      </c>
      <c r="P837">
        <f t="shared" si="79"/>
        <v>58.625</v>
      </c>
      <c r="Q837" s="6" t="str">
        <f t="shared" si="80"/>
        <v>music</v>
      </c>
      <c r="R837" s="6" t="str">
        <f t="shared" si="81"/>
        <v>rock</v>
      </c>
      <c r="S837" s="11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78"/>
        <v>1.009304</v>
      </c>
      <c r="P838">
        <f t="shared" si="79"/>
        <v>109.70695652173914</v>
      </c>
      <c r="Q838" s="6" t="str">
        <f t="shared" si="80"/>
        <v>music</v>
      </c>
      <c r="R838" s="6" t="str">
        <f t="shared" si="81"/>
        <v>rock</v>
      </c>
      <c r="S838" s="11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78"/>
        <v>1.218</v>
      </c>
      <c r="P839">
        <f t="shared" si="79"/>
        <v>49.112903225806448</v>
      </c>
      <c r="Q839" s="6" t="str">
        <f t="shared" si="80"/>
        <v>music</v>
      </c>
      <c r="R839" s="6" t="str">
        <f t="shared" si="81"/>
        <v>rock</v>
      </c>
      <c r="S839" s="11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78"/>
        <v>1.454</v>
      </c>
      <c r="P840">
        <f t="shared" si="79"/>
        <v>47.672131147540981</v>
      </c>
      <c r="Q840" s="6" t="str">
        <f t="shared" si="80"/>
        <v>music</v>
      </c>
      <c r="R840" s="6" t="str">
        <f t="shared" si="81"/>
        <v>rock</v>
      </c>
      <c r="S840" s="11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78"/>
        <v>1.166166</v>
      </c>
      <c r="P841">
        <f t="shared" si="79"/>
        <v>60.737812499999997</v>
      </c>
      <c r="Q841" s="6" t="str">
        <f t="shared" si="80"/>
        <v>music</v>
      </c>
      <c r="R841" s="6" t="str">
        <f t="shared" si="81"/>
        <v>rock</v>
      </c>
      <c r="S841" s="11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78"/>
        <v>1.2041660000000001</v>
      </c>
      <c r="P842">
        <f t="shared" si="79"/>
        <v>63.37715789473684</v>
      </c>
      <c r="Q842" s="6" t="str">
        <f t="shared" si="80"/>
        <v>music</v>
      </c>
      <c r="R842" s="6" t="str">
        <f t="shared" si="81"/>
        <v>metal</v>
      </c>
      <c r="S842" s="11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78"/>
        <v>1.0132000000000001</v>
      </c>
      <c r="P843">
        <f t="shared" si="79"/>
        <v>53.893617021276597</v>
      </c>
      <c r="Q843" s="6" t="str">
        <f t="shared" si="80"/>
        <v>music</v>
      </c>
      <c r="R843" s="6" t="str">
        <f t="shared" si="81"/>
        <v>metal</v>
      </c>
      <c r="S843" s="11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78"/>
        <v>1.0431999999999999</v>
      </c>
      <c r="P844">
        <f t="shared" si="79"/>
        <v>66.871794871794876</v>
      </c>
      <c r="Q844" s="6" t="str">
        <f t="shared" si="80"/>
        <v>music</v>
      </c>
      <c r="R844" s="6" t="str">
        <f t="shared" si="81"/>
        <v>metal</v>
      </c>
      <c r="S844" s="11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78"/>
        <v>2.6713333333333331</v>
      </c>
      <c r="P845">
        <f t="shared" si="79"/>
        <v>63.102362204724407</v>
      </c>
      <c r="Q845" s="6" t="str">
        <f t="shared" si="80"/>
        <v>music</v>
      </c>
      <c r="R845" s="6" t="str">
        <f t="shared" si="81"/>
        <v>metal</v>
      </c>
      <c r="S845" s="11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78"/>
        <v>1.9413333333333334</v>
      </c>
      <c r="P846">
        <f t="shared" si="79"/>
        <v>36.628930817610062</v>
      </c>
      <c r="Q846" s="6" t="str">
        <f t="shared" si="80"/>
        <v>music</v>
      </c>
      <c r="R846" s="6" t="str">
        <f t="shared" si="81"/>
        <v>metal</v>
      </c>
      <c r="S846" s="11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78"/>
        <v>1.203802</v>
      </c>
      <c r="P847">
        <f t="shared" si="79"/>
        <v>34.005706214689269</v>
      </c>
      <c r="Q847" s="6" t="str">
        <f t="shared" si="80"/>
        <v>music</v>
      </c>
      <c r="R847" s="6" t="str">
        <f t="shared" si="81"/>
        <v>metal</v>
      </c>
      <c r="S847" s="11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78"/>
        <v>1.2200090909090908</v>
      </c>
      <c r="P848">
        <f t="shared" si="79"/>
        <v>28.553404255319148</v>
      </c>
      <c r="Q848" s="6" t="str">
        <f t="shared" si="80"/>
        <v>music</v>
      </c>
      <c r="R848" s="6" t="str">
        <f t="shared" si="81"/>
        <v>metal</v>
      </c>
      <c r="S848" s="11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78"/>
        <v>1</v>
      </c>
      <c r="P849">
        <f t="shared" si="79"/>
        <v>10</v>
      </c>
      <c r="Q849" s="6" t="str">
        <f t="shared" si="80"/>
        <v>music</v>
      </c>
      <c r="R849" s="6" t="str">
        <f t="shared" si="81"/>
        <v>metal</v>
      </c>
      <c r="S849" s="11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78"/>
        <v>1</v>
      </c>
      <c r="P850">
        <f t="shared" si="79"/>
        <v>18.75</v>
      </c>
      <c r="Q850" s="6" t="str">
        <f t="shared" si="80"/>
        <v>music</v>
      </c>
      <c r="R850" s="6" t="str">
        <f t="shared" si="81"/>
        <v>metal</v>
      </c>
      <c r="S850" s="11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78"/>
        <v>1.1990000000000001</v>
      </c>
      <c r="P851">
        <f t="shared" si="79"/>
        <v>41.704347826086959</v>
      </c>
      <c r="Q851" s="6" t="str">
        <f t="shared" si="80"/>
        <v>music</v>
      </c>
      <c r="R851" s="6" t="str">
        <f t="shared" si="81"/>
        <v>metal</v>
      </c>
      <c r="S851" s="11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78"/>
        <v>1.55175</v>
      </c>
      <c r="P852">
        <f t="shared" si="79"/>
        <v>46.669172932330824</v>
      </c>
      <c r="Q852" s="6" t="str">
        <f t="shared" si="80"/>
        <v>music</v>
      </c>
      <c r="R852" s="6" t="str">
        <f t="shared" si="81"/>
        <v>metal</v>
      </c>
      <c r="S852" s="11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78"/>
        <v>1.3045</v>
      </c>
      <c r="P853">
        <f t="shared" si="79"/>
        <v>37.271428571428572</v>
      </c>
      <c r="Q853" s="6" t="str">
        <f t="shared" si="80"/>
        <v>music</v>
      </c>
      <c r="R853" s="6" t="str">
        <f t="shared" si="81"/>
        <v>metal</v>
      </c>
      <c r="S853" s="11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78"/>
        <v>1.0497142857142858</v>
      </c>
      <c r="P854">
        <f t="shared" si="79"/>
        <v>59.258064516129032</v>
      </c>
      <c r="Q854" s="6" t="str">
        <f t="shared" si="80"/>
        <v>music</v>
      </c>
      <c r="R854" s="6" t="str">
        <f t="shared" si="81"/>
        <v>metal</v>
      </c>
      <c r="S854" s="11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78"/>
        <v>1</v>
      </c>
      <c r="P855">
        <f t="shared" si="79"/>
        <v>30</v>
      </c>
      <c r="Q855" s="6" t="str">
        <f t="shared" si="80"/>
        <v>music</v>
      </c>
      <c r="R855" s="6" t="str">
        <f t="shared" si="81"/>
        <v>metal</v>
      </c>
      <c r="S855" s="11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78"/>
        <v>1.1822050359712231</v>
      </c>
      <c r="P856">
        <f t="shared" si="79"/>
        <v>65.8623246492986</v>
      </c>
      <c r="Q856" s="6" t="str">
        <f t="shared" si="80"/>
        <v>music</v>
      </c>
      <c r="R856" s="6" t="str">
        <f t="shared" si="81"/>
        <v>metal</v>
      </c>
      <c r="S856" s="11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78"/>
        <v>1.0344827586206897</v>
      </c>
      <c r="P857">
        <f t="shared" si="79"/>
        <v>31.914893617021278</v>
      </c>
      <c r="Q857" s="6" t="str">
        <f t="shared" si="80"/>
        <v>music</v>
      </c>
      <c r="R857" s="6" t="str">
        <f t="shared" si="81"/>
        <v>metal</v>
      </c>
      <c r="S857" s="11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78"/>
        <v>2.1800000000000002</v>
      </c>
      <c r="P858">
        <f t="shared" si="79"/>
        <v>19.464285714285715</v>
      </c>
      <c r="Q858" s="6" t="str">
        <f t="shared" si="80"/>
        <v>music</v>
      </c>
      <c r="R858" s="6" t="str">
        <f t="shared" si="81"/>
        <v>metal</v>
      </c>
      <c r="S858" s="11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78"/>
        <v>1</v>
      </c>
      <c r="P859">
        <f t="shared" si="79"/>
        <v>50</v>
      </c>
      <c r="Q859" s="6" t="str">
        <f t="shared" si="80"/>
        <v>music</v>
      </c>
      <c r="R859" s="6" t="str">
        <f t="shared" si="81"/>
        <v>metal</v>
      </c>
      <c r="S859" s="11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78"/>
        <v>1.4400583333333332</v>
      </c>
      <c r="P860">
        <f t="shared" si="79"/>
        <v>22.737763157894737</v>
      </c>
      <c r="Q860" s="6" t="str">
        <f t="shared" si="80"/>
        <v>music</v>
      </c>
      <c r="R860" s="6" t="str">
        <f t="shared" si="81"/>
        <v>metal</v>
      </c>
      <c r="S860" s="11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78"/>
        <v>1.0467500000000001</v>
      </c>
      <c r="P861">
        <f t="shared" si="79"/>
        <v>42.724489795918366</v>
      </c>
      <c r="Q861" s="6" t="str">
        <f t="shared" si="80"/>
        <v>music</v>
      </c>
      <c r="R861" s="6" t="str">
        <f t="shared" si="81"/>
        <v>metal</v>
      </c>
      <c r="S861" s="11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78"/>
        <v>0.18142857142857144</v>
      </c>
      <c r="P862">
        <f t="shared" si="79"/>
        <v>52.916666666666664</v>
      </c>
      <c r="Q862" s="6" t="str">
        <f t="shared" si="80"/>
        <v>music</v>
      </c>
      <c r="R862" s="6" t="str">
        <f t="shared" si="81"/>
        <v>jazz</v>
      </c>
      <c r="S862" s="11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78"/>
        <v>2.2444444444444444E-2</v>
      </c>
      <c r="P863">
        <f t="shared" si="79"/>
        <v>50.5</v>
      </c>
      <c r="Q863" s="6" t="str">
        <f t="shared" si="80"/>
        <v>music</v>
      </c>
      <c r="R863" s="6" t="str">
        <f t="shared" si="81"/>
        <v>jazz</v>
      </c>
      <c r="S863" s="11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78"/>
        <v>3.3999999999999998E-3</v>
      </c>
      <c r="P864">
        <f t="shared" si="79"/>
        <v>42.5</v>
      </c>
      <c r="Q864" s="6" t="str">
        <f t="shared" si="80"/>
        <v>music</v>
      </c>
      <c r="R864" s="6" t="str">
        <f t="shared" si="81"/>
        <v>jazz</v>
      </c>
      <c r="S864" s="11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78"/>
        <v>4.4999999999999998E-2</v>
      </c>
      <c r="P865">
        <f t="shared" si="79"/>
        <v>18</v>
      </c>
      <c r="Q865" s="6" t="str">
        <f t="shared" si="80"/>
        <v>music</v>
      </c>
      <c r="R865" s="6" t="str">
        <f t="shared" si="81"/>
        <v>jazz</v>
      </c>
      <c r="S865" s="11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78"/>
        <v>0.41538461538461541</v>
      </c>
      <c r="P866">
        <f t="shared" si="79"/>
        <v>34.177215189873415</v>
      </c>
      <c r="Q866" s="6" t="str">
        <f t="shared" si="80"/>
        <v>music</v>
      </c>
      <c r="R866" s="6" t="str">
        <f t="shared" si="81"/>
        <v>jazz</v>
      </c>
      <c r="S866" s="11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78"/>
        <v>2.0454545454545454E-2</v>
      </c>
      <c r="P867">
        <f t="shared" si="79"/>
        <v>22.5</v>
      </c>
      <c r="Q867" s="6" t="str">
        <f t="shared" si="80"/>
        <v>music</v>
      </c>
      <c r="R867" s="6" t="str">
        <f t="shared" si="81"/>
        <v>jazz</v>
      </c>
      <c r="S867" s="11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78"/>
        <v>0.18285714285714286</v>
      </c>
      <c r="P868">
        <f t="shared" si="79"/>
        <v>58.18181818181818</v>
      </c>
      <c r="Q868" s="6" t="str">
        <f t="shared" si="80"/>
        <v>music</v>
      </c>
      <c r="R868" s="6" t="str">
        <f t="shared" si="81"/>
        <v>jazz</v>
      </c>
      <c r="S868" s="11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78"/>
        <v>0.2402</v>
      </c>
      <c r="P869">
        <f t="shared" si="79"/>
        <v>109.18181818181819</v>
      </c>
      <c r="Q869" s="6" t="str">
        <f t="shared" si="80"/>
        <v>music</v>
      </c>
      <c r="R869" s="6" t="str">
        <f t="shared" si="81"/>
        <v>jazz</v>
      </c>
      <c r="S869" s="11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78"/>
        <v>1.1111111111111111E-3</v>
      </c>
      <c r="P870">
        <f t="shared" si="79"/>
        <v>50</v>
      </c>
      <c r="Q870" s="6" t="str">
        <f t="shared" si="80"/>
        <v>music</v>
      </c>
      <c r="R870" s="6" t="str">
        <f t="shared" si="81"/>
        <v>jazz</v>
      </c>
      <c r="S870" s="11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78"/>
        <v>0.11818181818181818</v>
      </c>
      <c r="P871">
        <f t="shared" si="79"/>
        <v>346.66666666666669</v>
      </c>
      <c r="Q871" s="6" t="str">
        <f t="shared" si="80"/>
        <v>music</v>
      </c>
      <c r="R871" s="6" t="str">
        <f t="shared" si="81"/>
        <v>jazz</v>
      </c>
      <c r="S871" s="11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78"/>
        <v>3.0999999999999999E-3</v>
      </c>
      <c r="P872">
        <f t="shared" si="79"/>
        <v>12.4</v>
      </c>
      <c r="Q872" s="6" t="str">
        <f t="shared" si="80"/>
        <v>music</v>
      </c>
      <c r="R872" s="6" t="str">
        <f t="shared" si="81"/>
        <v>jazz</v>
      </c>
      <c r="S872" s="11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78"/>
        <v>5.4166666666666669E-2</v>
      </c>
      <c r="P873">
        <f t="shared" si="79"/>
        <v>27.083333333333332</v>
      </c>
      <c r="Q873" s="6" t="str">
        <f t="shared" si="80"/>
        <v>music</v>
      </c>
      <c r="R873" s="6" t="str">
        <f t="shared" si="81"/>
        <v>jazz</v>
      </c>
      <c r="S873" s="11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78"/>
        <v>8.1250000000000003E-3</v>
      </c>
      <c r="P874">
        <f t="shared" si="79"/>
        <v>32.5</v>
      </c>
      <c r="Q874" s="6" t="str">
        <f t="shared" si="80"/>
        <v>music</v>
      </c>
      <c r="R874" s="6" t="str">
        <f t="shared" si="81"/>
        <v>jazz</v>
      </c>
      <c r="S874" s="11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78"/>
        <v>1.2857142857142857E-2</v>
      </c>
      <c r="P875">
        <f t="shared" si="79"/>
        <v>9</v>
      </c>
      <c r="Q875" s="6" t="str">
        <f t="shared" si="80"/>
        <v>music</v>
      </c>
      <c r="R875" s="6" t="str">
        <f t="shared" si="81"/>
        <v>jazz</v>
      </c>
      <c r="S875" s="11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78"/>
        <v>0.24333333333333335</v>
      </c>
      <c r="P876">
        <f t="shared" si="79"/>
        <v>34.761904761904759</v>
      </c>
      <c r="Q876" s="6" t="str">
        <f t="shared" si="80"/>
        <v>music</v>
      </c>
      <c r="R876" s="6" t="str">
        <f t="shared" si="81"/>
        <v>jazz</v>
      </c>
      <c r="S876" s="11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78"/>
        <v>0</v>
      </c>
      <c r="P877">
        <f t="shared" si="79"/>
        <v>0</v>
      </c>
      <c r="Q877" s="6" t="str">
        <f t="shared" si="80"/>
        <v>music</v>
      </c>
      <c r="R877" s="6" t="str">
        <f t="shared" si="81"/>
        <v>jazz</v>
      </c>
      <c r="S877" s="11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78"/>
        <v>0.40799492385786801</v>
      </c>
      <c r="P878">
        <f t="shared" si="79"/>
        <v>28.577777777777779</v>
      </c>
      <c r="Q878" s="6" t="str">
        <f t="shared" si="80"/>
        <v>music</v>
      </c>
      <c r="R878" s="6" t="str">
        <f t="shared" si="81"/>
        <v>jazz</v>
      </c>
      <c r="S878" s="11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78"/>
        <v>0.67549999999999999</v>
      </c>
      <c r="P879">
        <f t="shared" si="79"/>
        <v>46.586206896551722</v>
      </c>
      <c r="Q879" s="6" t="str">
        <f t="shared" si="80"/>
        <v>music</v>
      </c>
      <c r="R879" s="6" t="str">
        <f t="shared" si="81"/>
        <v>jazz</v>
      </c>
      <c r="S879" s="11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78"/>
        <v>1.2999999999999999E-2</v>
      </c>
      <c r="P880">
        <f t="shared" si="79"/>
        <v>32.5</v>
      </c>
      <c r="Q880" s="6" t="str">
        <f t="shared" si="80"/>
        <v>music</v>
      </c>
      <c r="R880" s="6" t="str">
        <f t="shared" si="81"/>
        <v>jazz</v>
      </c>
      <c r="S880" s="11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78"/>
        <v>0.30666666666666664</v>
      </c>
      <c r="P881">
        <f t="shared" si="79"/>
        <v>21.466666666666665</v>
      </c>
      <c r="Q881" s="6" t="str">
        <f t="shared" si="80"/>
        <v>music</v>
      </c>
      <c r="R881" s="6" t="str">
        <f t="shared" si="81"/>
        <v>jazz</v>
      </c>
      <c r="S881" s="11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78"/>
        <v>2.9894179894179893E-2</v>
      </c>
      <c r="P882">
        <f t="shared" si="79"/>
        <v>14.125</v>
      </c>
      <c r="Q882" s="6" t="str">
        <f t="shared" si="80"/>
        <v>music</v>
      </c>
      <c r="R882" s="6" t="str">
        <f t="shared" si="81"/>
        <v>indie rock</v>
      </c>
      <c r="S882" s="11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78"/>
        <v>8.0000000000000002E-3</v>
      </c>
      <c r="P883">
        <f t="shared" si="79"/>
        <v>30</v>
      </c>
      <c r="Q883" s="6" t="str">
        <f t="shared" si="80"/>
        <v>music</v>
      </c>
      <c r="R883" s="6" t="str">
        <f t="shared" si="81"/>
        <v>indie rock</v>
      </c>
      <c r="S883" s="11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78"/>
        <v>0.20133333333333334</v>
      </c>
      <c r="P884">
        <f t="shared" si="79"/>
        <v>21.571428571428573</v>
      </c>
      <c r="Q884" s="6" t="str">
        <f t="shared" si="80"/>
        <v>music</v>
      </c>
      <c r="R884" s="6" t="str">
        <f t="shared" si="81"/>
        <v>indie rock</v>
      </c>
      <c r="S884" s="11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78"/>
        <v>0.4002</v>
      </c>
      <c r="P885">
        <f t="shared" si="79"/>
        <v>83.375</v>
      </c>
      <c r="Q885" s="6" t="str">
        <f t="shared" si="80"/>
        <v>music</v>
      </c>
      <c r="R885" s="6" t="str">
        <f t="shared" si="81"/>
        <v>indie rock</v>
      </c>
      <c r="S885" s="11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78"/>
        <v>0.01</v>
      </c>
      <c r="P886">
        <f t="shared" si="79"/>
        <v>10</v>
      </c>
      <c r="Q886" s="6" t="str">
        <f t="shared" si="80"/>
        <v>music</v>
      </c>
      <c r="R886" s="6" t="str">
        <f t="shared" si="81"/>
        <v>indie rock</v>
      </c>
      <c r="S886" s="11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78"/>
        <v>0.75</v>
      </c>
      <c r="P887">
        <f t="shared" si="79"/>
        <v>35.714285714285715</v>
      </c>
      <c r="Q887" s="6" t="str">
        <f t="shared" si="80"/>
        <v>music</v>
      </c>
      <c r="R887" s="6" t="str">
        <f t="shared" si="81"/>
        <v>indie rock</v>
      </c>
      <c r="S887" s="11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78"/>
        <v>0.41</v>
      </c>
      <c r="P888">
        <f t="shared" si="79"/>
        <v>29.285714285714285</v>
      </c>
      <c r="Q888" s="6" t="str">
        <f t="shared" si="80"/>
        <v>music</v>
      </c>
      <c r="R888" s="6" t="str">
        <f t="shared" si="81"/>
        <v>indie rock</v>
      </c>
      <c r="S888" s="11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78"/>
        <v>0</v>
      </c>
      <c r="P889">
        <f t="shared" si="79"/>
        <v>0</v>
      </c>
      <c r="Q889" s="6" t="str">
        <f t="shared" si="80"/>
        <v>music</v>
      </c>
      <c r="R889" s="6" t="str">
        <f t="shared" si="81"/>
        <v>indie rock</v>
      </c>
      <c r="S889" s="11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78"/>
        <v>7.1999999999999995E-2</v>
      </c>
      <c r="P890">
        <f t="shared" si="79"/>
        <v>18</v>
      </c>
      <c r="Q890" s="6" t="str">
        <f t="shared" si="80"/>
        <v>music</v>
      </c>
      <c r="R890" s="6" t="str">
        <f t="shared" si="81"/>
        <v>indie rock</v>
      </c>
      <c r="S890" s="11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78"/>
        <v>9.4412800000000005E-2</v>
      </c>
      <c r="P891">
        <f t="shared" si="79"/>
        <v>73.760000000000005</v>
      </c>
      <c r="Q891" s="6" t="str">
        <f t="shared" si="80"/>
        <v>music</v>
      </c>
      <c r="R891" s="6" t="str">
        <f t="shared" si="81"/>
        <v>indie rock</v>
      </c>
      <c r="S891" s="11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78"/>
        <v>4.1666666666666664E-2</v>
      </c>
      <c r="P892">
        <f t="shared" si="79"/>
        <v>31.25</v>
      </c>
      <c r="Q892" s="6" t="str">
        <f t="shared" si="80"/>
        <v>music</v>
      </c>
      <c r="R892" s="6" t="str">
        <f t="shared" si="81"/>
        <v>indie rock</v>
      </c>
      <c r="S892" s="11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78"/>
        <v>3.2500000000000001E-2</v>
      </c>
      <c r="P893">
        <f t="shared" si="79"/>
        <v>28.888888888888889</v>
      </c>
      <c r="Q893" s="6" t="str">
        <f t="shared" si="80"/>
        <v>music</v>
      </c>
      <c r="R893" s="6" t="str">
        <f t="shared" si="81"/>
        <v>indie rock</v>
      </c>
      <c r="S893" s="11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78"/>
        <v>0.40749999999999997</v>
      </c>
      <c r="P894">
        <f t="shared" si="79"/>
        <v>143.8235294117647</v>
      </c>
      <c r="Q894" s="6" t="str">
        <f t="shared" si="80"/>
        <v>music</v>
      </c>
      <c r="R894" s="6" t="str">
        <f t="shared" si="81"/>
        <v>indie rock</v>
      </c>
      <c r="S894" s="11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78"/>
        <v>0.1</v>
      </c>
      <c r="P895">
        <f t="shared" si="79"/>
        <v>40</v>
      </c>
      <c r="Q895" s="6" t="str">
        <f t="shared" si="80"/>
        <v>music</v>
      </c>
      <c r="R895" s="6" t="str">
        <f t="shared" si="81"/>
        <v>indie rock</v>
      </c>
      <c r="S895" s="11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78"/>
        <v>0.39169999999999999</v>
      </c>
      <c r="P896">
        <f t="shared" si="79"/>
        <v>147.81132075471697</v>
      </c>
      <c r="Q896" s="6" t="str">
        <f t="shared" si="80"/>
        <v>music</v>
      </c>
      <c r="R896" s="6" t="str">
        <f t="shared" si="81"/>
        <v>indie rock</v>
      </c>
      <c r="S896" s="11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78"/>
        <v>2.4375000000000001E-2</v>
      </c>
      <c r="P897">
        <f t="shared" si="79"/>
        <v>27.857142857142858</v>
      </c>
      <c r="Q897" s="6" t="str">
        <f t="shared" si="80"/>
        <v>music</v>
      </c>
      <c r="R897" s="6" t="str">
        <f t="shared" si="81"/>
        <v>indie rock</v>
      </c>
      <c r="S897" s="11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78"/>
        <v>0.4</v>
      </c>
      <c r="P898">
        <f t="shared" si="79"/>
        <v>44.444444444444443</v>
      </c>
      <c r="Q898" s="6" t="str">
        <f t="shared" si="80"/>
        <v>music</v>
      </c>
      <c r="R898" s="6" t="str">
        <f t="shared" si="81"/>
        <v>indie rock</v>
      </c>
      <c r="S898" s="11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84">(E899/D899)</f>
        <v>0</v>
      </c>
      <c r="P899">
        <f t="shared" ref="P899:P962" si="85">IF(L899=0,0,(E899/L899))</f>
        <v>0</v>
      </c>
      <c r="Q899" s="6" t="str">
        <f t="shared" ref="Q899:Q962" si="86">LEFT(N899,FIND("/",N899)-1)</f>
        <v>music</v>
      </c>
      <c r="R899" s="6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84"/>
        <v>2.8000000000000001E-2</v>
      </c>
      <c r="P900">
        <f t="shared" si="85"/>
        <v>35</v>
      </c>
      <c r="Q900" s="6" t="str">
        <f t="shared" si="86"/>
        <v>music</v>
      </c>
      <c r="R900" s="6" t="str">
        <f t="shared" si="87"/>
        <v>indie rock</v>
      </c>
      <c r="S900" s="11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84"/>
        <v>0.37333333333333335</v>
      </c>
      <c r="P901">
        <f t="shared" si="85"/>
        <v>35</v>
      </c>
      <c r="Q901" s="6" t="str">
        <f t="shared" si="86"/>
        <v>music</v>
      </c>
      <c r="R901" s="6" t="str">
        <f t="shared" si="87"/>
        <v>indie rock</v>
      </c>
      <c r="S901" s="11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84"/>
        <v>4.1999999999999997E-3</v>
      </c>
      <c r="P902">
        <f t="shared" si="85"/>
        <v>10.5</v>
      </c>
      <c r="Q902" s="6" t="str">
        <f t="shared" si="86"/>
        <v>music</v>
      </c>
      <c r="R902" s="6" t="str">
        <f t="shared" si="87"/>
        <v>jazz</v>
      </c>
      <c r="S902" s="11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84"/>
        <v>0</v>
      </c>
      <c r="P903">
        <f t="shared" si="85"/>
        <v>0</v>
      </c>
      <c r="Q903" s="6" t="str">
        <f t="shared" si="86"/>
        <v>music</v>
      </c>
      <c r="R903" s="6" t="str">
        <f t="shared" si="87"/>
        <v>jazz</v>
      </c>
      <c r="S903" s="11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84"/>
        <v>3.0000000000000001E-3</v>
      </c>
      <c r="P904">
        <f t="shared" si="85"/>
        <v>30</v>
      </c>
      <c r="Q904" s="6" t="str">
        <f t="shared" si="86"/>
        <v>music</v>
      </c>
      <c r="R904" s="6" t="str">
        <f t="shared" si="87"/>
        <v>jazz</v>
      </c>
      <c r="S904" s="11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84"/>
        <v>3.2000000000000001E-2</v>
      </c>
      <c r="P905">
        <f t="shared" si="85"/>
        <v>40</v>
      </c>
      <c r="Q905" s="6" t="str">
        <f t="shared" si="86"/>
        <v>music</v>
      </c>
      <c r="R905" s="6" t="str">
        <f t="shared" si="87"/>
        <v>jazz</v>
      </c>
      <c r="S905" s="11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84"/>
        <v>3.0200000000000001E-3</v>
      </c>
      <c r="P906">
        <f t="shared" si="85"/>
        <v>50.333333333333336</v>
      </c>
      <c r="Q906" s="6" t="str">
        <f t="shared" si="86"/>
        <v>music</v>
      </c>
      <c r="R906" s="6" t="str">
        <f t="shared" si="87"/>
        <v>jazz</v>
      </c>
      <c r="S906" s="11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84"/>
        <v>3.0153846153846153E-2</v>
      </c>
      <c r="P907">
        <f t="shared" si="85"/>
        <v>32.666666666666664</v>
      </c>
      <c r="Q907" s="6" t="str">
        <f t="shared" si="86"/>
        <v>music</v>
      </c>
      <c r="R907" s="6" t="str">
        <f t="shared" si="87"/>
        <v>jazz</v>
      </c>
      <c r="S907" s="11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84"/>
        <v>0</v>
      </c>
      <c r="P908">
        <f t="shared" si="85"/>
        <v>0</v>
      </c>
      <c r="Q908" s="6" t="str">
        <f t="shared" si="86"/>
        <v>music</v>
      </c>
      <c r="R908" s="6" t="str">
        <f t="shared" si="87"/>
        <v>jazz</v>
      </c>
      <c r="S908" s="11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84"/>
        <v>0</v>
      </c>
      <c r="P909">
        <f t="shared" si="85"/>
        <v>0</v>
      </c>
      <c r="Q909" s="6" t="str">
        <f t="shared" si="86"/>
        <v>music</v>
      </c>
      <c r="R909" s="6" t="str">
        <f t="shared" si="87"/>
        <v>jazz</v>
      </c>
      <c r="S909" s="11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84"/>
        <v>0</v>
      </c>
      <c r="P910">
        <f t="shared" si="85"/>
        <v>0</v>
      </c>
      <c r="Q910" s="6" t="str">
        <f t="shared" si="86"/>
        <v>music</v>
      </c>
      <c r="R910" s="6" t="str">
        <f t="shared" si="87"/>
        <v>jazz</v>
      </c>
      <c r="S910" s="11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84"/>
        <v>3.2500000000000001E-2</v>
      </c>
      <c r="P911">
        <f t="shared" si="85"/>
        <v>65</v>
      </c>
      <c r="Q911" s="6" t="str">
        <f t="shared" si="86"/>
        <v>music</v>
      </c>
      <c r="R911" s="6" t="str">
        <f t="shared" si="87"/>
        <v>jazz</v>
      </c>
      <c r="S911" s="11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84"/>
        <v>0.22363636363636363</v>
      </c>
      <c r="P912">
        <f t="shared" si="85"/>
        <v>24.6</v>
      </c>
      <c r="Q912" s="6" t="str">
        <f t="shared" si="86"/>
        <v>music</v>
      </c>
      <c r="R912" s="6" t="str">
        <f t="shared" si="87"/>
        <v>jazz</v>
      </c>
      <c r="S912" s="11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84"/>
        <v>0</v>
      </c>
      <c r="P913">
        <f t="shared" si="85"/>
        <v>0</v>
      </c>
      <c r="Q913" s="6" t="str">
        <f t="shared" si="86"/>
        <v>music</v>
      </c>
      <c r="R913" s="6" t="str">
        <f t="shared" si="87"/>
        <v>jazz</v>
      </c>
      <c r="S913" s="11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84"/>
        <v>8.5714285714285719E-3</v>
      </c>
      <c r="P914">
        <f t="shared" si="85"/>
        <v>15</v>
      </c>
      <c r="Q914" s="6" t="str">
        <f t="shared" si="86"/>
        <v>music</v>
      </c>
      <c r="R914" s="6" t="str">
        <f t="shared" si="87"/>
        <v>jazz</v>
      </c>
      <c r="S914" s="11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84"/>
        <v>6.6066666666666662E-2</v>
      </c>
      <c r="P915">
        <f t="shared" si="85"/>
        <v>82.583333333333329</v>
      </c>
      <c r="Q915" s="6" t="str">
        <f t="shared" si="86"/>
        <v>music</v>
      </c>
      <c r="R915" s="6" t="str">
        <f t="shared" si="87"/>
        <v>jazz</v>
      </c>
      <c r="S915" s="11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84"/>
        <v>0</v>
      </c>
      <c r="P916">
        <f t="shared" si="85"/>
        <v>0</v>
      </c>
      <c r="Q916" s="6" t="str">
        <f t="shared" si="86"/>
        <v>music</v>
      </c>
      <c r="R916" s="6" t="str">
        <f t="shared" si="87"/>
        <v>jazz</v>
      </c>
      <c r="S916" s="11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84"/>
        <v>5.7692307692307696E-2</v>
      </c>
      <c r="P917">
        <f t="shared" si="85"/>
        <v>41.666666666666664</v>
      </c>
      <c r="Q917" s="6" t="str">
        <f t="shared" si="86"/>
        <v>music</v>
      </c>
      <c r="R917" s="6" t="str">
        <f t="shared" si="87"/>
        <v>jazz</v>
      </c>
      <c r="S917" s="11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84"/>
        <v>0</v>
      </c>
      <c r="P918">
        <f t="shared" si="85"/>
        <v>0</v>
      </c>
      <c r="Q918" s="6" t="str">
        <f t="shared" si="86"/>
        <v>music</v>
      </c>
      <c r="R918" s="6" t="str">
        <f t="shared" si="87"/>
        <v>jazz</v>
      </c>
      <c r="S918" s="11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84"/>
        <v>6.0000000000000001E-3</v>
      </c>
      <c r="P919">
        <f t="shared" si="85"/>
        <v>30</v>
      </c>
      <c r="Q919" s="6" t="str">
        <f t="shared" si="86"/>
        <v>music</v>
      </c>
      <c r="R919" s="6" t="str">
        <f t="shared" si="87"/>
        <v>jazz</v>
      </c>
      <c r="S919" s="11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84"/>
        <v>5.0256410256410255E-2</v>
      </c>
      <c r="P920">
        <f t="shared" si="85"/>
        <v>19.600000000000001</v>
      </c>
      <c r="Q920" s="6" t="str">
        <f t="shared" si="86"/>
        <v>music</v>
      </c>
      <c r="R920" s="6" t="str">
        <f t="shared" si="87"/>
        <v>jazz</v>
      </c>
      <c r="S920" s="11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84"/>
        <v>5.0000000000000001E-3</v>
      </c>
      <c r="P921">
        <f t="shared" si="85"/>
        <v>100</v>
      </c>
      <c r="Q921" s="6" t="str">
        <f t="shared" si="86"/>
        <v>music</v>
      </c>
      <c r="R921" s="6" t="str">
        <f t="shared" si="87"/>
        <v>jazz</v>
      </c>
      <c r="S921" s="11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84"/>
        <v>0</v>
      </c>
      <c r="P922">
        <f t="shared" si="85"/>
        <v>0</v>
      </c>
      <c r="Q922" s="6" t="str">
        <f t="shared" si="86"/>
        <v>music</v>
      </c>
      <c r="R922" s="6" t="str">
        <f t="shared" si="87"/>
        <v>jazz</v>
      </c>
      <c r="S922" s="11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84"/>
        <v>0.309</v>
      </c>
      <c r="P923">
        <f t="shared" si="85"/>
        <v>231.75</v>
      </c>
      <c r="Q923" s="6" t="str">
        <f t="shared" si="86"/>
        <v>music</v>
      </c>
      <c r="R923" s="6" t="str">
        <f t="shared" si="87"/>
        <v>jazz</v>
      </c>
      <c r="S923" s="11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84"/>
        <v>0.21037037037037037</v>
      </c>
      <c r="P924">
        <f t="shared" si="85"/>
        <v>189.33333333333334</v>
      </c>
      <c r="Q924" s="6" t="str">
        <f t="shared" si="86"/>
        <v>music</v>
      </c>
      <c r="R924" s="6" t="str">
        <f t="shared" si="87"/>
        <v>jazz</v>
      </c>
      <c r="S924" s="11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84"/>
        <v>2.1999999999999999E-2</v>
      </c>
      <c r="P925">
        <f t="shared" si="85"/>
        <v>55</v>
      </c>
      <c r="Q925" s="6" t="str">
        <f t="shared" si="86"/>
        <v>music</v>
      </c>
      <c r="R925" s="6" t="str">
        <f t="shared" si="87"/>
        <v>jazz</v>
      </c>
      <c r="S925" s="11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84"/>
        <v>0.109</v>
      </c>
      <c r="P926">
        <f t="shared" si="85"/>
        <v>21.8</v>
      </c>
      <c r="Q926" s="6" t="str">
        <f t="shared" si="86"/>
        <v>music</v>
      </c>
      <c r="R926" s="6" t="str">
        <f t="shared" si="87"/>
        <v>jazz</v>
      </c>
      <c r="S926" s="11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84"/>
        <v>2.6666666666666668E-2</v>
      </c>
      <c r="P927">
        <f t="shared" si="85"/>
        <v>32</v>
      </c>
      <c r="Q927" s="6" t="str">
        <f t="shared" si="86"/>
        <v>music</v>
      </c>
      <c r="R927" s="6" t="str">
        <f t="shared" si="87"/>
        <v>jazz</v>
      </c>
      <c r="S927" s="11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84"/>
        <v>0</v>
      </c>
      <c r="P928">
        <f t="shared" si="85"/>
        <v>0</v>
      </c>
      <c r="Q928" s="6" t="str">
        <f t="shared" si="86"/>
        <v>music</v>
      </c>
      <c r="R928" s="6" t="str">
        <f t="shared" si="87"/>
        <v>jazz</v>
      </c>
      <c r="S928" s="11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84"/>
        <v>0</v>
      </c>
      <c r="P929">
        <f t="shared" si="85"/>
        <v>0</v>
      </c>
      <c r="Q929" s="6" t="str">
        <f t="shared" si="86"/>
        <v>music</v>
      </c>
      <c r="R929" s="6" t="str">
        <f t="shared" si="87"/>
        <v>jazz</v>
      </c>
      <c r="S929" s="11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84"/>
        <v>0.10862068965517241</v>
      </c>
      <c r="P930">
        <f t="shared" si="85"/>
        <v>56.25</v>
      </c>
      <c r="Q930" s="6" t="str">
        <f t="shared" si="86"/>
        <v>music</v>
      </c>
      <c r="R930" s="6" t="str">
        <f t="shared" si="87"/>
        <v>jazz</v>
      </c>
      <c r="S930" s="11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84"/>
        <v>0</v>
      </c>
      <c r="P931">
        <f t="shared" si="85"/>
        <v>0</v>
      </c>
      <c r="Q931" s="6" t="str">
        <f t="shared" si="86"/>
        <v>music</v>
      </c>
      <c r="R931" s="6" t="str">
        <f t="shared" si="87"/>
        <v>jazz</v>
      </c>
      <c r="S931" s="11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84"/>
        <v>0.38333333333333336</v>
      </c>
      <c r="P932">
        <f t="shared" si="85"/>
        <v>69</v>
      </c>
      <c r="Q932" s="6" t="str">
        <f t="shared" si="86"/>
        <v>music</v>
      </c>
      <c r="R932" s="6" t="str">
        <f t="shared" si="87"/>
        <v>jazz</v>
      </c>
      <c r="S932" s="11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84"/>
        <v>6.5500000000000003E-2</v>
      </c>
      <c r="P933">
        <f t="shared" si="85"/>
        <v>18.714285714285715</v>
      </c>
      <c r="Q933" s="6" t="str">
        <f t="shared" si="86"/>
        <v>music</v>
      </c>
      <c r="R933" s="6" t="str">
        <f t="shared" si="87"/>
        <v>jazz</v>
      </c>
      <c r="S933" s="11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84"/>
        <v>0.14536842105263159</v>
      </c>
      <c r="P934">
        <f t="shared" si="85"/>
        <v>46.033333333333331</v>
      </c>
      <c r="Q934" s="6" t="str">
        <f t="shared" si="86"/>
        <v>music</v>
      </c>
      <c r="R934" s="6" t="str">
        <f t="shared" si="87"/>
        <v>jazz</v>
      </c>
      <c r="S934" s="11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84"/>
        <v>0.06</v>
      </c>
      <c r="P935">
        <f t="shared" si="85"/>
        <v>60</v>
      </c>
      <c r="Q935" s="6" t="str">
        <f t="shared" si="86"/>
        <v>music</v>
      </c>
      <c r="R935" s="6" t="str">
        <f t="shared" si="87"/>
        <v>jazz</v>
      </c>
      <c r="S935" s="11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84"/>
        <v>0.30399999999999999</v>
      </c>
      <c r="P936">
        <f t="shared" si="85"/>
        <v>50.666666666666664</v>
      </c>
      <c r="Q936" s="6" t="str">
        <f t="shared" si="86"/>
        <v>music</v>
      </c>
      <c r="R936" s="6" t="str">
        <f t="shared" si="87"/>
        <v>jazz</v>
      </c>
      <c r="S936" s="11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84"/>
        <v>1.4285714285714285E-2</v>
      </c>
      <c r="P937">
        <f t="shared" si="85"/>
        <v>25</v>
      </c>
      <c r="Q937" s="6" t="str">
        <f t="shared" si="86"/>
        <v>music</v>
      </c>
      <c r="R937" s="6" t="str">
        <f t="shared" si="87"/>
        <v>jazz</v>
      </c>
      <c r="S937" s="11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84"/>
        <v>0</v>
      </c>
      <c r="P938">
        <f t="shared" si="85"/>
        <v>0</v>
      </c>
      <c r="Q938" s="6" t="str">
        <f t="shared" si="86"/>
        <v>music</v>
      </c>
      <c r="R938" s="6" t="str">
        <f t="shared" si="87"/>
        <v>jazz</v>
      </c>
      <c r="S938" s="11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84"/>
        <v>1.1428571428571429E-2</v>
      </c>
      <c r="P939">
        <f t="shared" si="85"/>
        <v>20</v>
      </c>
      <c r="Q939" s="6" t="str">
        <f t="shared" si="86"/>
        <v>music</v>
      </c>
      <c r="R939" s="6" t="str">
        <f t="shared" si="87"/>
        <v>jazz</v>
      </c>
      <c r="S939" s="11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84"/>
        <v>3.5714285714285713E-3</v>
      </c>
      <c r="P940">
        <f t="shared" si="85"/>
        <v>25</v>
      </c>
      <c r="Q940" s="6" t="str">
        <f t="shared" si="86"/>
        <v>music</v>
      </c>
      <c r="R940" s="6" t="str">
        <f t="shared" si="87"/>
        <v>jazz</v>
      </c>
      <c r="S940" s="11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84"/>
        <v>1.4545454545454545E-2</v>
      </c>
      <c r="P941">
        <f t="shared" si="85"/>
        <v>20</v>
      </c>
      <c r="Q941" s="6" t="str">
        <f t="shared" si="86"/>
        <v>music</v>
      </c>
      <c r="R941" s="6" t="str">
        <f t="shared" si="87"/>
        <v>jazz</v>
      </c>
      <c r="S941" s="11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84"/>
        <v>0.17155555555555554</v>
      </c>
      <c r="P942">
        <f t="shared" si="85"/>
        <v>110.28571428571429</v>
      </c>
      <c r="Q942" s="6" t="str">
        <f t="shared" si="86"/>
        <v>technology</v>
      </c>
      <c r="R942" s="6" t="str">
        <f t="shared" si="87"/>
        <v>wearables</v>
      </c>
      <c r="S942" s="11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84"/>
        <v>2.3220000000000001E-2</v>
      </c>
      <c r="P943">
        <f t="shared" si="85"/>
        <v>37.451612903225808</v>
      </c>
      <c r="Q943" s="6" t="str">
        <f t="shared" si="86"/>
        <v>technology</v>
      </c>
      <c r="R943" s="6" t="str">
        <f t="shared" si="87"/>
        <v>wearables</v>
      </c>
      <c r="S943" s="11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84"/>
        <v>8.9066666666666669E-2</v>
      </c>
      <c r="P944">
        <f t="shared" si="85"/>
        <v>41.75</v>
      </c>
      <c r="Q944" s="6" t="str">
        <f t="shared" si="86"/>
        <v>technology</v>
      </c>
      <c r="R944" s="6" t="str">
        <f t="shared" si="87"/>
        <v>wearables</v>
      </c>
      <c r="S944" s="11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84"/>
        <v>9.633333333333334E-2</v>
      </c>
      <c r="P945">
        <f t="shared" si="85"/>
        <v>24.083333333333332</v>
      </c>
      <c r="Q945" s="6" t="str">
        <f t="shared" si="86"/>
        <v>technology</v>
      </c>
      <c r="R945" s="6" t="str">
        <f t="shared" si="87"/>
        <v>wearables</v>
      </c>
      <c r="S945" s="11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84"/>
        <v>0.13325999999999999</v>
      </c>
      <c r="P946">
        <f t="shared" si="85"/>
        <v>69.40625</v>
      </c>
      <c r="Q946" s="6" t="str">
        <f t="shared" si="86"/>
        <v>technology</v>
      </c>
      <c r="R946" s="6" t="str">
        <f t="shared" si="87"/>
        <v>wearables</v>
      </c>
      <c r="S946" s="11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84"/>
        <v>2.4840000000000001E-2</v>
      </c>
      <c r="P947">
        <f t="shared" si="85"/>
        <v>155.25</v>
      </c>
      <c r="Q947" s="6" t="str">
        <f t="shared" si="86"/>
        <v>technology</v>
      </c>
      <c r="R947" s="6" t="str">
        <f t="shared" si="87"/>
        <v>wearables</v>
      </c>
      <c r="S947" s="11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84"/>
        <v>1.9066666666666666E-2</v>
      </c>
      <c r="P948">
        <f t="shared" si="85"/>
        <v>57.2</v>
      </c>
      <c r="Q948" s="6" t="str">
        <f t="shared" si="86"/>
        <v>technology</v>
      </c>
      <c r="R948" s="6" t="str">
        <f t="shared" si="87"/>
        <v>wearables</v>
      </c>
      <c r="S948" s="11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84"/>
        <v>0</v>
      </c>
      <c r="P949">
        <f t="shared" si="85"/>
        <v>0</v>
      </c>
      <c r="Q949" s="6" t="str">
        <f t="shared" si="86"/>
        <v>technology</v>
      </c>
      <c r="R949" s="6" t="str">
        <f t="shared" si="87"/>
        <v>wearables</v>
      </c>
      <c r="S949" s="11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84"/>
        <v>0.12</v>
      </c>
      <c r="P950">
        <f t="shared" si="85"/>
        <v>60</v>
      </c>
      <c r="Q950" s="6" t="str">
        <f t="shared" si="86"/>
        <v>technology</v>
      </c>
      <c r="R950" s="6" t="str">
        <f t="shared" si="87"/>
        <v>wearables</v>
      </c>
      <c r="S950" s="11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84"/>
        <v>1.3650000000000001E-2</v>
      </c>
      <c r="P951">
        <f t="shared" si="85"/>
        <v>39</v>
      </c>
      <c r="Q951" s="6" t="str">
        <f t="shared" si="86"/>
        <v>technology</v>
      </c>
      <c r="R951" s="6" t="str">
        <f t="shared" si="87"/>
        <v>wearables</v>
      </c>
      <c r="S951" s="11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84"/>
        <v>0.28039999999999998</v>
      </c>
      <c r="P952">
        <f t="shared" si="85"/>
        <v>58.416666666666664</v>
      </c>
      <c r="Q952" s="6" t="str">
        <f t="shared" si="86"/>
        <v>technology</v>
      </c>
      <c r="R952" s="6" t="str">
        <f t="shared" si="87"/>
        <v>wearables</v>
      </c>
      <c r="S952" s="11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84"/>
        <v>0.38390000000000002</v>
      </c>
      <c r="P953">
        <f t="shared" si="85"/>
        <v>158.63636363636363</v>
      </c>
      <c r="Q953" s="6" t="str">
        <f t="shared" si="86"/>
        <v>technology</v>
      </c>
      <c r="R953" s="6" t="str">
        <f t="shared" si="87"/>
        <v>wearables</v>
      </c>
      <c r="S953" s="11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84"/>
        <v>0.39942857142857141</v>
      </c>
      <c r="P954">
        <f t="shared" si="85"/>
        <v>99.857142857142861</v>
      </c>
      <c r="Q954" s="6" t="str">
        <f t="shared" si="86"/>
        <v>technology</v>
      </c>
      <c r="R954" s="6" t="str">
        <f t="shared" si="87"/>
        <v>wearables</v>
      </c>
      <c r="S954" s="11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84"/>
        <v>8.3999999999999995E-3</v>
      </c>
      <c r="P955">
        <f t="shared" si="85"/>
        <v>25.2</v>
      </c>
      <c r="Q955" s="6" t="str">
        <f t="shared" si="86"/>
        <v>technology</v>
      </c>
      <c r="R955" s="6" t="str">
        <f t="shared" si="87"/>
        <v>wearables</v>
      </c>
      <c r="S955" s="11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84"/>
        <v>0.43406666666666666</v>
      </c>
      <c r="P956">
        <f t="shared" si="85"/>
        <v>89.191780821917803</v>
      </c>
      <c r="Q956" s="6" t="str">
        <f t="shared" si="86"/>
        <v>technology</v>
      </c>
      <c r="R956" s="6" t="str">
        <f t="shared" si="87"/>
        <v>wearables</v>
      </c>
      <c r="S956" s="11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84"/>
        <v>5.6613333333333335E-2</v>
      </c>
      <c r="P957">
        <f t="shared" si="85"/>
        <v>182.6236559139785</v>
      </c>
      <c r="Q957" s="6" t="str">
        <f t="shared" si="86"/>
        <v>technology</v>
      </c>
      <c r="R957" s="6" t="str">
        <f t="shared" si="87"/>
        <v>wearables</v>
      </c>
      <c r="S957" s="11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84"/>
        <v>1.7219999999999999E-2</v>
      </c>
      <c r="P958">
        <f t="shared" si="85"/>
        <v>50.647058823529413</v>
      </c>
      <c r="Q958" s="6" t="str">
        <f t="shared" si="86"/>
        <v>technology</v>
      </c>
      <c r="R958" s="6" t="str">
        <f t="shared" si="87"/>
        <v>wearables</v>
      </c>
      <c r="S958" s="11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84"/>
        <v>1.9416666666666665E-2</v>
      </c>
      <c r="P959">
        <f t="shared" si="85"/>
        <v>33.285714285714285</v>
      </c>
      <c r="Q959" s="6" t="str">
        <f t="shared" si="86"/>
        <v>technology</v>
      </c>
      <c r="R959" s="6" t="str">
        <f t="shared" si="87"/>
        <v>wearables</v>
      </c>
      <c r="S959" s="11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84"/>
        <v>0.11328275684711328</v>
      </c>
      <c r="P960">
        <f t="shared" si="85"/>
        <v>51.823529411764703</v>
      </c>
      <c r="Q960" s="6" t="str">
        <f t="shared" si="86"/>
        <v>technology</v>
      </c>
      <c r="R960" s="6" t="str">
        <f t="shared" si="87"/>
        <v>wearables</v>
      </c>
      <c r="S960" s="11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84"/>
        <v>0.3886</v>
      </c>
      <c r="P961">
        <f t="shared" si="85"/>
        <v>113.62573099415205</v>
      </c>
      <c r="Q961" s="6" t="str">
        <f t="shared" si="86"/>
        <v>technology</v>
      </c>
      <c r="R961" s="6" t="str">
        <f t="shared" si="87"/>
        <v>wearables</v>
      </c>
      <c r="S961" s="11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84"/>
        <v>0.46100628930817611</v>
      </c>
      <c r="P962">
        <f t="shared" si="85"/>
        <v>136.46276595744681</v>
      </c>
      <c r="Q962" s="6" t="str">
        <f t="shared" si="86"/>
        <v>technology</v>
      </c>
      <c r="R962" s="6" t="str">
        <f t="shared" si="87"/>
        <v>wearables</v>
      </c>
      <c r="S962" s="11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90">(E963/D963)</f>
        <v>0.42188421052631581</v>
      </c>
      <c r="P963">
        <f t="shared" ref="P963:P1026" si="91">IF(L963=0,0,(E963/L963))</f>
        <v>364.35454545454547</v>
      </c>
      <c r="Q963" s="6" t="str">
        <f t="shared" ref="Q963:Q1026" si="92">LEFT(N963,FIND("/",N963)-1)</f>
        <v>technology</v>
      </c>
      <c r="R963" s="6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90"/>
        <v>0.2848</v>
      </c>
      <c r="P964">
        <f t="shared" si="91"/>
        <v>19.243243243243242</v>
      </c>
      <c r="Q964" s="6" t="str">
        <f t="shared" si="92"/>
        <v>technology</v>
      </c>
      <c r="R964" s="6" t="str">
        <f t="shared" si="93"/>
        <v>wearables</v>
      </c>
      <c r="S964" s="11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90"/>
        <v>1.0771428571428571E-2</v>
      </c>
      <c r="P965">
        <f t="shared" si="91"/>
        <v>41.888888888888886</v>
      </c>
      <c r="Q965" s="6" t="str">
        <f t="shared" si="92"/>
        <v>technology</v>
      </c>
      <c r="R965" s="6" t="str">
        <f t="shared" si="93"/>
        <v>wearables</v>
      </c>
      <c r="S965" s="11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90"/>
        <v>7.9909090909090902E-3</v>
      </c>
      <c r="P966">
        <f t="shared" si="91"/>
        <v>30.310344827586206</v>
      </c>
      <c r="Q966" s="6" t="str">
        <f t="shared" si="92"/>
        <v>technology</v>
      </c>
      <c r="R966" s="6" t="str">
        <f t="shared" si="93"/>
        <v>wearables</v>
      </c>
      <c r="S966" s="11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90"/>
        <v>1.192E-2</v>
      </c>
      <c r="P967">
        <f t="shared" si="91"/>
        <v>49.666666666666664</v>
      </c>
      <c r="Q967" s="6" t="str">
        <f t="shared" si="92"/>
        <v>technology</v>
      </c>
      <c r="R967" s="6" t="str">
        <f t="shared" si="93"/>
        <v>wearables</v>
      </c>
      <c r="S967" s="11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90"/>
        <v>0.14799999999999999</v>
      </c>
      <c r="P968">
        <f t="shared" si="91"/>
        <v>59.2</v>
      </c>
      <c r="Q968" s="6" t="str">
        <f t="shared" si="92"/>
        <v>technology</v>
      </c>
      <c r="R968" s="6" t="str">
        <f t="shared" si="93"/>
        <v>wearables</v>
      </c>
      <c r="S968" s="11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90"/>
        <v>0.17810000000000001</v>
      </c>
      <c r="P969">
        <f t="shared" si="91"/>
        <v>43.97530864197531</v>
      </c>
      <c r="Q969" s="6" t="str">
        <f t="shared" si="92"/>
        <v>technology</v>
      </c>
      <c r="R969" s="6" t="str">
        <f t="shared" si="93"/>
        <v>wearables</v>
      </c>
      <c r="S969" s="11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90"/>
        <v>1.325E-2</v>
      </c>
      <c r="P970">
        <f t="shared" si="91"/>
        <v>26.5</v>
      </c>
      <c r="Q970" s="6" t="str">
        <f t="shared" si="92"/>
        <v>technology</v>
      </c>
      <c r="R970" s="6" t="str">
        <f t="shared" si="93"/>
        <v>wearables</v>
      </c>
      <c r="S970" s="11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90"/>
        <v>0.46666666666666667</v>
      </c>
      <c r="P971">
        <f t="shared" si="91"/>
        <v>1272.7272727272727</v>
      </c>
      <c r="Q971" s="6" t="str">
        <f t="shared" si="92"/>
        <v>technology</v>
      </c>
      <c r="R971" s="6" t="str">
        <f t="shared" si="93"/>
        <v>wearables</v>
      </c>
      <c r="S971" s="11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90"/>
        <v>0.4592</v>
      </c>
      <c r="P972">
        <f t="shared" si="91"/>
        <v>164</v>
      </c>
      <c r="Q972" s="6" t="str">
        <f t="shared" si="92"/>
        <v>technology</v>
      </c>
      <c r="R972" s="6" t="str">
        <f t="shared" si="93"/>
        <v>wearables</v>
      </c>
      <c r="S972" s="11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90"/>
        <v>2.2599999999999999E-3</v>
      </c>
      <c r="P973">
        <f t="shared" si="91"/>
        <v>45.2</v>
      </c>
      <c r="Q973" s="6" t="str">
        <f t="shared" si="92"/>
        <v>technology</v>
      </c>
      <c r="R973" s="6" t="str">
        <f t="shared" si="93"/>
        <v>wearables</v>
      </c>
      <c r="S973" s="11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90"/>
        <v>0.34625</v>
      </c>
      <c r="P974">
        <f t="shared" si="91"/>
        <v>153.88888888888889</v>
      </c>
      <c r="Q974" s="6" t="str">
        <f t="shared" si="92"/>
        <v>technology</v>
      </c>
      <c r="R974" s="6" t="str">
        <f t="shared" si="93"/>
        <v>wearables</v>
      </c>
      <c r="S974" s="11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90"/>
        <v>2.0549999999999999E-2</v>
      </c>
      <c r="P975">
        <f t="shared" si="91"/>
        <v>51.375</v>
      </c>
      <c r="Q975" s="6" t="str">
        <f t="shared" si="92"/>
        <v>technology</v>
      </c>
      <c r="R975" s="6" t="str">
        <f t="shared" si="93"/>
        <v>wearables</v>
      </c>
      <c r="S975" s="11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90"/>
        <v>5.5999999999999999E-3</v>
      </c>
      <c r="P976">
        <f t="shared" si="91"/>
        <v>93.333333333333329</v>
      </c>
      <c r="Q976" s="6" t="str">
        <f t="shared" si="92"/>
        <v>technology</v>
      </c>
      <c r="R976" s="6" t="str">
        <f t="shared" si="93"/>
        <v>wearables</v>
      </c>
      <c r="S976" s="11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90"/>
        <v>2.6069999999999999E-2</v>
      </c>
      <c r="P977">
        <f t="shared" si="91"/>
        <v>108.625</v>
      </c>
      <c r="Q977" s="6" t="str">
        <f t="shared" si="92"/>
        <v>technology</v>
      </c>
      <c r="R977" s="6" t="str">
        <f t="shared" si="93"/>
        <v>wearables</v>
      </c>
      <c r="S977" s="11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90"/>
        <v>1.9259999999999999E-2</v>
      </c>
      <c r="P978">
        <f t="shared" si="91"/>
        <v>160.5</v>
      </c>
      <c r="Q978" s="6" t="str">
        <f t="shared" si="92"/>
        <v>technology</v>
      </c>
      <c r="R978" s="6" t="str">
        <f t="shared" si="93"/>
        <v>wearables</v>
      </c>
      <c r="S978" s="11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90"/>
        <v>0.33666666666666667</v>
      </c>
      <c r="P979">
        <f t="shared" si="91"/>
        <v>75.75</v>
      </c>
      <c r="Q979" s="6" t="str">
        <f t="shared" si="92"/>
        <v>technology</v>
      </c>
      <c r="R979" s="6" t="str">
        <f t="shared" si="93"/>
        <v>wearables</v>
      </c>
      <c r="S979" s="11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90"/>
        <v>0.5626326718299024</v>
      </c>
      <c r="P980">
        <f t="shared" si="91"/>
        <v>790.83739837398377</v>
      </c>
      <c r="Q980" s="6" t="str">
        <f t="shared" si="92"/>
        <v>technology</v>
      </c>
      <c r="R980" s="6" t="str">
        <f t="shared" si="93"/>
        <v>wearables</v>
      </c>
      <c r="S980" s="11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90"/>
        <v>0.82817600000000002</v>
      </c>
      <c r="P981">
        <f t="shared" si="91"/>
        <v>301.93916666666667</v>
      </c>
      <c r="Q981" s="6" t="str">
        <f t="shared" si="92"/>
        <v>technology</v>
      </c>
      <c r="R981" s="6" t="str">
        <f t="shared" si="93"/>
        <v>wearables</v>
      </c>
      <c r="S981" s="11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90"/>
        <v>0.14860000000000001</v>
      </c>
      <c r="P982">
        <f t="shared" si="91"/>
        <v>47.935483870967744</v>
      </c>
      <c r="Q982" s="6" t="str">
        <f t="shared" si="92"/>
        <v>technology</v>
      </c>
      <c r="R982" s="6" t="str">
        <f t="shared" si="93"/>
        <v>wearables</v>
      </c>
      <c r="S982" s="11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90"/>
        <v>1.2375123751237513E-4</v>
      </c>
      <c r="P983">
        <f t="shared" si="91"/>
        <v>2.75</v>
      </c>
      <c r="Q983" s="6" t="str">
        <f t="shared" si="92"/>
        <v>technology</v>
      </c>
      <c r="R983" s="6" t="str">
        <f t="shared" si="93"/>
        <v>wearables</v>
      </c>
      <c r="S983" s="11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90"/>
        <v>1.7142857142857143E-4</v>
      </c>
      <c r="P984">
        <f t="shared" si="91"/>
        <v>1</v>
      </c>
      <c r="Q984" s="6" t="str">
        <f t="shared" si="92"/>
        <v>technology</v>
      </c>
      <c r="R984" s="6" t="str">
        <f t="shared" si="93"/>
        <v>wearables</v>
      </c>
      <c r="S984" s="11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90"/>
        <v>0.2950613611721471</v>
      </c>
      <c r="P985">
        <f t="shared" si="91"/>
        <v>171.79329608938548</v>
      </c>
      <c r="Q985" s="6" t="str">
        <f t="shared" si="92"/>
        <v>technology</v>
      </c>
      <c r="R985" s="6" t="str">
        <f t="shared" si="93"/>
        <v>wearables</v>
      </c>
      <c r="S985" s="11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90"/>
        <v>1.06E-2</v>
      </c>
      <c r="P986">
        <f t="shared" si="91"/>
        <v>35.333333333333336</v>
      </c>
      <c r="Q986" s="6" t="str">
        <f t="shared" si="92"/>
        <v>technology</v>
      </c>
      <c r="R986" s="6" t="str">
        <f t="shared" si="93"/>
        <v>wearables</v>
      </c>
      <c r="S986" s="11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90"/>
        <v>6.2933333333333327E-2</v>
      </c>
      <c r="P987">
        <f t="shared" si="91"/>
        <v>82.086956521739125</v>
      </c>
      <c r="Q987" s="6" t="str">
        <f t="shared" si="92"/>
        <v>technology</v>
      </c>
      <c r="R987" s="6" t="str">
        <f t="shared" si="93"/>
        <v>wearables</v>
      </c>
      <c r="S987" s="11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90"/>
        <v>0.1275</v>
      </c>
      <c r="P988">
        <f t="shared" si="91"/>
        <v>110.8695652173913</v>
      </c>
      <c r="Q988" s="6" t="str">
        <f t="shared" si="92"/>
        <v>technology</v>
      </c>
      <c r="R988" s="6" t="str">
        <f t="shared" si="93"/>
        <v>wearables</v>
      </c>
      <c r="S988" s="11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90"/>
        <v>0.13220000000000001</v>
      </c>
      <c r="P989">
        <f t="shared" si="91"/>
        <v>161.21951219512195</v>
      </c>
      <c r="Q989" s="6" t="str">
        <f t="shared" si="92"/>
        <v>technology</v>
      </c>
      <c r="R989" s="6" t="str">
        <f t="shared" si="93"/>
        <v>wearables</v>
      </c>
      <c r="S989" s="11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90"/>
        <v>0</v>
      </c>
      <c r="P990">
        <f t="shared" si="91"/>
        <v>0</v>
      </c>
      <c r="Q990" s="6" t="str">
        <f t="shared" si="92"/>
        <v>technology</v>
      </c>
      <c r="R990" s="6" t="str">
        <f t="shared" si="93"/>
        <v>wearables</v>
      </c>
      <c r="S990" s="11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90"/>
        <v>0.16769999999999999</v>
      </c>
      <c r="P991">
        <f t="shared" si="91"/>
        <v>52.40625</v>
      </c>
      <c r="Q991" s="6" t="str">
        <f t="shared" si="92"/>
        <v>technology</v>
      </c>
      <c r="R991" s="6" t="str">
        <f t="shared" si="93"/>
        <v>wearables</v>
      </c>
      <c r="S991" s="11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90"/>
        <v>1.0399999999999999E-3</v>
      </c>
      <c r="P992">
        <f t="shared" si="91"/>
        <v>13</v>
      </c>
      <c r="Q992" s="6" t="str">
        <f t="shared" si="92"/>
        <v>technology</v>
      </c>
      <c r="R992" s="6" t="str">
        <f t="shared" si="93"/>
        <v>wearables</v>
      </c>
      <c r="S992" s="11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90"/>
        <v>4.24E-2</v>
      </c>
      <c r="P993">
        <f t="shared" si="91"/>
        <v>30.285714285714285</v>
      </c>
      <c r="Q993" s="6" t="str">
        <f t="shared" si="92"/>
        <v>technology</v>
      </c>
      <c r="R993" s="6" t="str">
        <f t="shared" si="93"/>
        <v>wearables</v>
      </c>
      <c r="S993" s="11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90"/>
        <v>4.6699999999999997E-3</v>
      </c>
      <c r="P994">
        <f t="shared" si="91"/>
        <v>116.75</v>
      </c>
      <c r="Q994" s="6" t="str">
        <f t="shared" si="92"/>
        <v>technology</v>
      </c>
      <c r="R994" s="6" t="str">
        <f t="shared" si="93"/>
        <v>wearables</v>
      </c>
      <c r="S994" s="11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90"/>
        <v>0.25087142857142858</v>
      </c>
      <c r="P995">
        <f t="shared" si="91"/>
        <v>89.59693877551021</v>
      </c>
      <c r="Q995" s="6" t="str">
        <f t="shared" si="92"/>
        <v>technology</v>
      </c>
      <c r="R995" s="6" t="str">
        <f t="shared" si="93"/>
        <v>wearables</v>
      </c>
      <c r="S995" s="11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90"/>
        <v>2.3345000000000001E-2</v>
      </c>
      <c r="P996">
        <f t="shared" si="91"/>
        <v>424.45454545454544</v>
      </c>
      <c r="Q996" s="6" t="str">
        <f t="shared" si="92"/>
        <v>technology</v>
      </c>
      <c r="R996" s="6" t="str">
        <f t="shared" si="93"/>
        <v>wearables</v>
      </c>
      <c r="S996" s="11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90"/>
        <v>7.2599999999999998E-2</v>
      </c>
      <c r="P997">
        <f t="shared" si="91"/>
        <v>80.666666666666671</v>
      </c>
      <c r="Q997" s="6" t="str">
        <f t="shared" si="92"/>
        <v>technology</v>
      </c>
      <c r="R997" s="6" t="str">
        <f t="shared" si="93"/>
        <v>wearables</v>
      </c>
      <c r="S997" s="11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90"/>
        <v>1.6250000000000001E-2</v>
      </c>
      <c r="P998">
        <f t="shared" si="91"/>
        <v>13</v>
      </c>
      <c r="Q998" s="6" t="str">
        <f t="shared" si="92"/>
        <v>technology</v>
      </c>
      <c r="R998" s="6" t="str">
        <f t="shared" si="93"/>
        <v>wearables</v>
      </c>
      <c r="S998" s="11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90"/>
        <v>1.2999999999999999E-2</v>
      </c>
      <c r="P999">
        <f t="shared" si="91"/>
        <v>8.125</v>
      </c>
      <c r="Q999" s="6" t="str">
        <f t="shared" si="92"/>
        <v>technology</v>
      </c>
      <c r="R999" s="6" t="str">
        <f t="shared" si="93"/>
        <v>wearables</v>
      </c>
      <c r="S999" s="11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90"/>
        <v>0.58558333333333334</v>
      </c>
      <c r="P1000">
        <f t="shared" si="91"/>
        <v>153.42794759825327</v>
      </c>
      <c r="Q1000" s="6" t="str">
        <f t="shared" si="92"/>
        <v>technology</v>
      </c>
      <c r="R1000" s="6" t="str">
        <f t="shared" si="93"/>
        <v>wearables</v>
      </c>
      <c r="S1000" s="11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90"/>
        <v>7.7886666666666673E-2</v>
      </c>
      <c r="P1001">
        <f t="shared" si="91"/>
        <v>292.07499999999999</v>
      </c>
      <c r="Q1001" s="6" t="str">
        <f t="shared" si="92"/>
        <v>technology</v>
      </c>
      <c r="R1001" s="6" t="str">
        <f t="shared" si="93"/>
        <v>wearables</v>
      </c>
      <c r="S1001" s="11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90"/>
        <v>2.2157147647256063E-2</v>
      </c>
      <c r="P1002">
        <f t="shared" si="91"/>
        <v>3304</v>
      </c>
      <c r="Q1002" s="6" t="str">
        <f t="shared" si="92"/>
        <v>technology</v>
      </c>
      <c r="R1002" s="6" t="str">
        <f t="shared" si="93"/>
        <v>wearables</v>
      </c>
      <c r="S1002" s="11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90"/>
        <v>1.04</v>
      </c>
      <c r="P1003">
        <f t="shared" si="91"/>
        <v>1300</v>
      </c>
      <c r="Q1003" s="6" t="str">
        <f t="shared" si="92"/>
        <v>technology</v>
      </c>
      <c r="R1003" s="6" t="str">
        <f t="shared" si="93"/>
        <v>wearables</v>
      </c>
      <c r="S1003" s="11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90"/>
        <v>0.29602960296029601</v>
      </c>
      <c r="P1004">
        <f t="shared" si="91"/>
        <v>134.54545454545453</v>
      </c>
      <c r="Q1004" s="6" t="str">
        <f t="shared" si="92"/>
        <v>technology</v>
      </c>
      <c r="R1004" s="6" t="str">
        <f t="shared" si="93"/>
        <v>wearables</v>
      </c>
      <c r="S1004" s="11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90"/>
        <v>0.16055</v>
      </c>
      <c r="P1005">
        <f t="shared" si="91"/>
        <v>214.06666666666666</v>
      </c>
      <c r="Q1005" s="6" t="str">
        <f t="shared" si="92"/>
        <v>technology</v>
      </c>
      <c r="R1005" s="6" t="str">
        <f t="shared" si="93"/>
        <v>wearables</v>
      </c>
      <c r="S1005" s="11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90"/>
        <v>0.82208000000000003</v>
      </c>
      <c r="P1006">
        <f t="shared" si="91"/>
        <v>216.33684210526314</v>
      </c>
      <c r="Q1006" s="6" t="str">
        <f t="shared" si="92"/>
        <v>technology</v>
      </c>
      <c r="R1006" s="6" t="str">
        <f t="shared" si="93"/>
        <v>wearables</v>
      </c>
      <c r="S1006" s="11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90"/>
        <v>0.75051000000000001</v>
      </c>
      <c r="P1007">
        <f t="shared" si="91"/>
        <v>932.31055900621118</v>
      </c>
      <c r="Q1007" s="6" t="str">
        <f t="shared" si="92"/>
        <v>technology</v>
      </c>
      <c r="R1007" s="6" t="str">
        <f t="shared" si="93"/>
        <v>wearables</v>
      </c>
      <c r="S1007" s="11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90"/>
        <v>5.8500000000000003E-2</v>
      </c>
      <c r="P1008">
        <f t="shared" si="91"/>
        <v>29.25</v>
      </c>
      <c r="Q1008" s="6" t="str">
        <f t="shared" si="92"/>
        <v>technology</v>
      </c>
      <c r="R1008" s="6" t="str">
        <f t="shared" si="93"/>
        <v>wearables</v>
      </c>
      <c r="S1008" s="11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90"/>
        <v>0.44319999999999998</v>
      </c>
      <c r="P1009">
        <f t="shared" si="91"/>
        <v>174.94736842105263</v>
      </c>
      <c r="Q1009" s="6" t="str">
        <f t="shared" si="92"/>
        <v>technology</v>
      </c>
      <c r="R1009" s="6" t="str">
        <f t="shared" si="93"/>
        <v>wearables</v>
      </c>
      <c r="S1009" s="11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90"/>
        <v>2.6737967914438501E-3</v>
      </c>
      <c r="P1010">
        <f t="shared" si="91"/>
        <v>250</v>
      </c>
      <c r="Q1010" s="6" t="str">
        <f t="shared" si="92"/>
        <v>technology</v>
      </c>
      <c r="R1010" s="6" t="str">
        <f t="shared" si="93"/>
        <v>wearables</v>
      </c>
      <c r="S1010" s="11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90"/>
        <v>0.1313</v>
      </c>
      <c r="P1011">
        <f t="shared" si="91"/>
        <v>65</v>
      </c>
      <c r="Q1011" s="6" t="str">
        <f t="shared" si="92"/>
        <v>technology</v>
      </c>
      <c r="R1011" s="6" t="str">
        <f t="shared" si="93"/>
        <v>wearables</v>
      </c>
      <c r="S1011" s="11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90"/>
        <v>1.9088937093275488E-3</v>
      </c>
      <c r="P1012">
        <f t="shared" si="91"/>
        <v>55</v>
      </c>
      <c r="Q1012" s="6" t="str">
        <f t="shared" si="92"/>
        <v>technology</v>
      </c>
      <c r="R1012" s="6" t="str">
        <f t="shared" si="93"/>
        <v>wearables</v>
      </c>
      <c r="S1012" s="11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90"/>
        <v>3.7499999999999999E-3</v>
      </c>
      <c r="P1013">
        <f t="shared" si="91"/>
        <v>75</v>
      </c>
      <c r="Q1013" s="6" t="str">
        <f t="shared" si="92"/>
        <v>technology</v>
      </c>
      <c r="R1013" s="6" t="str">
        <f t="shared" si="93"/>
        <v>wearables</v>
      </c>
      <c r="S1013" s="11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90"/>
        <v>215.35021</v>
      </c>
      <c r="P1014">
        <f t="shared" si="91"/>
        <v>1389.3561935483872</v>
      </c>
      <c r="Q1014" s="6" t="str">
        <f t="shared" si="92"/>
        <v>technology</v>
      </c>
      <c r="R1014" s="6" t="str">
        <f t="shared" si="93"/>
        <v>wearables</v>
      </c>
      <c r="S1014" s="11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90"/>
        <v>0.34527999999999998</v>
      </c>
      <c r="P1015">
        <f t="shared" si="91"/>
        <v>95.911111111111111</v>
      </c>
      <c r="Q1015" s="6" t="str">
        <f t="shared" si="92"/>
        <v>technology</v>
      </c>
      <c r="R1015" s="6" t="str">
        <f t="shared" si="93"/>
        <v>wearables</v>
      </c>
      <c r="S1015" s="11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90"/>
        <v>0.30599999999999999</v>
      </c>
      <c r="P1016">
        <f t="shared" si="91"/>
        <v>191.25</v>
      </c>
      <c r="Q1016" s="6" t="str">
        <f t="shared" si="92"/>
        <v>technology</v>
      </c>
      <c r="R1016" s="6" t="str">
        <f t="shared" si="93"/>
        <v>wearables</v>
      </c>
      <c r="S1016" s="11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90"/>
        <v>2.6666666666666668E-2</v>
      </c>
      <c r="P1017">
        <f t="shared" si="91"/>
        <v>40</v>
      </c>
      <c r="Q1017" s="6" t="str">
        <f t="shared" si="92"/>
        <v>technology</v>
      </c>
      <c r="R1017" s="6" t="str">
        <f t="shared" si="93"/>
        <v>wearables</v>
      </c>
      <c r="S1017" s="11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90"/>
        <v>2.8420000000000001E-2</v>
      </c>
      <c r="P1018">
        <f t="shared" si="91"/>
        <v>74.78947368421052</v>
      </c>
      <c r="Q1018" s="6" t="str">
        <f t="shared" si="92"/>
        <v>technology</v>
      </c>
      <c r="R1018" s="6" t="str">
        <f t="shared" si="93"/>
        <v>wearables</v>
      </c>
      <c r="S1018" s="11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90"/>
        <v>0.22878799999999999</v>
      </c>
      <c r="P1019">
        <f t="shared" si="91"/>
        <v>161.11830985915492</v>
      </c>
      <c r="Q1019" s="6" t="str">
        <f t="shared" si="92"/>
        <v>technology</v>
      </c>
      <c r="R1019" s="6" t="str">
        <f t="shared" si="93"/>
        <v>wearables</v>
      </c>
      <c r="S1019" s="11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90"/>
        <v>3.1050000000000001E-2</v>
      </c>
      <c r="P1020">
        <f t="shared" si="91"/>
        <v>88.714285714285708</v>
      </c>
      <c r="Q1020" s="6" t="str">
        <f t="shared" si="92"/>
        <v>technology</v>
      </c>
      <c r="R1020" s="6" t="str">
        <f t="shared" si="93"/>
        <v>wearables</v>
      </c>
      <c r="S1020" s="11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90"/>
        <v>0.47333333333333333</v>
      </c>
      <c r="P1021">
        <f t="shared" si="91"/>
        <v>53.25</v>
      </c>
      <c r="Q1021" s="6" t="str">
        <f t="shared" si="92"/>
        <v>technology</v>
      </c>
      <c r="R1021" s="6" t="str">
        <f t="shared" si="93"/>
        <v>wearables</v>
      </c>
      <c r="S1021" s="11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90"/>
        <v>2.0554838709677421</v>
      </c>
      <c r="P1022">
        <f t="shared" si="91"/>
        <v>106.2</v>
      </c>
      <c r="Q1022" s="6" t="str">
        <f t="shared" si="92"/>
        <v>music</v>
      </c>
      <c r="R1022" s="6" t="str">
        <f t="shared" si="93"/>
        <v>electronic music</v>
      </c>
      <c r="S1022" s="11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90"/>
        <v>3.5180366666666667</v>
      </c>
      <c r="P1023">
        <f t="shared" si="91"/>
        <v>22.079728033472804</v>
      </c>
      <c r="Q1023" s="6" t="str">
        <f t="shared" si="92"/>
        <v>music</v>
      </c>
      <c r="R1023" s="6" t="str">
        <f t="shared" si="93"/>
        <v>electronic music</v>
      </c>
      <c r="S1023" s="11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90"/>
        <v>1.149</v>
      </c>
      <c r="P1024">
        <f t="shared" si="91"/>
        <v>31.054054054054053</v>
      </c>
      <c r="Q1024" s="6" t="str">
        <f t="shared" si="92"/>
        <v>music</v>
      </c>
      <c r="R1024" s="6" t="str">
        <f t="shared" si="93"/>
        <v>electronic music</v>
      </c>
      <c r="S1024" s="11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90"/>
        <v>2.3715000000000002</v>
      </c>
      <c r="P1025">
        <f t="shared" si="91"/>
        <v>36.206106870229007</v>
      </c>
      <c r="Q1025" s="6" t="str">
        <f t="shared" si="92"/>
        <v>music</v>
      </c>
      <c r="R1025" s="6" t="str">
        <f t="shared" si="93"/>
        <v>electronic music</v>
      </c>
      <c r="S1025" s="11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90"/>
        <v>1.1863774999999999</v>
      </c>
      <c r="P1026">
        <f t="shared" si="91"/>
        <v>388.9762295081967</v>
      </c>
      <c r="Q1026" s="6" t="str">
        <f t="shared" si="92"/>
        <v>music</v>
      </c>
      <c r="R1026" s="6" t="str">
        <f t="shared" si="93"/>
        <v>electronic music</v>
      </c>
      <c r="S1026" s="11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96">(E1027/D1027)</f>
        <v>1.099283142857143</v>
      </c>
      <c r="P1027">
        <f t="shared" ref="P1027:P1090" si="97">IF(L1027=0,0,(E1027/L1027))</f>
        <v>71.848571428571432</v>
      </c>
      <c r="Q1027" s="6" t="str">
        <f t="shared" ref="Q1027:Q1090" si="98">LEFT(N1027,FIND("/",N1027)-1)</f>
        <v>music</v>
      </c>
      <c r="R1027" s="6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96"/>
        <v>1.0000828571428571</v>
      </c>
      <c r="P1028">
        <f t="shared" si="97"/>
        <v>57.381803278688523</v>
      </c>
      <c r="Q1028" s="6" t="str">
        <f t="shared" si="98"/>
        <v>music</v>
      </c>
      <c r="R1028" s="6" t="str">
        <f t="shared" si="99"/>
        <v>electronic music</v>
      </c>
      <c r="S1028" s="11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96"/>
        <v>1.0309292094387414</v>
      </c>
      <c r="P1029">
        <f t="shared" si="97"/>
        <v>69.666666666666671</v>
      </c>
      <c r="Q1029" s="6" t="str">
        <f t="shared" si="98"/>
        <v>music</v>
      </c>
      <c r="R1029" s="6" t="str">
        <f t="shared" si="99"/>
        <v>electronic music</v>
      </c>
      <c r="S1029" s="11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96"/>
        <v>1.1727000000000001</v>
      </c>
      <c r="P1030">
        <f t="shared" si="97"/>
        <v>45.988235294117644</v>
      </c>
      <c r="Q1030" s="6" t="str">
        <f t="shared" si="98"/>
        <v>music</v>
      </c>
      <c r="R1030" s="6" t="str">
        <f t="shared" si="99"/>
        <v>electronic music</v>
      </c>
      <c r="S1030" s="11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96"/>
        <v>1.1175999999999999</v>
      </c>
      <c r="P1031">
        <f t="shared" si="97"/>
        <v>79.262411347517727</v>
      </c>
      <c r="Q1031" s="6" t="str">
        <f t="shared" si="98"/>
        <v>music</v>
      </c>
      <c r="R1031" s="6" t="str">
        <f t="shared" si="99"/>
        <v>electronic music</v>
      </c>
      <c r="S1031" s="11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96"/>
        <v>3.4209999999999998</v>
      </c>
      <c r="P1032">
        <f t="shared" si="97"/>
        <v>43.031446540880502</v>
      </c>
      <c r="Q1032" s="6" t="str">
        <f t="shared" si="98"/>
        <v>music</v>
      </c>
      <c r="R1032" s="6" t="str">
        <f t="shared" si="99"/>
        <v>electronic music</v>
      </c>
      <c r="S1032" s="11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96"/>
        <v>1.0740000000000001</v>
      </c>
      <c r="P1033">
        <f t="shared" si="97"/>
        <v>108.48484848484848</v>
      </c>
      <c r="Q1033" s="6" t="str">
        <f t="shared" si="98"/>
        <v>music</v>
      </c>
      <c r="R1033" s="6" t="str">
        <f t="shared" si="99"/>
        <v>electronic music</v>
      </c>
      <c r="S1033" s="11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96"/>
        <v>1.0849703703703704</v>
      </c>
      <c r="P1034">
        <f t="shared" si="97"/>
        <v>61.029583333333335</v>
      </c>
      <c r="Q1034" s="6" t="str">
        <f t="shared" si="98"/>
        <v>music</v>
      </c>
      <c r="R1034" s="6" t="str">
        <f t="shared" si="99"/>
        <v>electronic music</v>
      </c>
      <c r="S1034" s="11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96"/>
        <v>1.0286144578313252</v>
      </c>
      <c r="P1035">
        <f t="shared" si="97"/>
        <v>50.592592592592595</v>
      </c>
      <c r="Q1035" s="6" t="str">
        <f t="shared" si="98"/>
        <v>music</v>
      </c>
      <c r="R1035" s="6" t="str">
        <f t="shared" si="99"/>
        <v>electronic music</v>
      </c>
      <c r="S1035" s="11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96"/>
        <v>1.3000180000000001</v>
      </c>
      <c r="P1036">
        <f t="shared" si="97"/>
        <v>39.157168674698795</v>
      </c>
      <c r="Q1036" s="6" t="str">
        <f t="shared" si="98"/>
        <v>music</v>
      </c>
      <c r="R1036" s="6" t="str">
        <f t="shared" si="99"/>
        <v>electronic music</v>
      </c>
      <c r="S1036" s="11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96"/>
        <v>1.0765217391304347</v>
      </c>
      <c r="P1037">
        <f t="shared" si="97"/>
        <v>65.15789473684211</v>
      </c>
      <c r="Q1037" s="6" t="str">
        <f t="shared" si="98"/>
        <v>music</v>
      </c>
      <c r="R1037" s="6" t="str">
        <f t="shared" si="99"/>
        <v>electronic music</v>
      </c>
      <c r="S1037" s="11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96"/>
        <v>1.1236044444444444</v>
      </c>
      <c r="P1038">
        <f t="shared" si="97"/>
        <v>23.963127962085309</v>
      </c>
      <c r="Q1038" s="6" t="str">
        <f t="shared" si="98"/>
        <v>music</v>
      </c>
      <c r="R1038" s="6" t="str">
        <f t="shared" si="99"/>
        <v>electronic music</v>
      </c>
      <c r="S1038" s="11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96"/>
        <v>1.0209999999999999</v>
      </c>
      <c r="P1039">
        <f t="shared" si="97"/>
        <v>48.61904761904762</v>
      </c>
      <c r="Q1039" s="6" t="str">
        <f t="shared" si="98"/>
        <v>music</v>
      </c>
      <c r="R1039" s="6" t="str">
        <f t="shared" si="99"/>
        <v>electronic music</v>
      </c>
      <c r="S1039" s="11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96"/>
        <v>1.4533333333333334</v>
      </c>
      <c r="P1040">
        <f t="shared" si="97"/>
        <v>35.73770491803279</v>
      </c>
      <c r="Q1040" s="6" t="str">
        <f t="shared" si="98"/>
        <v>music</v>
      </c>
      <c r="R1040" s="6" t="str">
        <f t="shared" si="99"/>
        <v>electronic music</v>
      </c>
      <c r="S1040" s="11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96"/>
        <v>1.282</v>
      </c>
      <c r="P1041">
        <f t="shared" si="97"/>
        <v>21.366666666666667</v>
      </c>
      <c r="Q1041" s="6" t="str">
        <f t="shared" si="98"/>
        <v>music</v>
      </c>
      <c r="R1041" s="6" t="str">
        <f t="shared" si="99"/>
        <v>electronic music</v>
      </c>
      <c r="S1041" s="11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96"/>
        <v>2.9411764705882353E-3</v>
      </c>
      <c r="P1042">
        <f t="shared" si="97"/>
        <v>250</v>
      </c>
      <c r="Q1042" s="6" t="str">
        <f t="shared" si="98"/>
        <v>journalism</v>
      </c>
      <c r="R1042" s="6" t="str">
        <f t="shared" si="99"/>
        <v>audio</v>
      </c>
      <c r="S1042" s="11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96"/>
        <v>0</v>
      </c>
      <c r="P1043">
        <f t="shared" si="97"/>
        <v>0</v>
      </c>
      <c r="Q1043" s="6" t="str">
        <f t="shared" si="98"/>
        <v>journalism</v>
      </c>
      <c r="R1043" s="6" t="str">
        <f t="shared" si="99"/>
        <v>audio</v>
      </c>
      <c r="S1043" s="11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96"/>
        <v>1.5384615384615385E-2</v>
      </c>
      <c r="P1044">
        <f t="shared" si="97"/>
        <v>10</v>
      </c>
      <c r="Q1044" s="6" t="str">
        <f t="shared" si="98"/>
        <v>journalism</v>
      </c>
      <c r="R1044" s="6" t="str">
        <f t="shared" si="99"/>
        <v>audio</v>
      </c>
      <c r="S1044" s="11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96"/>
        <v>8.5370000000000001E-2</v>
      </c>
      <c r="P1045">
        <f t="shared" si="97"/>
        <v>29.236301369863014</v>
      </c>
      <c r="Q1045" s="6" t="str">
        <f t="shared" si="98"/>
        <v>journalism</v>
      </c>
      <c r="R1045" s="6" t="str">
        <f t="shared" si="99"/>
        <v>audio</v>
      </c>
      <c r="S1045" s="11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96"/>
        <v>8.571428571428571E-4</v>
      </c>
      <c r="P1046">
        <f t="shared" si="97"/>
        <v>3</v>
      </c>
      <c r="Q1046" s="6" t="str">
        <f t="shared" si="98"/>
        <v>journalism</v>
      </c>
      <c r="R1046" s="6" t="str">
        <f t="shared" si="99"/>
        <v>audio</v>
      </c>
      <c r="S1046" s="11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96"/>
        <v>2.6599999999999999E-2</v>
      </c>
      <c r="P1047">
        <f t="shared" si="97"/>
        <v>33.25</v>
      </c>
      <c r="Q1047" s="6" t="str">
        <f t="shared" si="98"/>
        <v>journalism</v>
      </c>
      <c r="R1047" s="6" t="str">
        <f t="shared" si="99"/>
        <v>audio</v>
      </c>
      <c r="S1047" s="11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96"/>
        <v>0</v>
      </c>
      <c r="P1048">
        <f t="shared" si="97"/>
        <v>0</v>
      </c>
      <c r="Q1048" s="6" t="str">
        <f t="shared" si="98"/>
        <v>journalism</v>
      </c>
      <c r="R1048" s="6" t="str">
        <f t="shared" si="99"/>
        <v>audio</v>
      </c>
      <c r="S1048" s="11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96"/>
        <v>5.0000000000000001E-4</v>
      </c>
      <c r="P1049">
        <f t="shared" si="97"/>
        <v>1</v>
      </c>
      <c r="Q1049" s="6" t="str">
        <f t="shared" si="98"/>
        <v>journalism</v>
      </c>
      <c r="R1049" s="6" t="str">
        <f t="shared" si="99"/>
        <v>audio</v>
      </c>
      <c r="S1049" s="11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96"/>
        <v>1.4133333333333333E-2</v>
      </c>
      <c r="P1050">
        <f t="shared" si="97"/>
        <v>53</v>
      </c>
      <c r="Q1050" s="6" t="str">
        <f t="shared" si="98"/>
        <v>journalism</v>
      </c>
      <c r="R1050" s="6" t="str">
        <f t="shared" si="99"/>
        <v>audio</v>
      </c>
      <c r="S1050" s="11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96"/>
        <v>0</v>
      </c>
      <c r="P1051">
        <f t="shared" si="97"/>
        <v>0</v>
      </c>
      <c r="Q1051" s="6" t="str">
        <f t="shared" si="98"/>
        <v>journalism</v>
      </c>
      <c r="R1051" s="6" t="str">
        <f t="shared" si="99"/>
        <v>audio</v>
      </c>
      <c r="S1051" s="11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96"/>
        <v>0</v>
      </c>
      <c r="P1052">
        <f t="shared" si="97"/>
        <v>0</v>
      </c>
      <c r="Q1052" s="6" t="str">
        <f t="shared" si="98"/>
        <v>journalism</v>
      </c>
      <c r="R1052" s="6" t="str">
        <f t="shared" si="99"/>
        <v>audio</v>
      </c>
      <c r="S1052" s="11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96"/>
        <v>0</v>
      </c>
      <c r="P1053">
        <f t="shared" si="97"/>
        <v>0</v>
      </c>
      <c r="Q1053" s="6" t="str">
        <f t="shared" si="98"/>
        <v>journalism</v>
      </c>
      <c r="R1053" s="6" t="str">
        <f t="shared" si="99"/>
        <v>audio</v>
      </c>
      <c r="S1053" s="11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96"/>
        <v>0</v>
      </c>
      <c r="P1054">
        <f t="shared" si="97"/>
        <v>0</v>
      </c>
      <c r="Q1054" s="6" t="str">
        <f t="shared" si="98"/>
        <v>journalism</v>
      </c>
      <c r="R1054" s="6" t="str">
        <f t="shared" si="99"/>
        <v>audio</v>
      </c>
      <c r="S1054" s="11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96"/>
        <v>0.01</v>
      </c>
      <c r="P1055">
        <f t="shared" si="97"/>
        <v>15</v>
      </c>
      <c r="Q1055" s="6" t="str">
        <f t="shared" si="98"/>
        <v>journalism</v>
      </c>
      <c r="R1055" s="6" t="str">
        <f t="shared" si="99"/>
        <v>audio</v>
      </c>
      <c r="S1055" s="11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96"/>
        <v>0</v>
      </c>
      <c r="P1056">
        <f t="shared" si="97"/>
        <v>0</v>
      </c>
      <c r="Q1056" s="6" t="str">
        <f t="shared" si="98"/>
        <v>journalism</v>
      </c>
      <c r="R1056" s="6" t="str">
        <f t="shared" si="99"/>
        <v>audio</v>
      </c>
      <c r="S1056" s="11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96"/>
        <v>0</v>
      </c>
      <c r="P1057">
        <f t="shared" si="97"/>
        <v>0</v>
      </c>
      <c r="Q1057" s="6" t="str">
        <f t="shared" si="98"/>
        <v>journalism</v>
      </c>
      <c r="R1057" s="6" t="str">
        <f t="shared" si="99"/>
        <v>audio</v>
      </c>
      <c r="S1057" s="11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96"/>
        <v>0</v>
      </c>
      <c r="P1058">
        <f t="shared" si="97"/>
        <v>0</v>
      </c>
      <c r="Q1058" s="6" t="str">
        <f t="shared" si="98"/>
        <v>journalism</v>
      </c>
      <c r="R1058" s="6" t="str">
        <f t="shared" si="99"/>
        <v>audio</v>
      </c>
      <c r="S1058" s="11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96"/>
        <v>0</v>
      </c>
      <c r="P1059">
        <f t="shared" si="97"/>
        <v>0</v>
      </c>
      <c r="Q1059" s="6" t="str">
        <f t="shared" si="98"/>
        <v>journalism</v>
      </c>
      <c r="R1059" s="6" t="str">
        <f t="shared" si="99"/>
        <v>audio</v>
      </c>
      <c r="S1059" s="11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96"/>
        <v>0</v>
      </c>
      <c r="P1060">
        <f t="shared" si="97"/>
        <v>0</v>
      </c>
      <c r="Q1060" s="6" t="str">
        <f t="shared" si="98"/>
        <v>journalism</v>
      </c>
      <c r="R1060" s="6" t="str">
        <f t="shared" si="99"/>
        <v>audio</v>
      </c>
      <c r="S1060" s="11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96"/>
        <v>0</v>
      </c>
      <c r="P1061">
        <f t="shared" si="97"/>
        <v>0</v>
      </c>
      <c r="Q1061" s="6" t="str">
        <f t="shared" si="98"/>
        <v>journalism</v>
      </c>
      <c r="R1061" s="6" t="str">
        <f t="shared" si="99"/>
        <v>audio</v>
      </c>
      <c r="S1061" s="11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96"/>
        <v>0.01</v>
      </c>
      <c r="P1062">
        <f t="shared" si="97"/>
        <v>50</v>
      </c>
      <c r="Q1062" s="6" t="str">
        <f t="shared" si="98"/>
        <v>journalism</v>
      </c>
      <c r="R1062" s="6" t="str">
        <f t="shared" si="99"/>
        <v>audio</v>
      </c>
      <c r="S1062" s="11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96"/>
        <v>0</v>
      </c>
      <c r="P1063">
        <f t="shared" si="97"/>
        <v>0</v>
      </c>
      <c r="Q1063" s="6" t="str">
        <f t="shared" si="98"/>
        <v>journalism</v>
      </c>
      <c r="R1063" s="6" t="str">
        <f t="shared" si="99"/>
        <v>audio</v>
      </c>
      <c r="S1063" s="11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96"/>
        <v>0.95477386934673369</v>
      </c>
      <c r="P1064">
        <f t="shared" si="97"/>
        <v>47.5</v>
      </c>
      <c r="Q1064" s="6" t="str">
        <f t="shared" si="98"/>
        <v>journalism</v>
      </c>
      <c r="R1064" s="6" t="str">
        <f t="shared" si="99"/>
        <v>audio</v>
      </c>
      <c r="S1064" s="11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96"/>
        <v>0</v>
      </c>
      <c r="P1065">
        <f t="shared" si="97"/>
        <v>0</v>
      </c>
      <c r="Q1065" s="6" t="str">
        <f t="shared" si="98"/>
        <v>journalism</v>
      </c>
      <c r="R1065" s="6" t="str">
        <f t="shared" si="99"/>
        <v>audio</v>
      </c>
      <c r="S1065" s="11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96"/>
        <v>8.9744444444444446E-2</v>
      </c>
      <c r="P1066">
        <f t="shared" si="97"/>
        <v>65.666666666666671</v>
      </c>
      <c r="Q1066" s="6" t="str">
        <f t="shared" si="98"/>
        <v>games</v>
      </c>
      <c r="R1066" s="6" t="str">
        <f t="shared" si="99"/>
        <v>video games</v>
      </c>
      <c r="S1066" s="11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96"/>
        <v>2.7E-2</v>
      </c>
      <c r="P1067">
        <f t="shared" si="97"/>
        <v>16.2</v>
      </c>
      <c r="Q1067" s="6" t="str">
        <f t="shared" si="98"/>
        <v>games</v>
      </c>
      <c r="R1067" s="6" t="str">
        <f t="shared" si="99"/>
        <v>video games</v>
      </c>
      <c r="S1067" s="11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96"/>
        <v>3.3673333333333333E-2</v>
      </c>
      <c r="P1068">
        <f t="shared" si="97"/>
        <v>34.128378378378379</v>
      </c>
      <c r="Q1068" s="6" t="str">
        <f t="shared" si="98"/>
        <v>games</v>
      </c>
      <c r="R1068" s="6" t="str">
        <f t="shared" si="99"/>
        <v>video games</v>
      </c>
      <c r="S1068" s="11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96"/>
        <v>0.26</v>
      </c>
      <c r="P1069">
        <f t="shared" si="97"/>
        <v>13</v>
      </c>
      <c r="Q1069" s="6" t="str">
        <f t="shared" si="98"/>
        <v>games</v>
      </c>
      <c r="R1069" s="6" t="str">
        <f t="shared" si="99"/>
        <v>video games</v>
      </c>
      <c r="S1069" s="11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96"/>
        <v>1.5E-3</v>
      </c>
      <c r="P1070">
        <f t="shared" si="97"/>
        <v>11.25</v>
      </c>
      <c r="Q1070" s="6" t="str">
        <f t="shared" si="98"/>
        <v>games</v>
      </c>
      <c r="R1070" s="6" t="str">
        <f t="shared" si="99"/>
        <v>video games</v>
      </c>
      <c r="S1070" s="11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96"/>
        <v>0.38636363636363635</v>
      </c>
      <c r="P1071">
        <f t="shared" si="97"/>
        <v>40.476190476190474</v>
      </c>
      <c r="Q1071" s="6" t="str">
        <f t="shared" si="98"/>
        <v>games</v>
      </c>
      <c r="R1071" s="6" t="str">
        <f t="shared" si="99"/>
        <v>video games</v>
      </c>
      <c r="S1071" s="11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96"/>
        <v>7.0000000000000001E-3</v>
      </c>
      <c r="P1072">
        <f t="shared" si="97"/>
        <v>35</v>
      </c>
      <c r="Q1072" s="6" t="str">
        <f t="shared" si="98"/>
        <v>games</v>
      </c>
      <c r="R1072" s="6" t="str">
        <f t="shared" si="99"/>
        <v>video games</v>
      </c>
      <c r="S1072" s="11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96"/>
        <v>0</v>
      </c>
      <c r="P1073">
        <f t="shared" si="97"/>
        <v>0</v>
      </c>
      <c r="Q1073" s="6" t="str">
        <f t="shared" si="98"/>
        <v>games</v>
      </c>
      <c r="R1073" s="6" t="str">
        <f t="shared" si="99"/>
        <v>video games</v>
      </c>
      <c r="S1073" s="11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96"/>
        <v>6.8000000000000005E-4</v>
      </c>
      <c r="P1074">
        <f t="shared" si="97"/>
        <v>12.75</v>
      </c>
      <c r="Q1074" s="6" t="str">
        <f t="shared" si="98"/>
        <v>games</v>
      </c>
      <c r="R1074" s="6" t="str">
        <f t="shared" si="99"/>
        <v>video games</v>
      </c>
      <c r="S1074" s="11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96"/>
        <v>1.3333333333333334E-2</v>
      </c>
      <c r="P1075">
        <f t="shared" si="97"/>
        <v>10</v>
      </c>
      <c r="Q1075" s="6" t="str">
        <f t="shared" si="98"/>
        <v>games</v>
      </c>
      <c r="R1075" s="6" t="str">
        <f t="shared" si="99"/>
        <v>video games</v>
      </c>
      <c r="S1075" s="11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96"/>
        <v>6.3092592592592589E-2</v>
      </c>
      <c r="P1076">
        <f t="shared" si="97"/>
        <v>113.56666666666666</v>
      </c>
      <c r="Q1076" s="6" t="str">
        <f t="shared" si="98"/>
        <v>games</v>
      </c>
      <c r="R1076" s="6" t="str">
        <f t="shared" si="99"/>
        <v>video games</v>
      </c>
      <c r="S1076" s="11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96"/>
        <v>4.4999999999999998E-2</v>
      </c>
      <c r="P1077">
        <f t="shared" si="97"/>
        <v>15</v>
      </c>
      <c r="Q1077" s="6" t="str">
        <f t="shared" si="98"/>
        <v>games</v>
      </c>
      <c r="R1077" s="6" t="str">
        <f t="shared" si="99"/>
        <v>video games</v>
      </c>
      <c r="S1077" s="11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96"/>
        <v>0.62765333333333329</v>
      </c>
      <c r="P1078">
        <f t="shared" si="97"/>
        <v>48.281025641025643</v>
      </c>
      <c r="Q1078" s="6" t="str">
        <f t="shared" si="98"/>
        <v>games</v>
      </c>
      <c r="R1078" s="6" t="str">
        <f t="shared" si="99"/>
        <v>video games</v>
      </c>
      <c r="S1078" s="11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96"/>
        <v>0.29376000000000002</v>
      </c>
      <c r="P1079">
        <f t="shared" si="97"/>
        <v>43.976047904191617</v>
      </c>
      <c r="Q1079" s="6" t="str">
        <f t="shared" si="98"/>
        <v>games</v>
      </c>
      <c r="R1079" s="6" t="str">
        <f t="shared" si="99"/>
        <v>video games</v>
      </c>
      <c r="S1079" s="11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96"/>
        <v>7.4999999999999997E-2</v>
      </c>
      <c r="P1080">
        <f t="shared" si="97"/>
        <v>9</v>
      </c>
      <c r="Q1080" s="6" t="str">
        <f t="shared" si="98"/>
        <v>games</v>
      </c>
      <c r="R1080" s="6" t="str">
        <f t="shared" si="99"/>
        <v>video games</v>
      </c>
      <c r="S1080" s="11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96"/>
        <v>2.6076923076923077E-2</v>
      </c>
      <c r="P1081">
        <f t="shared" si="97"/>
        <v>37.666666666666664</v>
      </c>
      <c r="Q1081" s="6" t="str">
        <f t="shared" si="98"/>
        <v>games</v>
      </c>
      <c r="R1081" s="6" t="str">
        <f t="shared" si="99"/>
        <v>video games</v>
      </c>
      <c r="S1081" s="11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96"/>
        <v>9.1050000000000006E-2</v>
      </c>
      <c r="P1082">
        <f t="shared" si="97"/>
        <v>18.581632653061224</v>
      </c>
      <c r="Q1082" s="6" t="str">
        <f t="shared" si="98"/>
        <v>games</v>
      </c>
      <c r="R1082" s="6" t="str">
        <f t="shared" si="99"/>
        <v>video games</v>
      </c>
      <c r="S1082" s="11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96"/>
        <v>1.7647058823529413E-4</v>
      </c>
      <c r="P1083">
        <f t="shared" si="97"/>
        <v>3</v>
      </c>
      <c r="Q1083" s="6" t="str">
        <f t="shared" si="98"/>
        <v>games</v>
      </c>
      <c r="R1083" s="6" t="str">
        <f t="shared" si="99"/>
        <v>video games</v>
      </c>
      <c r="S1083" s="11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96"/>
        <v>5.5999999999999999E-3</v>
      </c>
      <c r="P1084">
        <f t="shared" si="97"/>
        <v>18.666666666666668</v>
      </c>
      <c r="Q1084" s="6" t="str">
        <f t="shared" si="98"/>
        <v>games</v>
      </c>
      <c r="R1084" s="6" t="str">
        <f t="shared" si="99"/>
        <v>video games</v>
      </c>
      <c r="S1084" s="11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96"/>
        <v>8.2000000000000007E-3</v>
      </c>
      <c r="P1085">
        <f t="shared" si="97"/>
        <v>410</v>
      </c>
      <c r="Q1085" s="6" t="str">
        <f t="shared" si="98"/>
        <v>games</v>
      </c>
      <c r="R1085" s="6" t="str">
        <f t="shared" si="99"/>
        <v>video games</v>
      </c>
      <c r="S1085" s="11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96"/>
        <v>0</v>
      </c>
      <c r="P1086">
        <f t="shared" si="97"/>
        <v>0</v>
      </c>
      <c r="Q1086" s="6" t="str">
        <f t="shared" si="98"/>
        <v>games</v>
      </c>
      <c r="R1086" s="6" t="str">
        <f t="shared" si="99"/>
        <v>video games</v>
      </c>
      <c r="S1086" s="11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96"/>
        <v>3.4200000000000001E-2</v>
      </c>
      <c r="P1087">
        <f t="shared" si="97"/>
        <v>114</v>
      </c>
      <c r="Q1087" s="6" t="str">
        <f t="shared" si="98"/>
        <v>games</v>
      </c>
      <c r="R1087" s="6" t="str">
        <f t="shared" si="99"/>
        <v>video games</v>
      </c>
      <c r="S1087" s="11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96"/>
        <v>8.3333333333333339E-4</v>
      </c>
      <c r="P1088">
        <f t="shared" si="97"/>
        <v>7.5</v>
      </c>
      <c r="Q1088" s="6" t="str">
        <f t="shared" si="98"/>
        <v>games</v>
      </c>
      <c r="R1088" s="6" t="str">
        <f t="shared" si="99"/>
        <v>video games</v>
      </c>
      <c r="S1088" s="11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96"/>
        <v>0</v>
      </c>
      <c r="P1089">
        <f t="shared" si="97"/>
        <v>0</v>
      </c>
      <c r="Q1089" s="6" t="str">
        <f t="shared" si="98"/>
        <v>games</v>
      </c>
      <c r="R1089" s="6" t="str">
        <f t="shared" si="99"/>
        <v>video games</v>
      </c>
      <c r="S1089" s="11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96"/>
        <v>0.14182977777777778</v>
      </c>
      <c r="P1090">
        <f t="shared" si="97"/>
        <v>43.41727891156463</v>
      </c>
      <c r="Q1090" s="6" t="str">
        <f t="shared" si="98"/>
        <v>games</v>
      </c>
      <c r="R1090" s="6" t="str">
        <f t="shared" si="99"/>
        <v>video games</v>
      </c>
      <c r="S1090" s="11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102">(E1091/D1091)</f>
        <v>7.8266666666666665E-2</v>
      </c>
      <c r="P1091">
        <f t="shared" ref="P1091:P1154" si="103">IF(L1091=0,0,(E1091/L1091))</f>
        <v>23.959183673469386</v>
      </c>
      <c r="Q1091" s="6" t="str">
        <f t="shared" ref="Q1091:Q1154" si="104">LEFT(N1091,FIND("/",N1091)-1)</f>
        <v>games</v>
      </c>
      <c r="R1091" s="6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02"/>
        <v>3.8464497269020693E-4</v>
      </c>
      <c r="P1092">
        <f t="shared" si="103"/>
        <v>5</v>
      </c>
      <c r="Q1092" s="6" t="str">
        <f t="shared" si="104"/>
        <v>games</v>
      </c>
      <c r="R1092" s="6" t="str">
        <f t="shared" si="105"/>
        <v>video games</v>
      </c>
      <c r="S1092" s="11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02"/>
        <v>0.125</v>
      </c>
      <c r="P1093">
        <f t="shared" si="103"/>
        <v>12.5</v>
      </c>
      <c r="Q1093" s="6" t="str">
        <f t="shared" si="104"/>
        <v>games</v>
      </c>
      <c r="R1093" s="6" t="str">
        <f t="shared" si="105"/>
        <v>video games</v>
      </c>
      <c r="S1093" s="11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02"/>
        <v>1.0500000000000001E-2</v>
      </c>
      <c r="P1094">
        <f t="shared" si="103"/>
        <v>3</v>
      </c>
      <c r="Q1094" s="6" t="str">
        <f t="shared" si="104"/>
        <v>games</v>
      </c>
      <c r="R1094" s="6" t="str">
        <f t="shared" si="105"/>
        <v>video games</v>
      </c>
      <c r="S1094" s="11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02"/>
        <v>0.14083333333333334</v>
      </c>
      <c r="P1095">
        <f t="shared" si="103"/>
        <v>10.5625</v>
      </c>
      <c r="Q1095" s="6" t="str">
        <f t="shared" si="104"/>
        <v>games</v>
      </c>
      <c r="R1095" s="6" t="str">
        <f t="shared" si="105"/>
        <v>video games</v>
      </c>
      <c r="S1095" s="11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02"/>
        <v>0.18300055555555556</v>
      </c>
      <c r="P1096">
        <f t="shared" si="103"/>
        <v>122.00037037037038</v>
      </c>
      <c r="Q1096" s="6" t="str">
        <f t="shared" si="104"/>
        <v>games</v>
      </c>
      <c r="R1096" s="6" t="str">
        <f t="shared" si="105"/>
        <v>video games</v>
      </c>
      <c r="S1096" s="11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02"/>
        <v>5.0347999999999997E-2</v>
      </c>
      <c r="P1097">
        <f t="shared" si="103"/>
        <v>267.80851063829789</v>
      </c>
      <c r="Q1097" s="6" t="str">
        <f t="shared" si="104"/>
        <v>games</v>
      </c>
      <c r="R1097" s="6" t="str">
        <f t="shared" si="105"/>
        <v>video games</v>
      </c>
      <c r="S1097" s="11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02"/>
        <v>0.17933333333333334</v>
      </c>
      <c r="P1098">
        <f t="shared" si="103"/>
        <v>74.206896551724142</v>
      </c>
      <c r="Q1098" s="6" t="str">
        <f t="shared" si="104"/>
        <v>games</v>
      </c>
      <c r="R1098" s="6" t="str">
        <f t="shared" si="105"/>
        <v>video games</v>
      </c>
      <c r="S1098" s="11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02"/>
        <v>4.6999999999999999E-4</v>
      </c>
      <c r="P1099">
        <f t="shared" si="103"/>
        <v>6.7142857142857144</v>
      </c>
      <c r="Q1099" s="6" t="str">
        <f t="shared" si="104"/>
        <v>games</v>
      </c>
      <c r="R1099" s="6" t="str">
        <f t="shared" si="105"/>
        <v>video games</v>
      </c>
      <c r="S1099" s="11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02"/>
        <v>7.2120000000000004E-2</v>
      </c>
      <c r="P1100">
        <f t="shared" si="103"/>
        <v>81.954545454545453</v>
      </c>
      <c r="Q1100" s="6" t="str">
        <f t="shared" si="104"/>
        <v>games</v>
      </c>
      <c r="R1100" s="6" t="str">
        <f t="shared" si="105"/>
        <v>video games</v>
      </c>
      <c r="S1100" s="11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02"/>
        <v>5.0000000000000001E-3</v>
      </c>
      <c r="P1101">
        <f t="shared" si="103"/>
        <v>25</v>
      </c>
      <c r="Q1101" s="6" t="str">
        <f t="shared" si="104"/>
        <v>games</v>
      </c>
      <c r="R1101" s="6" t="str">
        <f t="shared" si="105"/>
        <v>video games</v>
      </c>
      <c r="S1101" s="11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02"/>
        <v>2.5000000000000001E-2</v>
      </c>
      <c r="P1102">
        <f t="shared" si="103"/>
        <v>10</v>
      </c>
      <c r="Q1102" s="6" t="str">
        <f t="shared" si="104"/>
        <v>games</v>
      </c>
      <c r="R1102" s="6" t="str">
        <f t="shared" si="105"/>
        <v>video games</v>
      </c>
      <c r="S1102" s="11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02"/>
        <v>4.0999999999999999E-4</v>
      </c>
      <c r="P1103">
        <f t="shared" si="103"/>
        <v>6.833333333333333</v>
      </c>
      <c r="Q1103" s="6" t="str">
        <f t="shared" si="104"/>
        <v>games</v>
      </c>
      <c r="R1103" s="6" t="str">
        <f t="shared" si="105"/>
        <v>video games</v>
      </c>
      <c r="S1103" s="11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02"/>
        <v>5.3124999999999999E-2</v>
      </c>
      <c r="P1104">
        <f t="shared" si="103"/>
        <v>17.708333333333332</v>
      </c>
      <c r="Q1104" s="6" t="str">
        <f t="shared" si="104"/>
        <v>games</v>
      </c>
      <c r="R1104" s="6" t="str">
        <f t="shared" si="105"/>
        <v>video games</v>
      </c>
      <c r="S1104" s="11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02"/>
        <v>1.6199999999999999E-2</v>
      </c>
      <c r="P1105">
        <f t="shared" si="103"/>
        <v>16.2</v>
      </c>
      <c r="Q1105" s="6" t="str">
        <f t="shared" si="104"/>
        <v>games</v>
      </c>
      <c r="R1105" s="6" t="str">
        <f t="shared" si="105"/>
        <v>video games</v>
      </c>
      <c r="S1105" s="11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02"/>
        <v>4.9516666666666667E-2</v>
      </c>
      <c r="P1106">
        <f t="shared" si="103"/>
        <v>80.297297297297291</v>
      </c>
      <c r="Q1106" s="6" t="str">
        <f t="shared" si="104"/>
        <v>games</v>
      </c>
      <c r="R1106" s="6" t="str">
        <f t="shared" si="105"/>
        <v>video games</v>
      </c>
      <c r="S1106" s="11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02"/>
        <v>1.5900000000000001E-3</v>
      </c>
      <c r="P1107">
        <f t="shared" si="103"/>
        <v>71.55</v>
      </c>
      <c r="Q1107" s="6" t="str">
        <f t="shared" si="104"/>
        <v>games</v>
      </c>
      <c r="R1107" s="6" t="str">
        <f t="shared" si="105"/>
        <v>video games</v>
      </c>
      <c r="S1107" s="11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02"/>
        <v>0.41249999999999998</v>
      </c>
      <c r="P1108">
        <f t="shared" si="103"/>
        <v>23.571428571428573</v>
      </c>
      <c r="Q1108" s="6" t="str">
        <f t="shared" si="104"/>
        <v>games</v>
      </c>
      <c r="R1108" s="6" t="str">
        <f t="shared" si="105"/>
        <v>video games</v>
      </c>
      <c r="S1108" s="11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02"/>
        <v>0</v>
      </c>
      <c r="P1109">
        <f t="shared" si="103"/>
        <v>0</v>
      </c>
      <c r="Q1109" s="6" t="str">
        <f t="shared" si="104"/>
        <v>games</v>
      </c>
      <c r="R1109" s="6" t="str">
        <f t="shared" si="105"/>
        <v>video games</v>
      </c>
      <c r="S1109" s="11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02"/>
        <v>2.93E-2</v>
      </c>
      <c r="P1110">
        <f t="shared" si="103"/>
        <v>34.88095238095238</v>
      </c>
      <c r="Q1110" s="6" t="str">
        <f t="shared" si="104"/>
        <v>games</v>
      </c>
      <c r="R1110" s="6" t="str">
        <f t="shared" si="105"/>
        <v>video games</v>
      </c>
      <c r="S1110" s="11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02"/>
        <v>4.4999999999999997E-3</v>
      </c>
      <c r="P1111">
        <f t="shared" si="103"/>
        <v>15</v>
      </c>
      <c r="Q1111" s="6" t="str">
        <f t="shared" si="104"/>
        <v>games</v>
      </c>
      <c r="R1111" s="6" t="str">
        <f t="shared" si="105"/>
        <v>video games</v>
      </c>
      <c r="S1111" s="11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02"/>
        <v>5.1000000000000004E-3</v>
      </c>
      <c r="P1112">
        <f t="shared" si="103"/>
        <v>23.181818181818183</v>
      </c>
      <c r="Q1112" s="6" t="str">
        <f t="shared" si="104"/>
        <v>games</v>
      </c>
      <c r="R1112" s="6" t="str">
        <f t="shared" si="105"/>
        <v>video games</v>
      </c>
      <c r="S1112" s="11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02"/>
        <v>4.0000000000000002E-4</v>
      </c>
      <c r="P1113">
        <f t="shared" si="103"/>
        <v>1</v>
      </c>
      <c r="Q1113" s="6" t="str">
        <f t="shared" si="104"/>
        <v>games</v>
      </c>
      <c r="R1113" s="6" t="str">
        <f t="shared" si="105"/>
        <v>video games</v>
      </c>
      <c r="S1113" s="11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02"/>
        <v>0.35537409090909089</v>
      </c>
      <c r="P1114">
        <f t="shared" si="103"/>
        <v>100.23371794871794</v>
      </c>
      <c r="Q1114" s="6" t="str">
        <f t="shared" si="104"/>
        <v>games</v>
      </c>
      <c r="R1114" s="6" t="str">
        <f t="shared" si="105"/>
        <v>video games</v>
      </c>
      <c r="S1114" s="11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02"/>
        <v>5.0000000000000001E-3</v>
      </c>
      <c r="P1115">
        <f t="shared" si="103"/>
        <v>5</v>
      </c>
      <c r="Q1115" s="6" t="str">
        <f t="shared" si="104"/>
        <v>games</v>
      </c>
      <c r="R1115" s="6" t="str">
        <f t="shared" si="105"/>
        <v>video games</v>
      </c>
      <c r="S1115" s="11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02"/>
        <v>1.6666666666666668E-3</v>
      </c>
      <c r="P1116">
        <f t="shared" si="103"/>
        <v>3.3333333333333335</v>
      </c>
      <c r="Q1116" s="6" t="str">
        <f t="shared" si="104"/>
        <v>games</v>
      </c>
      <c r="R1116" s="6" t="str">
        <f t="shared" si="105"/>
        <v>video games</v>
      </c>
      <c r="S1116" s="11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02"/>
        <v>1.325E-3</v>
      </c>
      <c r="P1117">
        <f t="shared" si="103"/>
        <v>13.25</v>
      </c>
      <c r="Q1117" s="6" t="str">
        <f t="shared" si="104"/>
        <v>games</v>
      </c>
      <c r="R1117" s="6" t="str">
        <f t="shared" si="105"/>
        <v>video games</v>
      </c>
      <c r="S1117" s="11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02"/>
        <v>3.5704000000000004E-4</v>
      </c>
      <c r="P1118">
        <f t="shared" si="103"/>
        <v>17.852</v>
      </c>
      <c r="Q1118" s="6" t="str">
        <f t="shared" si="104"/>
        <v>games</v>
      </c>
      <c r="R1118" s="6" t="str">
        <f t="shared" si="105"/>
        <v>video games</v>
      </c>
      <c r="S1118" s="11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02"/>
        <v>8.3000000000000004E-2</v>
      </c>
      <c r="P1119">
        <f t="shared" si="103"/>
        <v>10.375</v>
      </c>
      <c r="Q1119" s="6" t="str">
        <f t="shared" si="104"/>
        <v>games</v>
      </c>
      <c r="R1119" s="6" t="str">
        <f t="shared" si="105"/>
        <v>video games</v>
      </c>
      <c r="S1119" s="11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02"/>
        <v>2.4222222222222221E-2</v>
      </c>
      <c r="P1120">
        <f t="shared" si="103"/>
        <v>36.333333333333336</v>
      </c>
      <c r="Q1120" s="6" t="str">
        <f t="shared" si="104"/>
        <v>games</v>
      </c>
      <c r="R1120" s="6" t="str">
        <f t="shared" si="105"/>
        <v>video games</v>
      </c>
      <c r="S1120" s="11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02"/>
        <v>2.3809523809523812E-3</v>
      </c>
      <c r="P1121">
        <f t="shared" si="103"/>
        <v>5</v>
      </c>
      <c r="Q1121" s="6" t="str">
        <f t="shared" si="104"/>
        <v>games</v>
      </c>
      <c r="R1121" s="6" t="str">
        <f t="shared" si="105"/>
        <v>video games</v>
      </c>
      <c r="S1121" s="11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02"/>
        <v>0</v>
      </c>
      <c r="P1122">
        <f t="shared" si="103"/>
        <v>0</v>
      </c>
      <c r="Q1122" s="6" t="str">
        <f t="shared" si="104"/>
        <v>games</v>
      </c>
      <c r="R1122" s="6" t="str">
        <f t="shared" si="105"/>
        <v>video games</v>
      </c>
      <c r="S1122" s="11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02"/>
        <v>1.16E-4</v>
      </c>
      <c r="P1123">
        <f t="shared" si="103"/>
        <v>5.8</v>
      </c>
      <c r="Q1123" s="6" t="str">
        <f t="shared" si="104"/>
        <v>games</v>
      </c>
      <c r="R1123" s="6" t="str">
        <f t="shared" si="105"/>
        <v>video games</v>
      </c>
      <c r="S1123" s="11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02"/>
        <v>0</v>
      </c>
      <c r="P1124">
        <f t="shared" si="103"/>
        <v>0</v>
      </c>
      <c r="Q1124" s="6" t="str">
        <f t="shared" si="104"/>
        <v>games</v>
      </c>
      <c r="R1124" s="6" t="str">
        <f t="shared" si="105"/>
        <v>video games</v>
      </c>
      <c r="S1124" s="11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02"/>
        <v>2.2000000000000001E-3</v>
      </c>
      <c r="P1125">
        <f t="shared" si="103"/>
        <v>3.6666666666666665</v>
      </c>
      <c r="Q1125" s="6" t="str">
        <f t="shared" si="104"/>
        <v>games</v>
      </c>
      <c r="R1125" s="6" t="str">
        <f t="shared" si="105"/>
        <v>video games</v>
      </c>
      <c r="S1125" s="11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02"/>
        <v>4.7222222222222223E-3</v>
      </c>
      <c r="P1126">
        <f t="shared" si="103"/>
        <v>60.714285714285715</v>
      </c>
      <c r="Q1126" s="6" t="str">
        <f t="shared" si="104"/>
        <v>games</v>
      </c>
      <c r="R1126" s="6" t="str">
        <f t="shared" si="105"/>
        <v>mobile games</v>
      </c>
      <c r="S1126" s="11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02"/>
        <v>0</v>
      </c>
      <c r="P1127">
        <f t="shared" si="103"/>
        <v>0</v>
      </c>
      <c r="Q1127" s="6" t="str">
        <f t="shared" si="104"/>
        <v>games</v>
      </c>
      <c r="R1127" s="6" t="str">
        <f t="shared" si="105"/>
        <v>mobile games</v>
      </c>
      <c r="S1127" s="11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02"/>
        <v>5.0000000000000001E-3</v>
      </c>
      <c r="P1128">
        <f t="shared" si="103"/>
        <v>5</v>
      </c>
      <c r="Q1128" s="6" t="str">
        <f t="shared" si="104"/>
        <v>games</v>
      </c>
      <c r="R1128" s="6" t="str">
        <f t="shared" si="105"/>
        <v>mobile games</v>
      </c>
      <c r="S1128" s="11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02"/>
        <v>1.6714285714285713E-2</v>
      </c>
      <c r="P1129">
        <f t="shared" si="103"/>
        <v>25.434782608695652</v>
      </c>
      <c r="Q1129" s="6" t="str">
        <f t="shared" si="104"/>
        <v>games</v>
      </c>
      <c r="R1129" s="6" t="str">
        <f t="shared" si="105"/>
        <v>mobile games</v>
      </c>
      <c r="S1129" s="11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02"/>
        <v>1E-3</v>
      </c>
      <c r="P1130">
        <f t="shared" si="103"/>
        <v>1</v>
      </c>
      <c r="Q1130" s="6" t="str">
        <f t="shared" si="104"/>
        <v>games</v>
      </c>
      <c r="R1130" s="6" t="str">
        <f t="shared" si="105"/>
        <v>mobile games</v>
      </c>
      <c r="S1130" s="11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02"/>
        <v>1.0499999999999999E-3</v>
      </c>
      <c r="P1131">
        <f t="shared" si="103"/>
        <v>10.5</v>
      </c>
      <c r="Q1131" s="6" t="str">
        <f t="shared" si="104"/>
        <v>games</v>
      </c>
      <c r="R1131" s="6" t="str">
        <f t="shared" si="105"/>
        <v>mobile games</v>
      </c>
      <c r="S1131" s="11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02"/>
        <v>2.2000000000000001E-3</v>
      </c>
      <c r="P1132">
        <f t="shared" si="103"/>
        <v>3.6666666666666665</v>
      </c>
      <c r="Q1132" s="6" t="str">
        <f t="shared" si="104"/>
        <v>games</v>
      </c>
      <c r="R1132" s="6" t="str">
        <f t="shared" si="105"/>
        <v>mobile games</v>
      </c>
      <c r="S1132" s="11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02"/>
        <v>0</v>
      </c>
      <c r="P1133">
        <f t="shared" si="103"/>
        <v>0</v>
      </c>
      <c r="Q1133" s="6" t="str">
        <f t="shared" si="104"/>
        <v>games</v>
      </c>
      <c r="R1133" s="6" t="str">
        <f t="shared" si="105"/>
        <v>mobile games</v>
      </c>
      <c r="S1133" s="11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02"/>
        <v>0.14380000000000001</v>
      </c>
      <c r="P1134">
        <f t="shared" si="103"/>
        <v>110.61538461538461</v>
      </c>
      <c r="Q1134" s="6" t="str">
        <f t="shared" si="104"/>
        <v>games</v>
      </c>
      <c r="R1134" s="6" t="str">
        <f t="shared" si="105"/>
        <v>mobile games</v>
      </c>
      <c r="S1134" s="11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02"/>
        <v>6.6666666666666671E-3</v>
      </c>
      <c r="P1135">
        <f t="shared" si="103"/>
        <v>20</v>
      </c>
      <c r="Q1135" s="6" t="str">
        <f t="shared" si="104"/>
        <v>games</v>
      </c>
      <c r="R1135" s="6" t="str">
        <f t="shared" si="105"/>
        <v>mobile games</v>
      </c>
      <c r="S1135" s="11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02"/>
        <v>4.0000000000000003E-5</v>
      </c>
      <c r="P1136">
        <f t="shared" si="103"/>
        <v>1</v>
      </c>
      <c r="Q1136" s="6" t="str">
        <f t="shared" si="104"/>
        <v>games</v>
      </c>
      <c r="R1136" s="6" t="str">
        <f t="shared" si="105"/>
        <v>mobile games</v>
      </c>
      <c r="S1136" s="11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02"/>
        <v>0.05</v>
      </c>
      <c r="P1137">
        <f t="shared" si="103"/>
        <v>50</v>
      </c>
      <c r="Q1137" s="6" t="str">
        <f t="shared" si="104"/>
        <v>games</v>
      </c>
      <c r="R1137" s="6" t="str">
        <f t="shared" si="105"/>
        <v>mobile games</v>
      </c>
      <c r="S1137" s="11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02"/>
        <v>6.4439140811455853E-2</v>
      </c>
      <c r="P1138">
        <f t="shared" si="103"/>
        <v>45</v>
      </c>
      <c r="Q1138" s="6" t="str">
        <f t="shared" si="104"/>
        <v>games</v>
      </c>
      <c r="R1138" s="6" t="str">
        <f t="shared" si="105"/>
        <v>mobile games</v>
      </c>
      <c r="S1138" s="11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02"/>
        <v>0.39500000000000002</v>
      </c>
      <c r="P1139">
        <f t="shared" si="103"/>
        <v>253.2051282051282</v>
      </c>
      <c r="Q1139" s="6" t="str">
        <f t="shared" si="104"/>
        <v>games</v>
      </c>
      <c r="R1139" s="6" t="str">
        <f t="shared" si="105"/>
        <v>mobile games</v>
      </c>
      <c r="S1139" s="11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02"/>
        <v>3.5714285714285713E-3</v>
      </c>
      <c r="P1140">
        <f t="shared" si="103"/>
        <v>31.25</v>
      </c>
      <c r="Q1140" s="6" t="str">
        <f t="shared" si="104"/>
        <v>games</v>
      </c>
      <c r="R1140" s="6" t="str">
        <f t="shared" si="105"/>
        <v>mobile games</v>
      </c>
      <c r="S1140" s="11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02"/>
        <v>6.2500000000000001E-4</v>
      </c>
      <c r="P1141">
        <f t="shared" si="103"/>
        <v>5</v>
      </c>
      <c r="Q1141" s="6" t="str">
        <f t="shared" si="104"/>
        <v>games</v>
      </c>
      <c r="R1141" s="6" t="str">
        <f t="shared" si="105"/>
        <v>mobile games</v>
      </c>
      <c r="S1141" s="11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02"/>
        <v>0</v>
      </c>
      <c r="P1142">
        <f t="shared" si="103"/>
        <v>0</v>
      </c>
      <c r="Q1142" s="6" t="str">
        <f t="shared" si="104"/>
        <v>games</v>
      </c>
      <c r="R1142" s="6" t="str">
        <f t="shared" si="105"/>
        <v>mobile games</v>
      </c>
      <c r="S1142" s="11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02"/>
        <v>0</v>
      </c>
      <c r="P1143">
        <f t="shared" si="103"/>
        <v>0</v>
      </c>
      <c r="Q1143" s="6" t="str">
        <f t="shared" si="104"/>
        <v>games</v>
      </c>
      <c r="R1143" s="6" t="str">
        <f t="shared" si="105"/>
        <v>mobile games</v>
      </c>
      <c r="S1143" s="11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02"/>
        <v>0</v>
      </c>
      <c r="P1144">
        <f t="shared" si="103"/>
        <v>0</v>
      </c>
      <c r="Q1144" s="6" t="str">
        <f t="shared" si="104"/>
        <v>games</v>
      </c>
      <c r="R1144" s="6" t="str">
        <f t="shared" si="105"/>
        <v>mobile games</v>
      </c>
      <c r="S1144" s="11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02"/>
        <v>4.1333333333333335E-3</v>
      </c>
      <c r="P1145">
        <f t="shared" si="103"/>
        <v>23.25</v>
      </c>
      <c r="Q1145" s="6" t="str">
        <f t="shared" si="104"/>
        <v>games</v>
      </c>
      <c r="R1145" s="6" t="str">
        <f t="shared" si="105"/>
        <v>mobile games</v>
      </c>
      <c r="S1145" s="11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02"/>
        <v>0</v>
      </c>
      <c r="P1146">
        <f t="shared" si="103"/>
        <v>0</v>
      </c>
      <c r="Q1146" s="6" t="str">
        <f t="shared" si="104"/>
        <v>food</v>
      </c>
      <c r="R1146" s="6" t="str">
        <f t="shared" si="105"/>
        <v>food trucks</v>
      </c>
      <c r="S1146" s="11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02"/>
        <v>1.25E-3</v>
      </c>
      <c r="P1147">
        <f t="shared" si="103"/>
        <v>100</v>
      </c>
      <c r="Q1147" s="6" t="str">
        <f t="shared" si="104"/>
        <v>food</v>
      </c>
      <c r="R1147" s="6" t="str">
        <f t="shared" si="105"/>
        <v>food trucks</v>
      </c>
      <c r="S1147" s="11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02"/>
        <v>8.8333333333333333E-2</v>
      </c>
      <c r="P1148">
        <f t="shared" si="103"/>
        <v>44.166666666666664</v>
      </c>
      <c r="Q1148" s="6" t="str">
        <f t="shared" si="104"/>
        <v>food</v>
      </c>
      <c r="R1148" s="6" t="str">
        <f t="shared" si="105"/>
        <v>food trucks</v>
      </c>
      <c r="S1148" s="11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02"/>
        <v>0</v>
      </c>
      <c r="P1149">
        <f t="shared" si="103"/>
        <v>0</v>
      </c>
      <c r="Q1149" s="6" t="str">
        <f t="shared" si="104"/>
        <v>food</v>
      </c>
      <c r="R1149" s="6" t="str">
        <f t="shared" si="105"/>
        <v>food trucks</v>
      </c>
      <c r="S1149" s="11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02"/>
        <v>4.8666666666666667E-3</v>
      </c>
      <c r="P1150">
        <f t="shared" si="103"/>
        <v>24.333333333333332</v>
      </c>
      <c r="Q1150" s="6" t="str">
        <f t="shared" si="104"/>
        <v>food</v>
      </c>
      <c r="R1150" s="6" t="str">
        <f t="shared" si="105"/>
        <v>food trucks</v>
      </c>
      <c r="S1150" s="11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02"/>
        <v>1.5E-3</v>
      </c>
      <c r="P1151">
        <f t="shared" si="103"/>
        <v>37.5</v>
      </c>
      <c r="Q1151" s="6" t="str">
        <f t="shared" si="104"/>
        <v>food</v>
      </c>
      <c r="R1151" s="6" t="str">
        <f t="shared" si="105"/>
        <v>food trucks</v>
      </c>
      <c r="S1151" s="11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02"/>
        <v>0.1008</v>
      </c>
      <c r="P1152">
        <f t="shared" si="103"/>
        <v>42</v>
      </c>
      <c r="Q1152" s="6" t="str">
        <f t="shared" si="104"/>
        <v>food</v>
      </c>
      <c r="R1152" s="6" t="str">
        <f t="shared" si="105"/>
        <v>food trucks</v>
      </c>
      <c r="S1152" s="11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02"/>
        <v>0</v>
      </c>
      <c r="P1153">
        <f t="shared" si="103"/>
        <v>0</v>
      </c>
      <c r="Q1153" s="6" t="str">
        <f t="shared" si="104"/>
        <v>food</v>
      </c>
      <c r="R1153" s="6" t="str">
        <f t="shared" si="105"/>
        <v>food trucks</v>
      </c>
      <c r="S1153" s="11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102"/>
        <v>5.6937500000000002E-2</v>
      </c>
      <c r="P1154">
        <f t="shared" si="103"/>
        <v>60.733333333333334</v>
      </c>
      <c r="Q1154" s="6" t="str">
        <f t="shared" si="104"/>
        <v>food</v>
      </c>
      <c r="R1154" s="6" t="str">
        <f t="shared" si="105"/>
        <v>food trucks</v>
      </c>
      <c r="S1154" s="11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108">(E1155/D1155)</f>
        <v>6.2500000000000003E-3</v>
      </c>
      <c r="P1155">
        <f t="shared" ref="P1155:P1218" si="109">IF(L1155=0,0,(E1155/L1155))</f>
        <v>50</v>
      </c>
      <c r="Q1155" s="6" t="str">
        <f t="shared" ref="Q1155:Q1218" si="110">LEFT(N1155,FIND("/",N1155)-1)</f>
        <v>food</v>
      </c>
      <c r="R1155" s="6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08"/>
        <v>6.5000000000000002E-2</v>
      </c>
      <c r="P1156">
        <f t="shared" si="109"/>
        <v>108.33333333333333</v>
      </c>
      <c r="Q1156" s="6" t="str">
        <f t="shared" si="110"/>
        <v>food</v>
      </c>
      <c r="R1156" s="6" t="str">
        <f t="shared" si="111"/>
        <v>food trucks</v>
      </c>
      <c r="S1156" s="11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08"/>
        <v>7.5199999999999998E-3</v>
      </c>
      <c r="P1157">
        <f t="shared" si="109"/>
        <v>23.5</v>
      </c>
      <c r="Q1157" s="6" t="str">
        <f t="shared" si="110"/>
        <v>food</v>
      </c>
      <c r="R1157" s="6" t="str">
        <f t="shared" si="111"/>
        <v>food trucks</v>
      </c>
      <c r="S1157" s="11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08"/>
        <v>0</v>
      </c>
      <c r="P1158">
        <f t="shared" si="109"/>
        <v>0</v>
      </c>
      <c r="Q1158" s="6" t="str">
        <f t="shared" si="110"/>
        <v>food</v>
      </c>
      <c r="R1158" s="6" t="str">
        <f t="shared" si="111"/>
        <v>food trucks</v>
      </c>
      <c r="S1158" s="11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08"/>
        <v>1.5100000000000001E-2</v>
      </c>
      <c r="P1159">
        <f t="shared" si="109"/>
        <v>50.333333333333336</v>
      </c>
      <c r="Q1159" s="6" t="str">
        <f t="shared" si="110"/>
        <v>food</v>
      </c>
      <c r="R1159" s="6" t="str">
        <f t="shared" si="111"/>
        <v>food trucks</v>
      </c>
      <c r="S1159" s="11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08"/>
        <v>4.6666666666666671E-3</v>
      </c>
      <c r="P1160">
        <f t="shared" si="109"/>
        <v>11.666666666666666</v>
      </c>
      <c r="Q1160" s="6" t="str">
        <f t="shared" si="110"/>
        <v>food</v>
      </c>
      <c r="R1160" s="6" t="str">
        <f t="shared" si="111"/>
        <v>food trucks</v>
      </c>
      <c r="S1160" s="11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08"/>
        <v>0</v>
      </c>
      <c r="P1161">
        <f t="shared" si="109"/>
        <v>0</v>
      </c>
      <c r="Q1161" s="6" t="str">
        <f t="shared" si="110"/>
        <v>food</v>
      </c>
      <c r="R1161" s="6" t="str">
        <f t="shared" si="111"/>
        <v>food trucks</v>
      </c>
      <c r="S1161" s="11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08"/>
        <v>3.85E-2</v>
      </c>
      <c r="P1162">
        <f t="shared" si="109"/>
        <v>60.789473684210527</v>
      </c>
      <c r="Q1162" s="6" t="str">
        <f t="shared" si="110"/>
        <v>food</v>
      </c>
      <c r="R1162" s="6" t="str">
        <f t="shared" si="111"/>
        <v>food trucks</v>
      </c>
      <c r="S1162" s="11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08"/>
        <v>0</v>
      </c>
      <c r="P1163">
        <f t="shared" si="109"/>
        <v>0</v>
      </c>
      <c r="Q1163" s="6" t="str">
        <f t="shared" si="110"/>
        <v>food</v>
      </c>
      <c r="R1163" s="6" t="str">
        <f t="shared" si="111"/>
        <v>food trucks</v>
      </c>
      <c r="S1163" s="11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08"/>
        <v>5.8333333333333338E-4</v>
      </c>
      <c r="P1164">
        <f t="shared" si="109"/>
        <v>17.5</v>
      </c>
      <c r="Q1164" s="6" t="str">
        <f t="shared" si="110"/>
        <v>food</v>
      </c>
      <c r="R1164" s="6" t="str">
        <f t="shared" si="111"/>
        <v>food trucks</v>
      </c>
      <c r="S1164" s="11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08"/>
        <v>0</v>
      </c>
      <c r="P1165">
        <f t="shared" si="109"/>
        <v>0</v>
      </c>
      <c r="Q1165" s="6" t="str">
        <f t="shared" si="110"/>
        <v>food</v>
      </c>
      <c r="R1165" s="6" t="str">
        <f t="shared" si="111"/>
        <v>food trucks</v>
      </c>
      <c r="S1165" s="11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08"/>
        <v>0</v>
      </c>
      <c r="P1166">
        <f t="shared" si="109"/>
        <v>0</v>
      </c>
      <c r="Q1166" s="6" t="str">
        <f t="shared" si="110"/>
        <v>food</v>
      </c>
      <c r="R1166" s="6" t="str">
        <f t="shared" si="111"/>
        <v>food trucks</v>
      </c>
      <c r="S1166" s="11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08"/>
        <v>0.20705000000000001</v>
      </c>
      <c r="P1167">
        <f t="shared" si="109"/>
        <v>82.82</v>
      </c>
      <c r="Q1167" s="6" t="str">
        <f t="shared" si="110"/>
        <v>food</v>
      </c>
      <c r="R1167" s="6" t="str">
        <f t="shared" si="111"/>
        <v>food trucks</v>
      </c>
      <c r="S1167" s="11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08"/>
        <v>0.19139999999999999</v>
      </c>
      <c r="P1168">
        <f t="shared" si="109"/>
        <v>358.875</v>
      </c>
      <c r="Q1168" s="6" t="str">
        <f t="shared" si="110"/>
        <v>food</v>
      </c>
      <c r="R1168" s="6" t="str">
        <f t="shared" si="111"/>
        <v>food trucks</v>
      </c>
      <c r="S1168" s="11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08"/>
        <v>1.6316666666666667E-2</v>
      </c>
      <c r="P1169">
        <f t="shared" si="109"/>
        <v>61.1875</v>
      </c>
      <c r="Q1169" s="6" t="str">
        <f t="shared" si="110"/>
        <v>food</v>
      </c>
      <c r="R1169" s="6" t="str">
        <f t="shared" si="111"/>
        <v>food trucks</v>
      </c>
      <c r="S1169" s="11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08"/>
        <v>5.6666666666666664E-2</v>
      </c>
      <c r="P1170">
        <f t="shared" si="109"/>
        <v>340</v>
      </c>
      <c r="Q1170" s="6" t="str">
        <f t="shared" si="110"/>
        <v>food</v>
      </c>
      <c r="R1170" s="6" t="str">
        <f t="shared" si="111"/>
        <v>food trucks</v>
      </c>
      <c r="S1170" s="11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08"/>
        <v>1.6999999999999999E-3</v>
      </c>
      <c r="P1171">
        <f t="shared" si="109"/>
        <v>5.666666666666667</v>
      </c>
      <c r="Q1171" s="6" t="str">
        <f t="shared" si="110"/>
        <v>food</v>
      </c>
      <c r="R1171" s="6" t="str">
        <f t="shared" si="111"/>
        <v>food trucks</v>
      </c>
      <c r="S1171" s="11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08"/>
        <v>4.0000000000000001E-3</v>
      </c>
      <c r="P1172">
        <f t="shared" si="109"/>
        <v>50</v>
      </c>
      <c r="Q1172" s="6" t="str">
        <f t="shared" si="110"/>
        <v>food</v>
      </c>
      <c r="R1172" s="6" t="str">
        <f t="shared" si="111"/>
        <v>food trucks</v>
      </c>
      <c r="S1172" s="11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08"/>
        <v>1E-3</v>
      </c>
      <c r="P1173">
        <f t="shared" si="109"/>
        <v>25</v>
      </c>
      <c r="Q1173" s="6" t="str">
        <f t="shared" si="110"/>
        <v>food</v>
      </c>
      <c r="R1173" s="6" t="str">
        <f t="shared" si="111"/>
        <v>food trucks</v>
      </c>
      <c r="S1173" s="11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08"/>
        <v>0</v>
      </c>
      <c r="P1174">
        <f t="shared" si="109"/>
        <v>0</v>
      </c>
      <c r="Q1174" s="6" t="str">
        <f t="shared" si="110"/>
        <v>food</v>
      </c>
      <c r="R1174" s="6" t="str">
        <f t="shared" si="111"/>
        <v>food trucks</v>
      </c>
      <c r="S1174" s="11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08"/>
        <v>2.4000000000000001E-4</v>
      </c>
      <c r="P1175">
        <f t="shared" si="109"/>
        <v>30</v>
      </c>
      <c r="Q1175" s="6" t="str">
        <f t="shared" si="110"/>
        <v>food</v>
      </c>
      <c r="R1175" s="6" t="str">
        <f t="shared" si="111"/>
        <v>food trucks</v>
      </c>
      <c r="S1175" s="11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08"/>
        <v>5.906666666666667E-2</v>
      </c>
      <c r="P1176">
        <f t="shared" si="109"/>
        <v>46.631578947368418</v>
      </c>
      <c r="Q1176" s="6" t="str">
        <f t="shared" si="110"/>
        <v>food</v>
      </c>
      <c r="R1176" s="6" t="str">
        <f t="shared" si="111"/>
        <v>food trucks</v>
      </c>
      <c r="S1176" s="11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08"/>
        <v>2.9250000000000002E-2</v>
      </c>
      <c r="P1177">
        <f t="shared" si="109"/>
        <v>65</v>
      </c>
      <c r="Q1177" s="6" t="str">
        <f t="shared" si="110"/>
        <v>food</v>
      </c>
      <c r="R1177" s="6" t="str">
        <f t="shared" si="111"/>
        <v>food trucks</v>
      </c>
      <c r="S1177" s="11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08"/>
        <v>5.7142857142857142E-5</v>
      </c>
      <c r="P1178">
        <f t="shared" si="109"/>
        <v>10</v>
      </c>
      <c r="Q1178" s="6" t="str">
        <f t="shared" si="110"/>
        <v>food</v>
      </c>
      <c r="R1178" s="6" t="str">
        <f t="shared" si="111"/>
        <v>food trucks</v>
      </c>
      <c r="S1178" s="11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08"/>
        <v>0</v>
      </c>
      <c r="P1179">
        <f t="shared" si="109"/>
        <v>0</v>
      </c>
      <c r="Q1179" s="6" t="str">
        <f t="shared" si="110"/>
        <v>food</v>
      </c>
      <c r="R1179" s="6" t="str">
        <f t="shared" si="111"/>
        <v>food trucks</v>
      </c>
      <c r="S1179" s="11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08"/>
        <v>6.666666666666667E-5</v>
      </c>
      <c r="P1180">
        <f t="shared" si="109"/>
        <v>5</v>
      </c>
      <c r="Q1180" s="6" t="str">
        <f t="shared" si="110"/>
        <v>food</v>
      </c>
      <c r="R1180" s="6" t="str">
        <f t="shared" si="111"/>
        <v>food trucks</v>
      </c>
      <c r="S1180" s="11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08"/>
        <v>5.3333333333333337E-2</v>
      </c>
      <c r="P1181">
        <f t="shared" si="109"/>
        <v>640</v>
      </c>
      <c r="Q1181" s="6" t="str">
        <f t="shared" si="110"/>
        <v>food</v>
      </c>
      <c r="R1181" s="6" t="str">
        <f t="shared" si="111"/>
        <v>food trucks</v>
      </c>
      <c r="S1181" s="11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08"/>
        <v>0.11749999999999999</v>
      </c>
      <c r="P1182">
        <f t="shared" si="109"/>
        <v>69.117647058823536</v>
      </c>
      <c r="Q1182" s="6" t="str">
        <f t="shared" si="110"/>
        <v>food</v>
      </c>
      <c r="R1182" s="6" t="str">
        <f t="shared" si="111"/>
        <v>food trucks</v>
      </c>
      <c r="S1182" s="11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08"/>
        <v>8.0000000000000007E-5</v>
      </c>
      <c r="P1183">
        <f t="shared" si="109"/>
        <v>1.3333333333333333</v>
      </c>
      <c r="Q1183" s="6" t="str">
        <f t="shared" si="110"/>
        <v>food</v>
      </c>
      <c r="R1183" s="6" t="str">
        <f t="shared" si="111"/>
        <v>food trucks</v>
      </c>
      <c r="S1183" s="11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08"/>
        <v>4.2000000000000003E-2</v>
      </c>
      <c r="P1184">
        <f t="shared" si="109"/>
        <v>10.5</v>
      </c>
      <c r="Q1184" s="6" t="str">
        <f t="shared" si="110"/>
        <v>food</v>
      </c>
      <c r="R1184" s="6" t="str">
        <f t="shared" si="111"/>
        <v>food trucks</v>
      </c>
      <c r="S1184" s="11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08"/>
        <v>0.04</v>
      </c>
      <c r="P1185">
        <f t="shared" si="109"/>
        <v>33.333333333333336</v>
      </c>
      <c r="Q1185" s="6" t="str">
        <f t="shared" si="110"/>
        <v>food</v>
      </c>
      <c r="R1185" s="6" t="str">
        <f t="shared" si="111"/>
        <v>food trucks</v>
      </c>
      <c r="S1185" s="11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08"/>
        <v>1.0493636363636363</v>
      </c>
      <c r="P1186">
        <f t="shared" si="109"/>
        <v>61.562666666666665</v>
      </c>
      <c r="Q1186" s="6" t="str">
        <f t="shared" si="110"/>
        <v>photography</v>
      </c>
      <c r="R1186" s="6" t="str">
        <f t="shared" si="111"/>
        <v>photobooks</v>
      </c>
      <c r="S1186" s="11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08"/>
        <v>1.0544</v>
      </c>
      <c r="P1187">
        <f t="shared" si="109"/>
        <v>118.73873873873873</v>
      </c>
      <c r="Q1187" s="6" t="str">
        <f t="shared" si="110"/>
        <v>photography</v>
      </c>
      <c r="R1187" s="6" t="str">
        <f t="shared" si="111"/>
        <v>photobooks</v>
      </c>
      <c r="S1187" s="11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08"/>
        <v>1.0673333333333332</v>
      </c>
      <c r="P1188">
        <f t="shared" si="109"/>
        <v>65.081300813008127</v>
      </c>
      <c r="Q1188" s="6" t="str">
        <f t="shared" si="110"/>
        <v>photography</v>
      </c>
      <c r="R1188" s="6" t="str">
        <f t="shared" si="111"/>
        <v>photobooks</v>
      </c>
      <c r="S1188" s="11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08"/>
        <v>1.0412571428571429</v>
      </c>
      <c r="P1189">
        <f t="shared" si="109"/>
        <v>130.15714285714284</v>
      </c>
      <c r="Q1189" s="6" t="str">
        <f t="shared" si="110"/>
        <v>photography</v>
      </c>
      <c r="R1189" s="6" t="str">
        <f t="shared" si="111"/>
        <v>photobooks</v>
      </c>
      <c r="S1189" s="11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08"/>
        <v>1.6054999999999999</v>
      </c>
      <c r="P1190">
        <f t="shared" si="109"/>
        <v>37.776470588235291</v>
      </c>
      <c r="Q1190" s="6" t="str">
        <f t="shared" si="110"/>
        <v>photography</v>
      </c>
      <c r="R1190" s="6" t="str">
        <f t="shared" si="111"/>
        <v>photobooks</v>
      </c>
      <c r="S1190" s="11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08"/>
        <v>1.0777777777777777</v>
      </c>
      <c r="P1191">
        <f t="shared" si="109"/>
        <v>112.79069767441861</v>
      </c>
      <c r="Q1191" s="6" t="str">
        <f t="shared" si="110"/>
        <v>photography</v>
      </c>
      <c r="R1191" s="6" t="str">
        <f t="shared" si="111"/>
        <v>photobooks</v>
      </c>
      <c r="S1191" s="11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08"/>
        <v>1.35</v>
      </c>
      <c r="P1192">
        <f t="shared" si="109"/>
        <v>51.92307692307692</v>
      </c>
      <c r="Q1192" s="6" t="str">
        <f t="shared" si="110"/>
        <v>photography</v>
      </c>
      <c r="R1192" s="6" t="str">
        <f t="shared" si="111"/>
        <v>photobooks</v>
      </c>
      <c r="S1192" s="11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08"/>
        <v>1.0907407407407408</v>
      </c>
      <c r="P1193">
        <f t="shared" si="109"/>
        <v>89.242424242424249</v>
      </c>
      <c r="Q1193" s="6" t="str">
        <f t="shared" si="110"/>
        <v>photography</v>
      </c>
      <c r="R1193" s="6" t="str">
        <f t="shared" si="111"/>
        <v>photobooks</v>
      </c>
      <c r="S1193" s="11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08"/>
        <v>2.9</v>
      </c>
      <c r="P1194">
        <f t="shared" si="109"/>
        <v>19.333333333333332</v>
      </c>
      <c r="Q1194" s="6" t="str">
        <f t="shared" si="110"/>
        <v>photography</v>
      </c>
      <c r="R1194" s="6" t="str">
        <f t="shared" si="111"/>
        <v>photobooks</v>
      </c>
      <c r="S1194" s="11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08"/>
        <v>1.0395714285714286</v>
      </c>
      <c r="P1195">
        <f t="shared" si="109"/>
        <v>79.967032967032964</v>
      </c>
      <c r="Q1195" s="6" t="str">
        <f t="shared" si="110"/>
        <v>photography</v>
      </c>
      <c r="R1195" s="6" t="str">
        <f t="shared" si="111"/>
        <v>photobooks</v>
      </c>
      <c r="S1195" s="11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08"/>
        <v>3.2223999999999999</v>
      </c>
      <c r="P1196">
        <f t="shared" si="109"/>
        <v>56.414565826330531</v>
      </c>
      <c r="Q1196" s="6" t="str">
        <f t="shared" si="110"/>
        <v>photography</v>
      </c>
      <c r="R1196" s="6" t="str">
        <f t="shared" si="111"/>
        <v>photobooks</v>
      </c>
      <c r="S1196" s="11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08"/>
        <v>1.35</v>
      </c>
      <c r="P1197">
        <f t="shared" si="109"/>
        <v>79.411764705882348</v>
      </c>
      <c r="Q1197" s="6" t="str">
        <f t="shared" si="110"/>
        <v>photography</v>
      </c>
      <c r="R1197" s="6" t="str">
        <f t="shared" si="111"/>
        <v>photobooks</v>
      </c>
      <c r="S1197" s="11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08"/>
        <v>2.6991034482758622</v>
      </c>
      <c r="P1198">
        <f t="shared" si="109"/>
        <v>76.439453125</v>
      </c>
      <c r="Q1198" s="6" t="str">
        <f t="shared" si="110"/>
        <v>photography</v>
      </c>
      <c r="R1198" s="6" t="str">
        <f t="shared" si="111"/>
        <v>photobooks</v>
      </c>
      <c r="S1198" s="11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08"/>
        <v>2.5329333333333333</v>
      </c>
      <c r="P1199">
        <f t="shared" si="109"/>
        <v>121</v>
      </c>
      <c r="Q1199" s="6" t="str">
        <f t="shared" si="110"/>
        <v>photography</v>
      </c>
      <c r="R1199" s="6" t="str">
        <f t="shared" si="111"/>
        <v>photobooks</v>
      </c>
      <c r="S1199" s="11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08"/>
        <v>2.6059999999999999</v>
      </c>
      <c r="P1200">
        <f t="shared" si="109"/>
        <v>54.616766467065865</v>
      </c>
      <c r="Q1200" s="6" t="str">
        <f t="shared" si="110"/>
        <v>photography</v>
      </c>
      <c r="R1200" s="6" t="str">
        <f t="shared" si="111"/>
        <v>photobooks</v>
      </c>
      <c r="S1200" s="11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08"/>
        <v>1.0131677953348381</v>
      </c>
      <c r="P1201">
        <f t="shared" si="109"/>
        <v>299.22222222222223</v>
      </c>
      <c r="Q1201" s="6" t="str">
        <f t="shared" si="110"/>
        <v>photography</v>
      </c>
      <c r="R1201" s="6" t="str">
        <f t="shared" si="111"/>
        <v>photobooks</v>
      </c>
      <c r="S1201" s="11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08"/>
        <v>1.2560416666666667</v>
      </c>
      <c r="P1202">
        <f t="shared" si="109"/>
        <v>58.533980582524272</v>
      </c>
      <c r="Q1202" s="6" t="str">
        <f t="shared" si="110"/>
        <v>photography</v>
      </c>
      <c r="R1202" s="6" t="str">
        <f t="shared" si="111"/>
        <v>photobooks</v>
      </c>
      <c r="S1202" s="11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08"/>
        <v>1.0243783333333334</v>
      </c>
      <c r="P1203">
        <f t="shared" si="109"/>
        <v>55.371801801801809</v>
      </c>
      <c r="Q1203" s="6" t="str">
        <f t="shared" si="110"/>
        <v>photography</v>
      </c>
      <c r="R1203" s="6" t="str">
        <f t="shared" si="111"/>
        <v>photobooks</v>
      </c>
      <c r="S1203" s="11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08"/>
        <v>1.99244</v>
      </c>
      <c r="P1204">
        <f t="shared" si="109"/>
        <v>183.80442804428046</v>
      </c>
      <c r="Q1204" s="6" t="str">
        <f t="shared" si="110"/>
        <v>photography</v>
      </c>
      <c r="R1204" s="6" t="str">
        <f t="shared" si="111"/>
        <v>photobooks</v>
      </c>
      <c r="S1204" s="11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08"/>
        <v>1.0245398773006136</v>
      </c>
      <c r="P1205">
        <f t="shared" si="109"/>
        <v>165.34653465346534</v>
      </c>
      <c r="Q1205" s="6" t="str">
        <f t="shared" si="110"/>
        <v>photography</v>
      </c>
      <c r="R1205" s="6" t="str">
        <f t="shared" si="111"/>
        <v>photobooks</v>
      </c>
      <c r="S1205" s="11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08"/>
        <v>1.0294615384615384</v>
      </c>
      <c r="P1206">
        <f t="shared" si="109"/>
        <v>234.78947368421052</v>
      </c>
      <c r="Q1206" s="6" t="str">
        <f t="shared" si="110"/>
        <v>photography</v>
      </c>
      <c r="R1206" s="6" t="str">
        <f t="shared" si="111"/>
        <v>photobooks</v>
      </c>
      <c r="S1206" s="11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08"/>
        <v>1.0086153846153847</v>
      </c>
      <c r="P1207">
        <f t="shared" si="109"/>
        <v>211.48387096774192</v>
      </c>
      <c r="Q1207" s="6" t="str">
        <f t="shared" si="110"/>
        <v>photography</v>
      </c>
      <c r="R1207" s="6" t="str">
        <f t="shared" si="111"/>
        <v>photobooks</v>
      </c>
      <c r="S1207" s="11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08"/>
        <v>1.1499999999999999</v>
      </c>
      <c r="P1208">
        <f t="shared" si="109"/>
        <v>32.34375</v>
      </c>
      <c r="Q1208" s="6" t="str">
        <f t="shared" si="110"/>
        <v>photography</v>
      </c>
      <c r="R1208" s="6" t="str">
        <f t="shared" si="111"/>
        <v>photobooks</v>
      </c>
      <c r="S1208" s="11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08"/>
        <v>1.0416766467065868</v>
      </c>
      <c r="P1209">
        <f t="shared" si="109"/>
        <v>123.37588652482269</v>
      </c>
      <c r="Q1209" s="6" t="str">
        <f t="shared" si="110"/>
        <v>photography</v>
      </c>
      <c r="R1209" s="6" t="str">
        <f t="shared" si="111"/>
        <v>photobooks</v>
      </c>
      <c r="S1209" s="11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08"/>
        <v>1.5529999999999999</v>
      </c>
      <c r="P1210">
        <f t="shared" si="109"/>
        <v>207.06666666666666</v>
      </c>
      <c r="Q1210" s="6" t="str">
        <f t="shared" si="110"/>
        <v>photography</v>
      </c>
      <c r="R1210" s="6" t="str">
        <f t="shared" si="111"/>
        <v>photobooks</v>
      </c>
      <c r="S1210" s="11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08"/>
        <v>1.06</v>
      </c>
      <c r="P1211">
        <f t="shared" si="109"/>
        <v>138.2608695652174</v>
      </c>
      <c r="Q1211" s="6" t="str">
        <f t="shared" si="110"/>
        <v>photography</v>
      </c>
      <c r="R1211" s="6" t="str">
        <f t="shared" si="111"/>
        <v>photobooks</v>
      </c>
      <c r="S1211" s="11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08"/>
        <v>2.5431499999999998</v>
      </c>
      <c r="P1212">
        <f t="shared" si="109"/>
        <v>493.81553398058253</v>
      </c>
      <c r="Q1212" s="6" t="str">
        <f t="shared" si="110"/>
        <v>photography</v>
      </c>
      <c r="R1212" s="6" t="str">
        <f t="shared" si="111"/>
        <v>photobooks</v>
      </c>
      <c r="S1212" s="11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08"/>
        <v>1.0109999999999999</v>
      </c>
      <c r="P1213">
        <f t="shared" si="109"/>
        <v>168.5</v>
      </c>
      <c r="Q1213" s="6" t="str">
        <f t="shared" si="110"/>
        <v>photography</v>
      </c>
      <c r="R1213" s="6" t="str">
        <f t="shared" si="111"/>
        <v>photobooks</v>
      </c>
      <c r="S1213" s="11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08"/>
        <v>1.2904</v>
      </c>
      <c r="P1214">
        <f t="shared" si="109"/>
        <v>38.867469879518069</v>
      </c>
      <c r="Q1214" s="6" t="str">
        <f t="shared" si="110"/>
        <v>photography</v>
      </c>
      <c r="R1214" s="6" t="str">
        <f t="shared" si="111"/>
        <v>photobooks</v>
      </c>
      <c r="S1214" s="11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08"/>
        <v>1.0223076923076924</v>
      </c>
      <c r="P1215">
        <f t="shared" si="109"/>
        <v>61.527777777777779</v>
      </c>
      <c r="Q1215" s="6" t="str">
        <f t="shared" si="110"/>
        <v>photography</v>
      </c>
      <c r="R1215" s="6" t="str">
        <f t="shared" si="111"/>
        <v>photobooks</v>
      </c>
      <c r="S1215" s="11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08"/>
        <v>1.3180000000000001</v>
      </c>
      <c r="P1216">
        <f t="shared" si="109"/>
        <v>105.44</v>
      </c>
      <c r="Q1216" s="6" t="str">
        <f t="shared" si="110"/>
        <v>photography</v>
      </c>
      <c r="R1216" s="6" t="str">
        <f t="shared" si="111"/>
        <v>photobooks</v>
      </c>
      <c r="S1216" s="11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08"/>
        <v>7.8608020000000005</v>
      </c>
      <c r="P1217">
        <f t="shared" si="109"/>
        <v>71.592003642987251</v>
      </c>
      <c r="Q1217" s="6" t="str">
        <f t="shared" si="110"/>
        <v>photography</v>
      </c>
      <c r="R1217" s="6" t="str">
        <f t="shared" si="111"/>
        <v>photobooks</v>
      </c>
      <c r="S1217" s="11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108"/>
        <v>1.4570000000000001</v>
      </c>
      <c r="P1218">
        <f t="shared" si="109"/>
        <v>91.882882882882882</v>
      </c>
      <c r="Q1218" s="6" t="str">
        <f t="shared" si="110"/>
        <v>photography</v>
      </c>
      <c r="R1218" s="6" t="str">
        <f t="shared" si="111"/>
        <v>photobooks</v>
      </c>
      <c r="S1218" s="11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114">(E1219/D1219)</f>
        <v>1.026</v>
      </c>
      <c r="P1219">
        <f t="shared" ref="P1219:P1282" si="115">IF(L1219=0,0,(E1219/L1219))</f>
        <v>148.57377049180329</v>
      </c>
      <c r="Q1219" s="6" t="str">
        <f t="shared" ref="Q1219:Q1282" si="116">LEFT(N1219,FIND("/",N1219)-1)</f>
        <v>photography</v>
      </c>
      <c r="R1219" s="6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114"/>
        <v>1.7227777777777777</v>
      </c>
      <c r="P1220">
        <f t="shared" si="115"/>
        <v>174.2134831460674</v>
      </c>
      <c r="Q1220" s="6" t="str">
        <f t="shared" si="116"/>
        <v>photography</v>
      </c>
      <c r="R1220" s="6" t="str">
        <f t="shared" si="117"/>
        <v>photobooks</v>
      </c>
      <c r="S1220" s="11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14"/>
        <v>1.5916819571865444</v>
      </c>
      <c r="P1221">
        <f t="shared" si="115"/>
        <v>102.86166007905139</v>
      </c>
      <c r="Q1221" s="6" t="str">
        <f t="shared" si="116"/>
        <v>photography</v>
      </c>
      <c r="R1221" s="6" t="str">
        <f t="shared" si="117"/>
        <v>photobooks</v>
      </c>
      <c r="S1221" s="11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14"/>
        <v>1.0376666666666667</v>
      </c>
      <c r="P1222">
        <f t="shared" si="115"/>
        <v>111.17857142857143</v>
      </c>
      <c r="Q1222" s="6" t="str">
        <f t="shared" si="116"/>
        <v>photography</v>
      </c>
      <c r="R1222" s="6" t="str">
        <f t="shared" si="117"/>
        <v>photobooks</v>
      </c>
      <c r="S1222" s="11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14"/>
        <v>1.1140954545454547</v>
      </c>
      <c r="P1223">
        <f t="shared" si="115"/>
        <v>23.796213592233013</v>
      </c>
      <c r="Q1223" s="6" t="str">
        <f t="shared" si="116"/>
        <v>photography</v>
      </c>
      <c r="R1223" s="6" t="str">
        <f t="shared" si="117"/>
        <v>photobooks</v>
      </c>
      <c r="S1223" s="11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14"/>
        <v>2.80375</v>
      </c>
      <c r="P1224">
        <f t="shared" si="115"/>
        <v>81.268115942028984</v>
      </c>
      <c r="Q1224" s="6" t="str">
        <f t="shared" si="116"/>
        <v>photography</v>
      </c>
      <c r="R1224" s="6" t="str">
        <f t="shared" si="117"/>
        <v>photobooks</v>
      </c>
      <c r="S1224" s="11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14"/>
        <v>1.1210606060606061</v>
      </c>
      <c r="P1225">
        <f t="shared" si="115"/>
        <v>116.21465968586388</v>
      </c>
      <c r="Q1225" s="6" t="str">
        <f t="shared" si="116"/>
        <v>photography</v>
      </c>
      <c r="R1225" s="6" t="str">
        <f t="shared" si="117"/>
        <v>photobooks</v>
      </c>
      <c r="S1225" s="11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14"/>
        <v>7.0666666666666669E-2</v>
      </c>
      <c r="P1226">
        <f t="shared" si="115"/>
        <v>58.888888888888886</v>
      </c>
      <c r="Q1226" s="6" t="str">
        <f t="shared" si="116"/>
        <v>music</v>
      </c>
      <c r="R1226" s="6" t="str">
        <f t="shared" si="117"/>
        <v>world music</v>
      </c>
      <c r="S1226" s="11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14"/>
        <v>4.3999999999999997E-2</v>
      </c>
      <c r="P1227">
        <f t="shared" si="115"/>
        <v>44</v>
      </c>
      <c r="Q1227" s="6" t="str">
        <f t="shared" si="116"/>
        <v>music</v>
      </c>
      <c r="R1227" s="6" t="str">
        <f t="shared" si="117"/>
        <v>world music</v>
      </c>
      <c r="S1227" s="11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14"/>
        <v>3.8739999999999997E-2</v>
      </c>
      <c r="P1228">
        <f t="shared" si="115"/>
        <v>48.424999999999997</v>
      </c>
      <c r="Q1228" s="6" t="str">
        <f t="shared" si="116"/>
        <v>music</v>
      </c>
      <c r="R1228" s="6" t="str">
        <f t="shared" si="117"/>
        <v>world music</v>
      </c>
      <c r="S1228" s="11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14"/>
        <v>0</v>
      </c>
      <c r="P1229">
        <f t="shared" si="115"/>
        <v>0</v>
      </c>
      <c r="Q1229" s="6" t="str">
        <f t="shared" si="116"/>
        <v>music</v>
      </c>
      <c r="R1229" s="6" t="str">
        <f t="shared" si="117"/>
        <v>world music</v>
      </c>
      <c r="S1229" s="11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14"/>
        <v>0.29299999999999998</v>
      </c>
      <c r="P1230">
        <f t="shared" si="115"/>
        <v>61.041666666666664</v>
      </c>
      <c r="Q1230" s="6" t="str">
        <f t="shared" si="116"/>
        <v>music</v>
      </c>
      <c r="R1230" s="6" t="str">
        <f t="shared" si="117"/>
        <v>world music</v>
      </c>
      <c r="S1230" s="11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14"/>
        <v>9.0909090909090905E-3</v>
      </c>
      <c r="P1231">
        <f t="shared" si="115"/>
        <v>25</v>
      </c>
      <c r="Q1231" s="6" t="str">
        <f t="shared" si="116"/>
        <v>music</v>
      </c>
      <c r="R1231" s="6" t="str">
        <f t="shared" si="117"/>
        <v>world music</v>
      </c>
      <c r="S1231" s="11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14"/>
        <v>0</v>
      </c>
      <c r="P1232">
        <f t="shared" si="115"/>
        <v>0</v>
      </c>
      <c r="Q1232" s="6" t="str">
        <f t="shared" si="116"/>
        <v>music</v>
      </c>
      <c r="R1232" s="6" t="str">
        <f t="shared" si="117"/>
        <v>world music</v>
      </c>
      <c r="S1232" s="11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14"/>
        <v>0</v>
      </c>
      <c r="P1233">
        <f t="shared" si="115"/>
        <v>0</v>
      </c>
      <c r="Q1233" s="6" t="str">
        <f t="shared" si="116"/>
        <v>music</v>
      </c>
      <c r="R1233" s="6" t="str">
        <f t="shared" si="117"/>
        <v>world music</v>
      </c>
      <c r="S1233" s="11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14"/>
        <v>8.0000000000000002E-3</v>
      </c>
      <c r="P1234">
        <f t="shared" si="115"/>
        <v>40</v>
      </c>
      <c r="Q1234" s="6" t="str">
        <f t="shared" si="116"/>
        <v>music</v>
      </c>
      <c r="R1234" s="6" t="str">
        <f t="shared" si="117"/>
        <v>world music</v>
      </c>
      <c r="S1234" s="11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14"/>
        <v>0.11600000000000001</v>
      </c>
      <c r="P1235">
        <f t="shared" si="115"/>
        <v>19.333333333333332</v>
      </c>
      <c r="Q1235" s="6" t="str">
        <f t="shared" si="116"/>
        <v>music</v>
      </c>
      <c r="R1235" s="6" t="str">
        <f t="shared" si="117"/>
        <v>world music</v>
      </c>
      <c r="S1235" s="11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14"/>
        <v>0</v>
      </c>
      <c r="P1236">
        <f t="shared" si="115"/>
        <v>0</v>
      </c>
      <c r="Q1236" s="6" t="str">
        <f t="shared" si="116"/>
        <v>music</v>
      </c>
      <c r="R1236" s="6" t="str">
        <f t="shared" si="117"/>
        <v>world music</v>
      </c>
      <c r="S1236" s="11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14"/>
        <v>2.787363950092912E-2</v>
      </c>
      <c r="P1237">
        <f t="shared" si="115"/>
        <v>35</v>
      </c>
      <c r="Q1237" s="6" t="str">
        <f t="shared" si="116"/>
        <v>music</v>
      </c>
      <c r="R1237" s="6" t="str">
        <f t="shared" si="117"/>
        <v>world music</v>
      </c>
      <c r="S1237" s="11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14"/>
        <v>0</v>
      </c>
      <c r="P1238">
        <f t="shared" si="115"/>
        <v>0</v>
      </c>
      <c r="Q1238" s="6" t="str">
        <f t="shared" si="116"/>
        <v>music</v>
      </c>
      <c r="R1238" s="6" t="str">
        <f t="shared" si="117"/>
        <v>world music</v>
      </c>
      <c r="S1238" s="11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14"/>
        <v>0</v>
      </c>
      <c r="P1239">
        <f t="shared" si="115"/>
        <v>0</v>
      </c>
      <c r="Q1239" s="6" t="str">
        <f t="shared" si="116"/>
        <v>music</v>
      </c>
      <c r="R1239" s="6" t="str">
        <f t="shared" si="117"/>
        <v>world music</v>
      </c>
      <c r="S1239" s="11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14"/>
        <v>0.17799999999999999</v>
      </c>
      <c r="P1240">
        <f t="shared" si="115"/>
        <v>59.333333333333336</v>
      </c>
      <c r="Q1240" s="6" t="str">
        <f t="shared" si="116"/>
        <v>music</v>
      </c>
      <c r="R1240" s="6" t="str">
        <f t="shared" si="117"/>
        <v>world music</v>
      </c>
      <c r="S1240" s="11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14"/>
        <v>0</v>
      </c>
      <c r="P1241">
        <f t="shared" si="115"/>
        <v>0</v>
      </c>
      <c r="Q1241" s="6" t="str">
        <f t="shared" si="116"/>
        <v>music</v>
      </c>
      <c r="R1241" s="6" t="str">
        <f t="shared" si="117"/>
        <v>world music</v>
      </c>
      <c r="S1241" s="11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14"/>
        <v>3.0124999999999999E-2</v>
      </c>
      <c r="P1242">
        <f t="shared" si="115"/>
        <v>30.125</v>
      </c>
      <c r="Q1242" s="6" t="str">
        <f t="shared" si="116"/>
        <v>music</v>
      </c>
      <c r="R1242" s="6" t="str">
        <f t="shared" si="117"/>
        <v>world music</v>
      </c>
      <c r="S1242" s="11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14"/>
        <v>0.50739999999999996</v>
      </c>
      <c r="P1243">
        <f t="shared" si="115"/>
        <v>74.617647058823536</v>
      </c>
      <c r="Q1243" s="6" t="str">
        <f t="shared" si="116"/>
        <v>music</v>
      </c>
      <c r="R1243" s="6" t="str">
        <f t="shared" si="117"/>
        <v>world music</v>
      </c>
      <c r="S1243" s="11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14"/>
        <v>5.4884742041712408E-3</v>
      </c>
      <c r="P1244">
        <f t="shared" si="115"/>
        <v>5</v>
      </c>
      <c r="Q1244" s="6" t="str">
        <f t="shared" si="116"/>
        <v>music</v>
      </c>
      <c r="R1244" s="6" t="str">
        <f t="shared" si="117"/>
        <v>world music</v>
      </c>
      <c r="S1244" s="11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14"/>
        <v>0.14091666666666666</v>
      </c>
      <c r="P1245">
        <f t="shared" si="115"/>
        <v>44.5</v>
      </c>
      <c r="Q1245" s="6" t="str">
        <f t="shared" si="116"/>
        <v>music</v>
      </c>
      <c r="R1245" s="6" t="str">
        <f t="shared" si="117"/>
        <v>world music</v>
      </c>
      <c r="S1245" s="11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14"/>
        <v>1.038</v>
      </c>
      <c r="P1246">
        <f t="shared" si="115"/>
        <v>46.133333333333333</v>
      </c>
      <c r="Q1246" s="6" t="str">
        <f t="shared" si="116"/>
        <v>music</v>
      </c>
      <c r="R1246" s="6" t="str">
        <f t="shared" si="117"/>
        <v>rock</v>
      </c>
      <c r="S1246" s="11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14"/>
        <v>1.2024999999999999</v>
      </c>
      <c r="P1247">
        <f t="shared" si="115"/>
        <v>141.47058823529412</v>
      </c>
      <c r="Q1247" s="6" t="str">
        <f t="shared" si="116"/>
        <v>music</v>
      </c>
      <c r="R1247" s="6" t="str">
        <f t="shared" si="117"/>
        <v>rock</v>
      </c>
      <c r="S1247" s="11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14"/>
        <v>1.17</v>
      </c>
      <c r="P1248">
        <f t="shared" si="115"/>
        <v>75.483870967741936</v>
      </c>
      <c r="Q1248" s="6" t="str">
        <f t="shared" si="116"/>
        <v>music</v>
      </c>
      <c r="R1248" s="6" t="str">
        <f t="shared" si="117"/>
        <v>rock</v>
      </c>
      <c r="S1248" s="11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14"/>
        <v>1.2214285714285715</v>
      </c>
      <c r="P1249">
        <f t="shared" si="115"/>
        <v>85.5</v>
      </c>
      <c r="Q1249" s="6" t="str">
        <f t="shared" si="116"/>
        <v>music</v>
      </c>
      <c r="R1249" s="6" t="str">
        <f t="shared" si="117"/>
        <v>rock</v>
      </c>
      <c r="S1249" s="11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14"/>
        <v>1.5164</v>
      </c>
      <c r="P1250">
        <f t="shared" si="115"/>
        <v>64.254237288135599</v>
      </c>
      <c r="Q1250" s="6" t="str">
        <f t="shared" si="116"/>
        <v>music</v>
      </c>
      <c r="R1250" s="6" t="str">
        <f t="shared" si="117"/>
        <v>rock</v>
      </c>
      <c r="S1250" s="11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14"/>
        <v>1.0444</v>
      </c>
      <c r="P1251">
        <f t="shared" si="115"/>
        <v>64.46913580246914</v>
      </c>
      <c r="Q1251" s="6" t="str">
        <f t="shared" si="116"/>
        <v>music</v>
      </c>
      <c r="R1251" s="6" t="str">
        <f t="shared" si="117"/>
        <v>rock</v>
      </c>
      <c r="S1251" s="11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14"/>
        <v>2.0015333333333332</v>
      </c>
      <c r="P1252">
        <f t="shared" si="115"/>
        <v>118.2007874015748</v>
      </c>
      <c r="Q1252" s="6" t="str">
        <f t="shared" si="116"/>
        <v>music</v>
      </c>
      <c r="R1252" s="6" t="str">
        <f t="shared" si="117"/>
        <v>rock</v>
      </c>
      <c r="S1252" s="11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14"/>
        <v>1.018</v>
      </c>
      <c r="P1253">
        <f t="shared" si="115"/>
        <v>82.540540540540547</v>
      </c>
      <c r="Q1253" s="6" t="str">
        <f t="shared" si="116"/>
        <v>music</v>
      </c>
      <c r="R1253" s="6" t="str">
        <f t="shared" si="117"/>
        <v>rock</v>
      </c>
      <c r="S1253" s="11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14"/>
        <v>1.3765714285714286</v>
      </c>
      <c r="P1254">
        <f t="shared" si="115"/>
        <v>34.170212765957444</v>
      </c>
      <c r="Q1254" s="6" t="str">
        <f t="shared" si="116"/>
        <v>music</v>
      </c>
      <c r="R1254" s="6" t="str">
        <f t="shared" si="117"/>
        <v>rock</v>
      </c>
      <c r="S1254" s="11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14"/>
        <v>3038.3319999999999</v>
      </c>
      <c r="P1255">
        <f t="shared" si="115"/>
        <v>42.73322081575246</v>
      </c>
      <c r="Q1255" s="6" t="str">
        <f t="shared" si="116"/>
        <v>music</v>
      </c>
      <c r="R1255" s="6" t="str">
        <f t="shared" si="117"/>
        <v>rock</v>
      </c>
      <c r="S1255" s="11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14"/>
        <v>1.9885074626865671</v>
      </c>
      <c r="P1256">
        <f t="shared" si="115"/>
        <v>94.489361702127653</v>
      </c>
      <c r="Q1256" s="6" t="str">
        <f t="shared" si="116"/>
        <v>music</v>
      </c>
      <c r="R1256" s="6" t="str">
        <f t="shared" si="117"/>
        <v>rock</v>
      </c>
      <c r="S1256" s="11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14"/>
        <v>2.0236666666666667</v>
      </c>
      <c r="P1257">
        <f t="shared" si="115"/>
        <v>55.697247706422019</v>
      </c>
      <c r="Q1257" s="6" t="str">
        <f t="shared" si="116"/>
        <v>music</v>
      </c>
      <c r="R1257" s="6" t="str">
        <f t="shared" si="117"/>
        <v>rock</v>
      </c>
      <c r="S1257" s="11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14"/>
        <v>1.1796376666666666</v>
      </c>
      <c r="P1258">
        <f t="shared" si="115"/>
        <v>98.030831024930734</v>
      </c>
      <c r="Q1258" s="6" t="str">
        <f t="shared" si="116"/>
        <v>music</v>
      </c>
      <c r="R1258" s="6" t="str">
        <f t="shared" si="117"/>
        <v>rock</v>
      </c>
      <c r="S1258" s="11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14"/>
        <v>2.9472727272727273</v>
      </c>
      <c r="P1259">
        <f t="shared" si="115"/>
        <v>92.102272727272734</v>
      </c>
      <c r="Q1259" s="6" t="str">
        <f t="shared" si="116"/>
        <v>music</v>
      </c>
      <c r="R1259" s="6" t="str">
        <f t="shared" si="117"/>
        <v>rock</v>
      </c>
      <c r="S1259" s="11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14"/>
        <v>2.1314633333333335</v>
      </c>
      <c r="P1260">
        <f t="shared" si="115"/>
        <v>38.175462686567165</v>
      </c>
      <c r="Q1260" s="6" t="str">
        <f t="shared" si="116"/>
        <v>music</v>
      </c>
      <c r="R1260" s="6" t="str">
        <f t="shared" si="117"/>
        <v>rock</v>
      </c>
      <c r="S1260" s="11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14"/>
        <v>1.0424</v>
      </c>
      <c r="P1261">
        <f t="shared" si="115"/>
        <v>27.145833333333332</v>
      </c>
      <c r="Q1261" s="6" t="str">
        <f t="shared" si="116"/>
        <v>music</v>
      </c>
      <c r="R1261" s="6" t="str">
        <f t="shared" si="117"/>
        <v>rock</v>
      </c>
      <c r="S1261" s="11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14"/>
        <v>1.1366666666666667</v>
      </c>
      <c r="P1262">
        <f t="shared" si="115"/>
        <v>50.689189189189186</v>
      </c>
      <c r="Q1262" s="6" t="str">
        <f t="shared" si="116"/>
        <v>music</v>
      </c>
      <c r="R1262" s="6" t="str">
        <f t="shared" si="117"/>
        <v>rock</v>
      </c>
      <c r="S1262" s="11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14"/>
        <v>1.0125</v>
      </c>
      <c r="P1263">
        <f t="shared" si="115"/>
        <v>38.942307692307693</v>
      </c>
      <c r="Q1263" s="6" t="str">
        <f t="shared" si="116"/>
        <v>music</v>
      </c>
      <c r="R1263" s="6" t="str">
        <f t="shared" si="117"/>
        <v>rock</v>
      </c>
      <c r="S1263" s="11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14"/>
        <v>1.2541538461538462</v>
      </c>
      <c r="P1264">
        <f t="shared" si="115"/>
        <v>77.638095238095232</v>
      </c>
      <c r="Q1264" s="6" t="str">
        <f t="shared" si="116"/>
        <v>music</v>
      </c>
      <c r="R1264" s="6" t="str">
        <f t="shared" si="117"/>
        <v>rock</v>
      </c>
      <c r="S1264" s="11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14"/>
        <v>1.19</v>
      </c>
      <c r="P1265">
        <f t="shared" si="115"/>
        <v>43.536585365853661</v>
      </c>
      <c r="Q1265" s="6" t="str">
        <f t="shared" si="116"/>
        <v>music</v>
      </c>
      <c r="R1265" s="6" t="str">
        <f t="shared" si="117"/>
        <v>rock</v>
      </c>
      <c r="S1265" s="11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14"/>
        <v>1.6646153846153846</v>
      </c>
      <c r="P1266">
        <f t="shared" si="115"/>
        <v>31.823529411764707</v>
      </c>
      <c r="Q1266" s="6" t="str">
        <f t="shared" si="116"/>
        <v>music</v>
      </c>
      <c r="R1266" s="6" t="str">
        <f t="shared" si="117"/>
        <v>rock</v>
      </c>
      <c r="S1266" s="11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14"/>
        <v>1.1914771428571429</v>
      </c>
      <c r="P1267">
        <f t="shared" si="115"/>
        <v>63.184393939393942</v>
      </c>
      <c r="Q1267" s="6" t="str">
        <f t="shared" si="116"/>
        <v>music</v>
      </c>
      <c r="R1267" s="6" t="str">
        <f t="shared" si="117"/>
        <v>rock</v>
      </c>
      <c r="S1267" s="11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14"/>
        <v>1.0047368421052632</v>
      </c>
      <c r="P1268">
        <f t="shared" si="115"/>
        <v>190.9</v>
      </c>
      <c r="Q1268" s="6" t="str">
        <f t="shared" si="116"/>
        <v>music</v>
      </c>
      <c r="R1268" s="6" t="str">
        <f t="shared" si="117"/>
        <v>rock</v>
      </c>
      <c r="S1268" s="11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14"/>
        <v>1.018</v>
      </c>
      <c r="P1269">
        <f t="shared" si="115"/>
        <v>140.85534591194968</v>
      </c>
      <c r="Q1269" s="6" t="str">
        <f t="shared" si="116"/>
        <v>music</v>
      </c>
      <c r="R1269" s="6" t="str">
        <f t="shared" si="117"/>
        <v>rock</v>
      </c>
      <c r="S1269" s="11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14"/>
        <v>1.1666666666666667</v>
      </c>
      <c r="P1270">
        <f t="shared" si="115"/>
        <v>76.92307692307692</v>
      </c>
      <c r="Q1270" s="6" t="str">
        <f t="shared" si="116"/>
        <v>music</v>
      </c>
      <c r="R1270" s="6" t="str">
        <f t="shared" si="117"/>
        <v>rock</v>
      </c>
      <c r="S1270" s="11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14"/>
        <v>1.0864893617021276</v>
      </c>
      <c r="P1271">
        <f t="shared" si="115"/>
        <v>99.15533980582525</v>
      </c>
      <c r="Q1271" s="6" t="str">
        <f t="shared" si="116"/>
        <v>music</v>
      </c>
      <c r="R1271" s="6" t="str">
        <f t="shared" si="117"/>
        <v>rock</v>
      </c>
      <c r="S1271" s="11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14"/>
        <v>1.1472</v>
      </c>
      <c r="P1272">
        <f t="shared" si="115"/>
        <v>67.881656804733723</v>
      </c>
      <c r="Q1272" s="6" t="str">
        <f t="shared" si="116"/>
        <v>music</v>
      </c>
      <c r="R1272" s="6" t="str">
        <f t="shared" si="117"/>
        <v>rock</v>
      </c>
      <c r="S1272" s="11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14"/>
        <v>1.018</v>
      </c>
      <c r="P1273">
        <f t="shared" si="115"/>
        <v>246.29032258064515</v>
      </c>
      <c r="Q1273" s="6" t="str">
        <f t="shared" si="116"/>
        <v>music</v>
      </c>
      <c r="R1273" s="6" t="str">
        <f t="shared" si="117"/>
        <v>rock</v>
      </c>
      <c r="S1273" s="11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14"/>
        <v>1.06</v>
      </c>
      <c r="P1274">
        <f t="shared" si="115"/>
        <v>189.28571428571428</v>
      </c>
      <c r="Q1274" s="6" t="str">
        <f t="shared" si="116"/>
        <v>music</v>
      </c>
      <c r="R1274" s="6" t="str">
        <f t="shared" si="117"/>
        <v>rock</v>
      </c>
      <c r="S1274" s="11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14"/>
        <v>1.0349999999999999</v>
      </c>
      <c r="P1275">
        <f t="shared" si="115"/>
        <v>76.666666666666671</v>
      </c>
      <c r="Q1275" s="6" t="str">
        <f t="shared" si="116"/>
        <v>music</v>
      </c>
      <c r="R1275" s="6" t="str">
        <f t="shared" si="117"/>
        <v>rock</v>
      </c>
      <c r="S1275" s="11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14"/>
        <v>1.5497535999999998</v>
      </c>
      <c r="P1276">
        <f t="shared" si="115"/>
        <v>82.963254817987149</v>
      </c>
      <c r="Q1276" s="6" t="str">
        <f t="shared" si="116"/>
        <v>music</v>
      </c>
      <c r="R1276" s="6" t="str">
        <f t="shared" si="117"/>
        <v>rock</v>
      </c>
      <c r="S1276" s="11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14"/>
        <v>1.6214066666666667</v>
      </c>
      <c r="P1277">
        <f t="shared" si="115"/>
        <v>62.522107969151669</v>
      </c>
      <c r="Q1277" s="6" t="str">
        <f t="shared" si="116"/>
        <v>music</v>
      </c>
      <c r="R1277" s="6" t="str">
        <f t="shared" si="117"/>
        <v>rock</v>
      </c>
      <c r="S1277" s="11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14"/>
        <v>1.0442100000000001</v>
      </c>
      <c r="P1278">
        <f t="shared" si="115"/>
        <v>46.06808823529412</v>
      </c>
      <c r="Q1278" s="6" t="str">
        <f t="shared" si="116"/>
        <v>music</v>
      </c>
      <c r="R1278" s="6" t="str">
        <f t="shared" si="117"/>
        <v>rock</v>
      </c>
      <c r="S1278" s="11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14"/>
        <v>1.0612433333333333</v>
      </c>
      <c r="P1279">
        <f t="shared" si="115"/>
        <v>38.543946731234868</v>
      </c>
      <c r="Q1279" s="6" t="str">
        <f t="shared" si="116"/>
        <v>music</v>
      </c>
      <c r="R1279" s="6" t="str">
        <f t="shared" si="117"/>
        <v>rock</v>
      </c>
      <c r="S1279" s="11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14"/>
        <v>1.5493846153846154</v>
      </c>
      <c r="P1280">
        <f t="shared" si="115"/>
        <v>53.005263157894738</v>
      </c>
      <c r="Q1280" s="6" t="str">
        <f t="shared" si="116"/>
        <v>music</v>
      </c>
      <c r="R1280" s="6" t="str">
        <f t="shared" si="117"/>
        <v>rock</v>
      </c>
      <c r="S1280" s="11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14"/>
        <v>1.1077157238734421</v>
      </c>
      <c r="P1281">
        <f t="shared" si="115"/>
        <v>73.355396825396824</v>
      </c>
      <c r="Q1281" s="6" t="str">
        <f t="shared" si="116"/>
        <v>music</v>
      </c>
      <c r="R1281" s="6" t="str">
        <f t="shared" si="117"/>
        <v>rock</v>
      </c>
      <c r="S1281" s="11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114"/>
        <v>1.1091186666666666</v>
      </c>
      <c r="P1282">
        <f t="shared" si="115"/>
        <v>127.97523076923076</v>
      </c>
      <c r="Q1282" s="6" t="str">
        <f t="shared" si="116"/>
        <v>music</v>
      </c>
      <c r="R1282" s="6" t="str">
        <f t="shared" si="117"/>
        <v>rock</v>
      </c>
      <c r="S1282" s="11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120">(E1283/D1283)</f>
        <v>1.1071428571428572</v>
      </c>
      <c r="P1283">
        <f t="shared" ref="P1283:P1346" si="121">IF(L1283=0,0,(E1283/L1283))</f>
        <v>104.72972972972973</v>
      </c>
      <c r="Q1283" s="6" t="str">
        <f t="shared" ref="Q1283:Q1346" si="122">LEFT(N1283,FIND("/",N1283)-1)</f>
        <v>music</v>
      </c>
      <c r="R1283" s="6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120"/>
        <v>1.2361333333333333</v>
      </c>
      <c r="P1284">
        <f t="shared" si="121"/>
        <v>67.671532846715323</v>
      </c>
      <c r="Q1284" s="6" t="str">
        <f t="shared" si="122"/>
        <v>music</v>
      </c>
      <c r="R1284" s="6" t="str">
        <f t="shared" si="123"/>
        <v>rock</v>
      </c>
      <c r="S1284" s="11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20"/>
        <v>2.1105</v>
      </c>
      <c r="P1285">
        <f t="shared" si="121"/>
        <v>95.931818181818187</v>
      </c>
      <c r="Q1285" s="6" t="str">
        <f t="shared" si="122"/>
        <v>music</v>
      </c>
      <c r="R1285" s="6" t="str">
        <f t="shared" si="123"/>
        <v>rock</v>
      </c>
      <c r="S1285" s="11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20"/>
        <v>1.01</v>
      </c>
      <c r="P1286">
        <f t="shared" si="121"/>
        <v>65.161290322580641</v>
      </c>
      <c r="Q1286" s="6" t="str">
        <f t="shared" si="122"/>
        <v>theater</v>
      </c>
      <c r="R1286" s="6" t="str">
        <f t="shared" si="123"/>
        <v>plays</v>
      </c>
      <c r="S1286" s="11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20"/>
        <v>1.0165</v>
      </c>
      <c r="P1287">
        <f t="shared" si="121"/>
        <v>32.269841269841272</v>
      </c>
      <c r="Q1287" s="6" t="str">
        <f t="shared" si="122"/>
        <v>theater</v>
      </c>
      <c r="R1287" s="6" t="str">
        <f t="shared" si="123"/>
        <v>plays</v>
      </c>
      <c r="S1287" s="11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20"/>
        <v>1.0833333333333333</v>
      </c>
      <c r="P1288">
        <f t="shared" si="121"/>
        <v>81.25</v>
      </c>
      <c r="Q1288" s="6" t="str">
        <f t="shared" si="122"/>
        <v>theater</v>
      </c>
      <c r="R1288" s="6" t="str">
        <f t="shared" si="123"/>
        <v>plays</v>
      </c>
      <c r="S1288" s="11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20"/>
        <v>2.42</v>
      </c>
      <c r="P1289">
        <f t="shared" si="121"/>
        <v>24.2</v>
      </c>
      <c r="Q1289" s="6" t="str">
        <f t="shared" si="122"/>
        <v>theater</v>
      </c>
      <c r="R1289" s="6" t="str">
        <f t="shared" si="123"/>
        <v>plays</v>
      </c>
      <c r="S1289" s="11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20"/>
        <v>1.0044999999999999</v>
      </c>
      <c r="P1290">
        <f t="shared" si="121"/>
        <v>65.868852459016395</v>
      </c>
      <c r="Q1290" s="6" t="str">
        <f t="shared" si="122"/>
        <v>theater</v>
      </c>
      <c r="R1290" s="6" t="str">
        <f t="shared" si="123"/>
        <v>plays</v>
      </c>
      <c r="S1290" s="11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20"/>
        <v>1.2506666666666666</v>
      </c>
      <c r="P1291">
        <f t="shared" si="121"/>
        <v>36.07692307692308</v>
      </c>
      <c r="Q1291" s="6" t="str">
        <f t="shared" si="122"/>
        <v>theater</v>
      </c>
      <c r="R1291" s="6" t="str">
        <f t="shared" si="123"/>
        <v>plays</v>
      </c>
      <c r="S1291" s="11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20"/>
        <v>1.0857142857142856</v>
      </c>
      <c r="P1292">
        <f t="shared" si="121"/>
        <v>44.186046511627907</v>
      </c>
      <c r="Q1292" s="6" t="str">
        <f t="shared" si="122"/>
        <v>theater</v>
      </c>
      <c r="R1292" s="6" t="str">
        <f t="shared" si="123"/>
        <v>plays</v>
      </c>
      <c r="S1292" s="11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20"/>
        <v>1.4570000000000001</v>
      </c>
      <c r="P1293">
        <f t="shared" si="121"/>
        <v>104.07142857142857</v>
      </c>
      <c r="Q1293" s="6" t="str">
        <f t="shared" si="122"/>
        <v>theater</v>
      </c>
      <c r="R1293" s="6" t="str">
        <f t="shared" si="123"/>
        <v>plays</v>
      </c>
      <c r="S1293" s="11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20"/>
        <v>1.1000000000000001</v>
      </c>
      <c r="P1294">
        <f t="shared" si="121"/>
        <v>35.96153846153846</v>
      </c>
      <c r="Q1294" s="6" t="str">
        <f t="shared" si="122"/>
        <v>theater</v>
      </c>
      <c r="R1294" s="6" t="str">
        <f t="shared" si="123"/>
        <v>plays</v>
      </c>
      <c r="S1294" s="11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20"/>
        <v>1.0223333333333333</v>
      </c>
      <c r="P1295">
        <f t="shared" si="121"/>
        <v>127.79166666666667</v>
      </c>
      <c r="Q1295" s="6" t="str">
        <f t="shared" si="122"/>
        <v>theater</v>
      </c>
      <c r="R1295" s="6" t="str">
        <f t="shared" si="123"/>
        <v>plays</v>
      </c>
      <c r="S1295" s="11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20"/>
        <v>1.22</v>
      </c>
      <c r="P1296">
        <f t="shared" si="121"/>
        <v>27.727272727272727</v>
      </c>
      <c r="Q1296" s="6" t="str">
        <f t="shared" si="122"/>
        <v>theater</v>
      </c>
      <c r="R1296" s="6" t="str">
        <f t="shared" si="123"/>
        <v>plays</v>
      </c>
      <c r="S1296" s="11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20"/>
        <v>1.0196000000000001</v>
      </c>
      <c r="P1297">
        <f t="shared" si="121"/>
        <v>39.828125</v>
      </c>
      <c r="Q1297" s="6" t="str">
        <f t="shared" si="122"/>
        <v>theater</v>
      </c>
      <c r="R1297" s="6" t="str">
        <f t="shared" si="123"/>
        <v>plays</v>
      </c>
      <c r="S1297" s="11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20"/>
        <v>1.411764705882353</v>
      </c>
      <c r="P1298">
        <f t="shared" si="121"/>
        <v>52.173913043478258</v>
      </c>
      <c r="Q1298" s="6" t="str">
        <f t="shared" si="122"/>
        <v>theater</v>
      </c>
      <c r="R1298" s="6" t="str">
        <f t="shared" si="123"/>
        <v>plays</v>
      </c>
      <c r="S1298" s="11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20"/>
        <v>1.0952500000000001</v>
      </c>
      <c r="P1299">
        <f t="shared" si="121"/>
        <v>92.037815126050418</v>
      </c>
      <c r="Q1299" s="6" t="str">
        <f t="shared" si="122"/>
        <v>theater</v>
      </c>
      <c r="R1299" s="6" t="str">
        <f t="shared" si="123"/>
        <v>plays</v>
      </c>
      <c r="S1299" s="11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20"/>
        <v>1.0465</v>
      </c>
      <c r="P1300">
        <f t="shared" si="121"/>
        <v>63.424242424242422</v>
      </c>
      <c r="Q1300" s="6" t="str">
        <f t="shared" si="122"/>
        <v>theater</v>
      </c>
      <c r="R1300" s="6" t="str">
        <f t="shared" si="123"/>
        <v>plays</v>
      </c>
      <c r="S1300" s="11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20"/>
        <v>1.24</v>
      </c>
      <c r="P1301">
        <f t="shared" si="121"/>
        <v>135.625</v>
      </c>
      <c r="Q1301" s="6" t="str">
        <f t="shared" si="122"/>
        <v>theater</v>
      </c>
      <c r="R1301" s="6" t="str">
        <f t="shared" si="123"/>
        <v>plays</v>
      </c>
      <c r="S1301" s="11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20"/>
        <v>1.35</v>
      </c>
      <c r="P1302">
        <f t="shared" si="121"/>
        <v>168.75</v>
      </c>
      <c r="Q1302" s="6" t="str">
        <f t="shared" si="122"/>
        <v>theater</v>
      </c>
      <c r="R1302" s="6" t="str">
        <f t="shared" si="123"/>
        <v>plays</v>
      </c>
      <c r="S1302" s="11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20"/>
        <v>1.0275000000000001</v>
      </c>
      <c r="P1303">
        <f t="shared" si="121"/>
        <v>70.862068965517238</v>
      </c>
      <c r="Q1303" s="6" t="str">
        <f t="shared" si="122"/>
        <v>theater</v>
      </c>
      <c r="R1303" s="6" t="str">
        <f t="shared" si="123"/>
        <v>plays</v>
      </c>
      <c r="S1303" s="11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20"/>
        <v>1</v>
      </c>
      <c r="P1304">
        <f t="shared" si="121"/>
        <v>50</v>
      </c>
      <c r="Q1304" s="6" t="str">
        <f t="shared" si="122"/>
        <v>theater</v>
      </c>
      <c r="R1304" s="6" t="str">
        <f t="shared" si="123"/>
        <v>plays</v>
      </c>
      <c r="S1304" s="11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20"/>
        <v>1.3026085714285716</v>
      </c>
      <c r="P1305">
        <f t="shared" si="121"/>
        <v>42.214166666666671</v>
      </c>
      <c r="Q1305" s="6" t="str">
        <f t="shared" si="122"/>
        <v>theater</v>
      </c>
      <c r="R1305" s="6" t="str">
        <f t="shared" si="123"/>
        <v>plays</v>
      </c>
      <c r="S1305" s="11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20"/>
        <v>0.39627499999999999</v>
      </c>
      <c r="P1306">
        <f t="shared" si="121"/>
        <v>152.41346153846155</v>
      </c>
      <c r="Q1306" s="6" t="str">
        <f t="shared" si="122"/>
        <v>technology</v>
      </c>
      <c r="R1306" s="6" t="str">
        <f t="shared" si="123"/>
        <v>wearables</v>
      </c>
      <c r="S1306" s="11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20"/>
        <v>0.25976666666666665</v>
      </c>
      <c r="P1307">
        <f t="shared" si="121"/>
        <v>90.616279069767444</v>
      </c>
      <c r="Q1307" s="6" t="str">
        <f t="shared" si="122"/>
        <v>technology</v>
      </c>
      <c r="R1307" s="6" t="str">
        <f t="shared" si="123"/>
        <v>wearables</v>
      </c>
      <c r="S1307" s="11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20"/>
        <v>0.65246363636363636</v>
      </c>
      <c r="P1308">
        <f t="shared" si="121"/>
        <v>201.60393258426967</v>
      </c>
      <c r="Q1308" s="6" t="str">
        <f t="shared" si="122"/>
        <v>technology</v>
      </c>
      <c r="R1308" s="6" t="str">
        <f t="shared" si="123"/>
        <v>wearables</v>
      </c>
      <c r="S1308" s="11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20"/>
        <v>0.11514000000000001</v>
      </c>
      <c r="P1309">
        <f t="shared" si="121"/>
        <v>127.93333333333334</v>
      </c>
      <c r="Q1309" s="6" t="str">
        <f t="shared" si="122"/>
        <v>technology</v>
      </c>
      <c r="R1309" s="6" t="str">
        <f t="shared" si="123"/>
        <v>wearables</v>
      </c>
      <c r="S1309" s="11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20"/>
        <v>0.11360000000000001</v>
      </c>
      <c r="P1310">
        <f t="shared" si="121"/>
        <v>29.894736842105264</v>
      </c>
      <c r="Q1310" s="6" t="str">
        <f t="shared" si="122"/>
        <v>technology</v>
      </c>
      <c r="R1310" s="6" t="str">
        <f t="shared" si="123"/>
        <v>wearables</v>
      </c>
      <c r="S1310" s="11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20"/>
        <v>1.1199130434782609</v>
      </c>
      <c r="P1311">
        <f t="shared" si="121"/>
        <v>367.97142857142859</v>
      </c>
      <c r="Q1311" s="6" t="str">
        <f t="shared" si="122"/>
        <v>technology</v>
      </c>
      <c r="R1311" s="6" t="str">
        <f t="shared" si="123"/>
        <v>wearables</v>
      </c>
      <c r="S1311" s="11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20"/>
        <v>0.155</v>
      </c>
      <c r="P1312">
        <f t="shared" si="121"/>
        <v>129.16666666666666</v>
      </c>
      <c r="Q1312" s="6" t="str">
        <f t="shared" si="122"/>
        <v>technology</v>
      </c>
      <c r="R1312" s="6" t="str">
        <f t="shared" si="123"/>
        <v>wearables</v>
      </c>
      <c r="S1312" s="11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20"/>
        <v>0.32028000000000001</v>
      </c>
      <c r="P1313">
        <f t="shared" si="121"/>
        <v>800.7</v>
      </c>
      <c r="Q1313" s="6" t="str">
        <f t="shared" si="122"/>
        <v>technology</v>
      </c>
      <c r="R1313" s="6" t="str">
        <f t="shared" si="123"/>
        <v>wearables</v>
      </c>
      <c r="S1313" s="11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20"/>
        <v>6.0869565217391303E-3</v>
      </c>
      <c r="P1314">
        <f t="shared" si="121"/>
        <v>28</v>
      </c>
      <c r="Q1314" s="6" t="str">
        <f t="shared" si="122"/>
        <v>technology</v>
      </c>
      <c r="R1314" s="6" t="str">
        <f t="shared" si="123"/>
        <v>wearables</v>
      </c>
      <c r="S1314" s="11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20"/>
        <v>0.31114999999999998</v>
      </c>
      <c r="P1315">
        <f t="shared" si="121"/>
        <v>102.01639344262296</v>
      </c>
      <c r="Q1315" s="6" t="str">
        <f t="shared" si="122"/>
        <v>technology</v>
      </c>
      <c r="R1315" s="6" t="str">
        <f t="shared" si="123"/>
        <v>wearables</v>
      </c>
      <c r="S1315" s="11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20"/>
        <v>1.1266666666666666E-2</v>
      </c>
      <c r="P1316">
        <f t="shared" si="121"/>
        <v>184.36363636363637</v>
      </c>
      <c r="Q1316" s="6" t="str">
        <f t="shared" si="122"/>
        <v>technology</v>
      </c>
      <c r="R1316" s="6" t="str">
        <f t="shared" si="123"/>
        <v>wearables</v>
      </c>
      <c r="S1316" s="11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20"/>
        <v>0.40404000000000001</v>
      </c>
      <c r="P1317">
        <f t="shared" si="121"/>
        <v>162.91935483870967</v>
      </c>
      <c r="Q1317" s="6" t="str">
        <f t="shared" si="122"/>
        <v>technology</v>
      </c>
      <c r="R1317" s="6" t="str">
        <f t="shared" si="123"/>
        <v>wearables</v>
      </c>
      <c r="S1317" s="11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20"/>
        <v>1.3333333333333333E-5</v>
      </c>
      <c r="P1318">
        <f t="shared" si="121"/>
        <v>1</v>
      </c>
      <c r="Q1318" s="6" t="str">
        <f t="shared" si="122"/>
        <v>technology</v>
      </c>
      <c r="R1318" s="6" t="str">
        <f t="shared" si="123"/>
        <v>wearables</v>
      </c>
      <c r="S1318" s="11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20"/>
        <v>5.7334999999999997E-2</v>
      </c>
      <c r="P1319">
        <f t="shared" si="121"/>
        <v>603.52631578947364</v>
      </c>
      <c r="Q1319" s="6" t="str">
        <f t="shared" si="122"/>
        <v>technology</v>
      </c>
      <c r="R1319" s="6" t="str">
        <f t="shared" si="123"/>
        <v>wearables</v>
      </c>
      <c r="S1319" s="11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20"/>
        <v>0.15325</v>
      </c>
      <c r="P1320">
        <f t="shared" si="121"/>
        <v>45.407407407407405</v>
      </c>
      <c r="Q1320" s="6" t="str">
        <f t="shared" si="122"/>
        <v>technology</v>
      </c>
      <c r="R1320" s="6" t="str">
        <f t="shared" si="123"/>
        <v>wearables</v>
      </c>
      <c r="S1320" s="11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20"/>
        <v>0.15103448275862069</v>
      </c>
      <c r="P1321">
        <f t="shared" si="121"/>
        <v>97.333333333333329</v>
      </c>
      <c r="Q1321" s="6" t="str">
        <f t="shared" si="122"/>
        <v>technology</v>
      </c>
      <c r="R1321" s="6" t="str">
        <f t="shared" si="123"/>
        <v>wearables</v>
      </c>
      <c r="S1321" s="11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20"/>
        <v>5.0299999999999997E-3</v>
      </c>
      <c r="P1322">
        <f t="shared" si="121"/>
        <v>167.66666666666666</v>
      </c>
      <c r="Q1322" s="6" t="str">
        <f t="shared" si="122"/>
        <v>technology</v>
      </c>
      <c r="R1322" s="6" t="str">
        <f t="shared" si="123"/>
        <v>wearables</v>
      </c>
      <c r="S1322" s="11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20"/>
        <v>1.3028138528138528E-2</v>
      </c>
      <c r="P1323">
        <f t="shared" si="121"/>
        <v>859.85714285714289</v>
      </c>
      <c r="Q1323" s="6" t="str">
        <f t="shared" si="122"/>
        <v>technology</v>
      </c>
      <c r="R1323" s="6" t="str">
        <f t="shared" si="123"/>
        <v>wearables</v>
      </c>
      <c r="S1323" s="11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20"/>
        <v>3.0285714285714286E-3</v>
      </c>
      <c r="P1324">
        <f t="shared" si="121"/>
        <v>26.5</v>
      </c>
      <c r="Q1324" s="6" t="str">
        <f t="shared" si="122"/>
        <v>technology</v>
      </c>
      <c r="R1324" s="6" t="str">
        <f t="shared" si="123"/>
        <v>wearables</v>
      </c>
      <c r="S1324" s="11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20"/>
        <v>8.8800000000000004E-2</v>
      </c>
      <c r="P1325">
        <f t="shared" si="121"/>
        <v>30.272727272727273</v>
      </c>
      <c r="Q1325" s="6" t="str">
        <f t="shared" si="122"/>
        <v>technology</v>
      </c>
      <c r="R1325" s="6" t="str">
        <f t="shared" si="123"/>
        <v>wearables</v>
      </c>
      <c r="S1325" s="11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20"/>
        <v>9.8400000000000001E-2</v>
      </c>
      <c r="P1326">
        <f t="shared" si="121"/>
        <v>54.666666666666664</v>
      </c>
      <c r="Q1326" s="6" t="str">
        <f t="shared" si="122"/>
        <v>technology</v>
      </c>
      <c r="R1326" s="6" t="str">
        <f t="shared" si="123"/>
        <v>wearables</v>
      </c>
      <c r="S1326" s="11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20"/>
        <v>2.4299999999999999E-2</v>
      </c>
      <c r="P1327">
        <f t="shared" si="121"/>
        <v>60.75</v>
      </c>
      <c r="Q1327" s="6" t="str">
        <f t="shared" si="122"/>
        <v>technology</v>
      </c>
      <c r="R1327" s="6" t="str">
        <f t="shared" si="123"/>
        <v>wearables</v>
      </c>
      <c r="S1327" s="11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20"/>
        <v>1.1299999999999999E-2</v>
      </c>
      <c r="P1328">
        <f t="shared" si="121"/>
        <v>102.72727272727273</v>
      </c>
      <c r="Q1328" s="6" t="str">
        <f t="shared" si="122"/>
        <v>technology</v>
      </c>
      <c r="R1328" s="6" t="str">
        <f t="shared" si="123"/>
        <v>wearables</v>
      </c>
      <c r="S1328" s="11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20"/>
        <v>3.5520833333333335E-2</v>
      </c>
      <c r="P1329">
        <f t="shared" si="121"/>
        <v>41.585365853658537</v>
      </c>
      <c r="Q1329" s="6" t="str">
        <f t="shared" si="122"/>
        <v>technology</v>
      </c>
      <c r="R1329" s="6" t="str">
        <f t="shared" si="123"/>
        <v>wearables</v>
      </c>
      <c r="S1329" s="11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20"/>
        <v>2.3306666666666667E-2</v>
      </c>
      <c r="P1330">
        <f t="shared" si="121"/>
        <v>116.53333333333333</v>
      </c>
      <c r="Q1330" s="6" t="str">
        <f t="shared" si="122"/>
        <v>technology</v>
      </c>
      <c r="R1330" s="6" t="str">
        <f t="shared" si="123"/>
        <v>wearables</v>
      </c>
      <c r="S1330" s="11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20"/>
        <v>8.1600000000000006E-3</v>
      </c>
      <c r="P1331">
        <f t="shared" si="121"/>
        <v>45.333333333333336</v>
      </c>
      <c r="Q1331" s="6" t="str">
        <f t="shared" si="122"/>
        <v>technology</v>
      </c>
      <c r="R1331" s="6" t="str">
        <f t="shared" si="123"/>
        <v>wearables</v>
      </c>
      <c r="S1331" s="11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20"/>
        <v>0.22494285714285714</v>
      </c>
      <c r="P1332">
        <f t="shared" si="121"/>
        <v>157.46</v>
      </c>
      <c r="Q1332" s="6" t="str">
        <f t="shared" si="122"/>
        <v>technology</v>
      </c>
      <c r="R1332" s="6" t="str">
        <f t="shared" si="123"/>
        <v>wearables</v>
      </c>
      <c r="S1332" s="11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20"/>
        <v>1.3668E-2</v>
      </c>
      <c r="P1333">
        <f t="shared" si="121"/>
        <v>100.5</v>
      </c>
      <c r="Q1333" s="6" t="str">
        <f t="shared" si="122"/>
        <v>technology</v>
      </c>
      <c r="R1333" s="6" t="str">
        <f t="shared" si="123"/>
        <v>wearables</v>
      </c>
      <c r="S1333" s="11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20"/>
        <v>0</v>
      </c>
      <c r="P1334">
        <f t="shared" si="121"/>
        <v>0</v>
      </c>
      <c r="Q1334" s="6" t="str">
        <f t="shared" si="122"/>
        <v>technology</v>
      </c>
      <c r="R1334" s="6" t="str">
        <f t="shared" si="123"/>
        <v>wearables</v>
      </c>
      <c r="S1334" s="11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20"/>
        <v>0</v>
      </c>
      <c r="P1335">
        <f t="shared" si="121"/>
        <v>0</v>
      </c>
      <c r="Q1335" s="6" t="str">
        <f t="shared" si="122"/>
        <v>technology</v>
      </c>
      <c r="R1335" s="6" t="str">
        <f t="shared" si="123"/>
        <v>wearables</v>
      </c>
      <c r="S1335" s="11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20"/>
        <v>0.10754135338345865</v>
      </c>
      <c r="P1336">
        <f t="shared" si="121"/>
        <v>51.822463768115945</v>
      </c>
      <c r="Q1336" s="6" t="str">
        <f t="shared" si="122"/>
        <v>technology</v>
      </c>
      <c r="R1336" s="6" t="str">
        <f t="shared" si="123"/>
        <v>wearables</v>
      </c>
      <c r="S1336" s="11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20"/>
        <v>0.1976</v>
      </c>
      <c r="P1337">
        <f t="shared" si="121"/>
        <v>308.75</v>
      </c>
      <c r="Q1337" s="6" t="str">
        <f t="shared" si="122"/>
        <v>technology</v>
      </c>
      <c r="R1337" s="6" t="str">
        <f t="shared" si="123"/>
        <v>wearables</v>
      </c>
      <c r="S1337" s="11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20"/>
        <v>0.84946999999999995</v>
      </c>
      <c r="P1338">
        <f t="shared" si="121"/>
        <v>379.22767857142856</v>
      </c>
      <c r="Q1338" s="6" t="str">
        <f t="shared" si="122"/>
        <v>technology</v>
      </c>
      <c r="R1338" s="6" t="str">
        <f t="shared" si="123"/>
        <v>wearables</v>
      </c>
      <c r="S1338" s="11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20"/>
        <v>0.49381999999999998</v>
      </c>
      <c r="P1339">
        <f t="shared" si="121"/>
        <v>176.36428571428573</v>
      </c>
      <c r="Q1339" s="6" t="str">
        <f t="shared" si="122"/>
        <v>technology</v>
      </c>
      <c r="R1339" s="6" t="str">
        <f t="shared" si="123"/>
        <v>wearables</v>
      </c>
      <c r="S1339" s="11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20"/>
        <v>3.3033333333333331E-2</v>
      </c>
      <c r="P1340">
        <f t="shared" si="121"/>
        <v>66.066666666666663</v>
      </c>
      <c r="Q1340" s="6" t="str">
        <f t="shared" si="122"/>
        <v>technology</v>
      </c>
      <c r="R1340" s="6" t="str">
        <f t="shared" si="123"/>
        <v>wearables</v>
      </c>
      <c r="S1340" s="11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20"/>
        <v>6.6339999999999996E-2</v>
      </c>
      <c r="P1341">
        <f t="shared" si="121"/>
        <v>89.648648648648646</v>
      </c>
      <c r="Q1341" s="6" t="str">
        <f t="shared" si="122"/>
        <v>technology</v>
      </c>
      <c r="R1341" s="6" t="str">
        <f t="shared" si="123"/>
        <v>wearables</v>
      </c>
      <c r="S1341" s="11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20"/>
        <v>0</v>
      </c>
      <c r="P1342">
        <f t="shared" si="121"/>
        <v>0</v>
      </c>
      <c r="Q1342" s="6" t="str">
        <f t="shared" si="122"/>
        <v>technology</v>
      </c>
      <c r="R1342" s="6" t="str">
        <f t="shared" si="123"/>
        <v>wearables</v>
      </c>
      <c r="S1342" s="11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20"/>
        <v>0.7036</v>
      </c>
      <c r="P1343">
        <f t="shared" si="121"/>
        <v>382.39130434782606</v>
      </c>
      <c r="Q1343" s="6" t="str">
        <f t="shared" si="122"/>
        <v>technology</v>
      </c>
      <c r="R1343" s="6" t="str">
        <f t="shared" si="123"/>
        <v>wearables</v>
      </c>
      <c r="S1343" s="11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20"/>
        <v>2E-3</v>
      </c>
      <c r="P1344">
        <f t="shared" si="121"/>
        <v>100</v>
      </c>
      <c r="Q1344" s="6" t="str">
        <f t="shared" si="122"/>
        <v>technology</v>
      </c>
      <c r="R1344" s="6" t="str">
        <f t="shared" si="123"/>
        <v>wearables</v>
      </c>
      <c r="S1344" s="11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20"/>
        <v>1.02298</v>
      </c>
      <c r="P1345">
        <f t="shared" si="121"/>
        <v>158.35603715170279</v>
      </c>
      <c r="Q1345" s="6" t="str">
        <f t="shared" si="122"/>
        <v>technology</v>
      </c>
      <c r="R1345" s="6" t="str">
        <f t="shared" si="123"/>
        <v>wearables</v>
      </c>
      <c r="S1345" s="11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120"/>
        <v>3.7773333333333334</v>
      </c>
      <c r="P1346">
        <f t="shared" si="121"/>
        <v>40.762589928057551</v>
      </c>
      <c r="Q1346" s="6" t="str">
        <f t="shared" si="122"/>
        <v>publishing</v>
      </c>
      <c r="R1346" s="6" t="str">
        <f t="shared" si="123"/>
        <v>nonfiction</v>
      </c>
      <c r="S1346" s="11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126">(E1347/D1347)</f>
        <v>1.25</v>
      </c>
      <c r="P1347">
        <f t="shared" ref="P1347:P1410" si="127">IF(L1347=0,0,(E1347/L1347))</f>
        <v>53.571428571428569</v>
      </c>
      <c r="Q1347" s="6" t="str">
        <f t="shared" ref="Q1347:Q1410" si="128">LEFT(N1347,FIND("/",N1347)-1)</f>
        <v>publishing</v>
      </c>
      <c r="R1347" s="6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126"/>
        <v>1.473265306122449</v>
      </c>
      <c r="P1348">
        <f t="shared" si="127"/>
        <v>48.449664429530202</v>
      </c>
      <c r="Q1348" s="6" t="str">
        <f t="shared" si="128"/>
        <v>publishing</v>
      </c>
      <c r="R1348" s="6" t="str">
        <f t="shared" si="129"/>
        <v>nonfiction</v>
      </c>
      <c r="S1348" s="11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26"/>
        <v>1.022</v>
      </c>
      <c r="P1349">
        <f t="shared" si="127"/>
        <v>82.41935483870968</v>
      </c>
      <c r="Q1349" s="6" t="str">
        <f t="shared" si="128"/>
        <v>publishing</v>
      </c>
      <c r="R1349" s="6" t="str">
        <f t="shared" si="129"/>
        <v>nonfiction</v>
      </c>
      <c r="S1349" s="11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26"/>
        <v>1.018723404255319</v>
      </c>
      <c r="P1350">
        <f t="shared" si="127"/>
        <v>230.19230769230768</v>
      </c>
      <c r="Q1350" s="6" t="str">
        <f t="shared" si="128"/>
        <v>publishing</v>
      </c>
      <c r="R1350" s="6" t="str">
        <f t="shared" si="129"/>
        <v>nonfiction</v>
      </c>
      <c r="S1350" s="11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26"/>
        <v>2.0419999999999998</v>
      </c>
      <c r="P1351">
        <f t="shared" si="127"/>
        <v>59.360465116279073</v>
      </c>
      <c r="Q1351" s="6" t="str">
        <f t="shared" si="128"/>
        <v>publishing</v>
      </c>
      <c r="R1351" s="6" t="str">
        <f t="shared" si="129"/>
        <v>nonfiction</v>
      </c>
      <c r="S1351" s="11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26"/>
        <v>1.0405</v>
      </c>
      <c r="P1352">
        <f t="shared" si="127"/>
        <v>66.698717948717942</v>
      </c>
      <c r="Q1352" s="6" t="str">
        <f t="shared" si="128"/>
        <v>publishing</v>
      </c>
      <c r="R1352" s="6" t="str">
        <f t="shared" si="129"/>
        <v>nonfiction</v>
      </c>
      <c r="S1352" s="11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26"/>
        <v>1.0126500000000001</v>
      </c>
      <c r="P1353">
        <f t="shared" si="127"/>
        <v>168.77500000000001</v>
      </c>
      <c r="Q1353" s="6" t="str">
        <f t="shared" si="128"/>
        <v>publishing</v>
      </c>
      <c r="R1353" s="6" t="str">
        <f t="shared" si="129"/>
        <v>nonfiction</v>
      </c>
      <c r="S1353" s="11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26"/>
        <v>1.3613999999999999</v>
      </c>
      <c r="P1354">
        <f t="shared" si="127"/>
        <v>59.973568281938327</v>
      </c>
      <c r="Q1354" s="6" t="str">
        <f t="shared" si="128"/>
        <v>publishing</v>
      </c>
      <c r="R1354" s="6" t="str">
        <f t="shared" si="129"/>
        <v>nonfiction</v>
      </c>
      <c r="S1354" s="11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26"/>
        <v>1.3360000000000001</v>
      </c>
      <c r="P1355">
        <f t="shared" si="127"/>
        <v>31.80952380952381</v>
      </c>
      <c r="Q1355" s="6" t="str">
        <f t="shared" si="128"/>
        <v>publishing</v>
      </c>
      <c r="R1355" s="6" t="str">
        <f t="shared" si="129"/>
        <v>nonfiction</v>
      </c>
      <c r="S1355" s="11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26"/>
        <v>1.3025</v>
      </c>
      <c r="P1356">
        <f t="shared" si="127"/>
        <v>24.421875</v>
      </c>
      <c r="Q1356" s="6" t="str">
        <f t="shared" si="128"/>
        <v>publishing</v>
      </c>
      <c r="R1356" s="6" t="str">
        <f t="shared" si="129"/>
        <v>nonfiction</v>
      </c>
      <c r="S1356" s="11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26"/>
        <v>1.2267999999999999</v>
      </c>
      <c r="P1357">
        <f t="shared" si="127"/>
        <v>25.347107438016529</v>
      </c>
      <c r="Q1357" s="6" t="str">
        <f t="shared" si="128"/>
        <v>publishing</v>
      </c>
      <c r="R1357" s="6" t="str">
        <f t="shared" si="129"/>
        <v>nonfiction</v>
      </c>
      <c r="S1357" s="11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26"/>
        <v>1.8281058823529412</v>
      </c>
      <c r="P1358">
        <f t="shared" si="127"/>
        <v>71.443218390804603</v>
      </c>
      <c r="Q1358" s="6" t="str">
        <f t="shared" si="128"/>
        <v>publishing</v>
      </c>
      <c r="R1358" s="6" t="str">
        <f t="shared" si="129"/>
        <v>nonfiction</v>
      </c>
      <c r="S1358" s="11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26"/>
        <v>1.2529999999999999</v>
      </c>
      <c r="P1359">
        <f t="shared" si="127"/>
        <v>38.553846153846152</v>
      </c>
      <c r="Q1359" s="6" t="str">
        <f t="shared" si="128"/>
        <v>publishing</v>
      </c>
      <c r="R1359" s="6" t="str">
        <f t="shared" si="129"/>
        <v>nonfiction</v>
      </c>
      <c r="S1359" s="11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26"/>
        <v>1.1166666666666667</v>
      </c>
      <c r="P1360">
        <f t="shared" si="127"/>
        <v>68.367346938775512</v>
      </c>
      <c r="Q1360" s="6" t="str">
        <f t="shared" si="128"/>
        <v>publishing</v>
      </c>
      <c r="R1360" s="6" t="str">
        <f t="shared" si="129"/>
        <v>nonfiction</v>
      </c>
      <c r="S1360" s="11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26"/>
        <v>1.1575757575757575</v>
      </c>
      <c r="P1361">
        <f t="shared" si="127"/>
        <v>40.210526315789473</v>
      </c>
      <c r="Q1361" s="6" t="str">
        <f t="shared" si="128"/>
        <v>publishing</v>
      </c>
      <c r="R1361" s="6" t="str">
        <f t="shared" si="129"/>
        <v>nonfiction</v>
      </c>
      <c r="S1361" s="11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26"/>
        <v>1.732</v>
      </c>
      <c r="P1362">
        <f t="shared" si="127"/>
        <v>32.074074074074076</v>
      </c>
      <c r="Q1362" s="6" t="str">
        <f t="shared" si="128"/>
        <v>publishing</v>
      </c>
      <c r="R1362" s="6" t="str">
        <f t="shared" si="129"/>
        <v>nonfiction</v>
      </c>
      <c r="S1362" s="11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26"/>
        <v>1.2598333333333334</v>
      </c>
      <c r="P1363">
        <f t="shared" si="127"/>
        <v>28.632575757575758</v>
      </c>
      <c r="Q1363" s="6" t="str">
        <f t="shared" si="128"/>
        <v>publishing</v>
      </c>
      <c r="R1363" s="6" t="str">
        <f t="shared" si="129"/>
        <v>nonfiction</v>
      </c>
      <c r="S1363" s="11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26"/>
        <v>1.091</v>
      </c>
      <c r="P1364">
        <f t="shared" si="127"/>
        <v>43.64</v>
      </c>
      <c r="Q1364" s="6" t="str">
        <f t="shared" si="128"/>
        <v>publishing</v>
      </c>
      <c r="R1364" s="6" t="str">
        <f t="shared" si="129"/>
        <v>nonfiction</v>
      </c>
      <c r="S1364" s="11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26"/>
        <v>1</v>
      </c>
      <c r="P1365">
        <f t="shared" si="127"/>
        <v>40</v>
      </c>
      <c r="Q1365" s="6" t="str">
        <f t="shared" si="128"/>
        <v>publishing</v>
      </c>
      <c r="R1365" s="6" t="str">
        <f t="shared" si="129"/>
        <v>nonfiction</v>
      </c>
      <c r="S1365" s="11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26"/>
        <v>1.1864285714285714</v>
      </c>
      <c r="P1366">
        <f t="shared" si="127"/>
        <v>346.04166666666669</v>
      </c>
      <c r="Q1366" s="6" t="str">
        <f t="shared" si="128"/>
        <v>music</v>
      </c>
      <c r="R1366" s="6" t="str">
        <f t="shared" si="129"/>
        <v>rock</v>
      </c>
      <c r="S1366" s="11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26"/>
        <v>1.0026666666666666</v>
      </c>
      <c r="P1367">
        <f t="shared" si="127"/>
        <v>81.739130434782609</v>
      </c>
      <c r="Q1367" s="6" t="str">
        <f t="shared" si="128"/>
        <v>music</v>
      </c>
      <c r="R1367" s="6" t="str">
        <f t="shared" si="129"/>
        <v>rock</v>
      </c>
      <c r="S1367" s="11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26"/>
        <v>1.2648920000000001</v>
      </c>
      <c r="P1368">
        <f t="shared" si="127"/>
        <v>64.535306122448986</v>
      </c>
      <c r="Q1368" s="6" t="str">
        <f t="shared" si="128"/>
        <v>music</v>
      </c>
      <c r="R1368" s="6" t="str">
        <f t="shared" si="129"/>
        <v>rock</v>
      </c>
      <c r="S1368" s="11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26"/>
        <v>1.1426000000000001</v>
      </c>
      <c r="P1369">
        <f t="shared" si="127"/>
        <v>63.477777777777774</v>
      </c>
      <c r="Q1369" s="6" t="str">
        <f t="shared" si="128"/>
        <v>music</v>
      </c>
      <c r="R1369" s="6" t="str">
        <f t="shared" si="129"/>
        <v>rock</v>
      </c>
      <c r="S1369" s="11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26"/>
        <v>1.107</v>
      </c>
      <c r="P1370">
        <f t="shared" si="127"/>
        <v>63.620689655172413</v>
      </c>
      <c r="Q1370" s="6" t="str">
        <f t="shared" si="128"/>
        <v>music</v>
      </c>
      <c r="R1370" s="6" t="str">
        <f t="shared" si="129"/>
        <v>rock</v>
      </c>
      <c r="S1370" s="11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26"/>
        <v>1.0534805315203954</v>
      </c>
      <c r="P1371">
        <f t="shared" si="127"/>
        <v>83.967068965517228</v>
      </c>
      <c r="Q1371" s="6" t="str">
        <f t="shared" si="128"/>
        <v>music</v>
      </c>
      <c r="R1371" s="6" t="str">
        <f t="shared" si="129"/>
        <v>rock</v>
      </c>
      <c r="S1371" s="11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26"/>
        <v>1.0366666666666666</v>
      </c>
      <c r="P1372">
        <f t="shared" si="127"/>
        <v>77.75</v>
      </c>
      <c r="Q1372" s="6" t="str">
        <f t="shared" si="128"/>
        <v>music</v>
      </c>
      <c r="R1372" s="6" t="str">
        <f t="shared" si="129"/>
        <v>rock</v>
      </c>
      <c r="S1372" s="11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26"/>
        <v>1.0708672667523933</v>
      </c>
      <c r="P1373">
        <f t="shared" si="127"/>
        <v>107.07142857142857</v>
      </c>
      <c r="Q1373" s="6" t="str">
        <f t="shared" si="128"/>
        <v>music</v>
      </c>
      <c r="R1373" s="6" t="str">
        <f t="shared" si="129"/>
        <v>rock</v>
      </c>
      <c r="S1373" s="11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26"/>
        <v>1.24</v>
      </c>
      <c r="P1374">
        <f t="shared" si="127"/>
        <v>38.75</v>
      </c>
      <c r="Q1374" s="6" t="str">
        <f t="shared" si="128"/>
        <v>music</v>
      </c>
      <c r="R1374" s="6" t="str">
        <f t="shared" si="129"/>
        <v>rock</v>
      </c>
      <c r="S1374" s="11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26"/>
        <v>1.0501</v>
      </c>
      <c r="P1375">
        <f t="shared" si="127"/>
        <v>201.94230769230768</v>
      </c>
      <c r="Q1375" s="6" t="str">
        <f t="shared" si="128"/>
        <v>music</v>
      </c>
      <c r="R1375" s="6" t="str">
        <f t="shared" si="129"/>
        <v>rock</v>
      </c>
      <c r="S1375" s="11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26"/>
        <v>1.8946666666666667</v>
      </c>
      <c r="P1376">
        <f t="shared" si="127"/>
        <v>43.060606060606062</v>
      </c>
      <c r="Q1376" s="6" t="str">
        <f t="shared" si="128"/>
        <v>music</v>
      </c>
      <c r="R1376" s="6" t="str">
        <f t="shared" si="129"/>
        <v>rock</v>
      </c>
      <c r="S1376" s="11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26"/>
        <v>1.7132499999999999</v>
      </c>
      <c r="P1377">
        <f t="shared" si="127"/>
        <v>62.871559633027523</v>
      </c>
      <c r="Q1377" s="6" t="str">
        <f t="shared" si="128"/>
        <v>music</v>
      </c>
      <c r="R1377" s="6" t="str">
        <f t="shared" si="129"/>
        <v>rock</v>
      </c>
      <c r="S1377" s="11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26"/>
        <v>2.5248648648648651</v>
      </c>
      <c r="P1378">
        <f t="shared" si="127"/>
        <v>55.607142857142854</v>
      </c>
      <c r="Q1378" s="6" t="str">
        <f t="shared" si="128"/>
        <v>music</v>
      </c>
      <c r="R1378" s="6" t="str">
        <f t="shared" si="129"/>
        <v>rock</v>
      </c>
      <c r="S1378" s="11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26"/>
        <v>1.1615384615384616</v>
      </c>
      <c r="P1379">
        <f t="shared" si="127"/>
        <v>48.70967741935484</v>
      </c>
      <c r="Q1379" s="6" t="str">
        <f t="shared" si="128"/>
        <v>music</v>
      </c>
      <c r="R1379" s="6" t="str">
        <f t="shared" si="129"/>
        <v>rock</v>
      </c>
      <c r="S1379" s="11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26"/>
        <v>2.0335000000000001</v>
      </c>
      <c r="P1380">
        <f t="shared" si="127"/>
        <v>30.578947368421051</v>
      </c>
      <c r="Q1380" s="6" t="str">
        <f t="shared" si="128"/>
        <v>music</v>
      </c>
      <c r="R1380" s="6" t="str">
        <f t="shared" si="129"/>
        <v>rock</v>
      </c>
      <c r="S1380" s="11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26"/>
        <v>1.1160000000000001</v>
      </c>
      <c r="P1381">
        <f t="shared" si="127"/>
        <v>73.907284768211923</v>
      </c>
      <c r="Q1381" s="6" t="str">
        <f t="shared" si="128"/>
        <v>music</v>
      </c>
      <c r="R1381" s="6" t="str">
        <f t="shared" si="129"/>
        <v>rock</v>
      </c>
      <c r="S1381" s="11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26"/>
        <v>4.24</v>
      </c>
      <c r="P1382">
        <f t="shared" si="127"/>
        <v>21.2</v>
      </c>
      <c r="Q1382" s="6" t="str">
        <f t="shared" si="128"/>
        <v>music</v>
      </c>
      <c r="R1382" s="6" t="str">
        <f t="shared" si="129"/>
        <v>rock</v>
      </c>
      <c r="S1382" s="11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26"/>
        <v>1.071</v>
      </c>
      <c r="P1383">
        <f t="shared" si="127"/>
        <v>73.356164383561648</v>
      </c>
      <c r="Q1383" s="6" t="str">
        <f t="shared" si="128"/>
        <v>music</v>
      </c>
      <c r="R1383" s="6" t="str">
        <f t="shared" si="129"/>
        <v>rock</v>
      </c>
      <c r="S1383" s="11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26"/>
        <v>1.043625</v>
      </c>
      <c r="P1384">
        <f t="shared" si="127"/>
        <v>56.412162162162161</v>
      </c>
      <c r="Q1384" s="6" t="str">
        <f t="shared" si="128"/>
        <v>music</v>
      </c>
      <c r="R1384" s="6" t="str">
        <f t="shared" si="129"/>
        <v>rock</v>
      </c>
      <c r="S1384" s="11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26"/>
        <v>2.124090909090909</v>
      </c>
      <c r="P1385">
        <f t="shared" si="127"/>
        <v>50.247311827956992</v>
      </c>
      <c r="Q1385" s="6" t="str">
        <f t="shared" si="128"/>
        <v>music</v>
      </c>
      <c r="R1385" s="6" t="str">
        <f t="shared" si="129"/>
        <v>rock</v>
      </c>
      <c r="S1385" s="11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26"/>
        <v>1.2408571428571429</v>
      </c>
      <c r="P1386">
        <f t="shared" si="127"/>
        <v>68.936507936507937</v>
      </c>
      <c r="Q1386" s="6" t="str">
        <f t="shared" si="128"/>
        <v>music</v>
      </c>
      <c r="R1386" s="6" t="str">
        <f t="shared" si="129"/>
        <v>rock</v>
      </c>
      <c r="S1386" s="11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26"/>
        <v>1.10406125</v>
      </c>
      <c r="P1387">
        <f t="shared" si="127"/>
        <v>65.914104477611943</v>
      </c>
      <c r="Q1387" s="6" t="str">
        <f t="shared" si="128"/>
        <v>music</v>
      </c>
      <c r="R1387" s="6" t="str">
        <f t="shared" si="129"/>
        <v>rock</v>
      </c>
      <c r="S1387" s="11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26"/>
        <v>2.1875</v>
      </c>
      <c r="P1388">
        <f t="shared" si="127"/>
        <v>62.5</v>
      </c>
      <c r="Q1388" s="6" t="str">
        <f t="shared" si="128"/>
        <v>music</v>
      </c>
      <c r="R1388" s="6" t="str">
        <f t="shared" si="129"/>
        <v>rock</v>
      </c>
      <c r="S1388" s="11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26"/>
        <v>1.36625</v>
      </c>
      <c r="P1389">
        <f t="shared" si="127"/>
        <v>70.064102564102569</v>
      </c>
      <c r="Q1389" s="6" t="str">
        <f t="shared" si="128"/>
        <v>music</v>
      </c>
      <c r="R1389" s="6" t="str">
        <f t="shared" si="129"/>
        <v>rock</v>
      </c>
      <c r="S1389" s="11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26"/>
        <v>1.348074</v>
      </c>
      <c r="P1390">
        <f t="shared" si="127"/>
        <v>60.181874999999998</v>
      </c>
      <c r="Q1390" s="6" t="str">
        <f t="shared" si="128"/>
        <v>music</v>
      </c>
      <c r="R1390" s="6" t="str">
        <f t="shared" si="129"/>
        <v>rock</v>
      </c>
      <c r="S1390" s="11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26"/>
        <v>1.454</v>
      </c>
      <c r="P1391">
        <f t="shared" si="127"/>
        <v>21.382352941176471</v>
      </c>
      <c r="Q1391" s="6" t="str">
        <f t="shared" si="128"/>
        <v>music</v>
      </c>
      <c r="R1391" s="6" t="str">
        <f t="shared" si="129"/>
        <v>rock</v>
      </c>
      <c r="S1391" s="11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26"/>
        <v>1.0910714285714285</v>
      </c>
      <c r="P1392">
        <f t="shared" si="127"/>
        <v>160.78947368421052</v>
      </c>
      <c r="Q1392" s="6" t="str">
        <f t="shared" si="128"/>
        <v>music</v>
      </c>
      <c r="R1392" s="6" t="str">
        <f t="shared" si="129"/>
        <v>rock</v>
      </c>
      <c r="S1392" s="11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26"/>
        <v>1.1020000000000001</v>
      </c>
      <c r="P1393">
        <f t="shared" si="127"/>
        <v>42.384615384615387</v>
      </c>
      <c r="Q1393" s="6" t="str">
        <f t="shared" si="128"/>
        <v>music</v>
      </c>
      <c r="R1393" s="6" t="str">
        <f t="shared" si="129"/>
        <v>rock</v>
      </c>
      <c r="S1393" s="11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26"/>
        <v>1.1364000000000001</v>
      </c>
      <c r="P1394">
        <f t="shared" si="127"/>
        <v>27.317307692307693</v>
      </c>
      <c r="Q1394" s="6" t="str">
        <f t="shared" si="128"/>
        <v>music</v>
      </c>
      <c r="R1394" s="6" t="str">
        <f t="shared" si="129"/>
        <v>rock</v>
      </c>
      <c r="S1394" s="11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26"/>
        <v>1.0235000000000001</v>
      </c>
      <c r="P1395">
        <f t="shared" si="127"/>
        <v>196.82692307692307</v>
      </c>
      <c r="Q1395" s="6" t="str">
        <f t="shared" si="128"/>
        <v>music</v>
      </c>
      <c r="R1395" s="6" t="str">
        <f t="shared" si="129"/>
        <v>rock</v>
      </c>
      <c r="S1395" s="11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26"/>
        <v>1.2213333333333334</v>
      </c>
      <c r="P1396">
        <f t="shared" si="127"/>
        <v>53.882352941176471</v>
      </c>
      <c r="Q1396" s="6" t="str">
        <f t="shared" si="128"/>
        <v>music</v>
      </c>
      <c r="R1396" s="6" t="str">
        <f t="shared" si="129"/>
        <v>rock</v>
      </c>
      <c r="S1396" s="11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26"/>
        <v>1.1188571428571428</v>
      </c>
      <c r="P1397">
        <f t="shared" si="127"/>
        <v>47.756097560975611</v>
      </c>
      <c r="Q1397" s="6" t="str">
        <f t="shared" si="128"/>
        <v>music</v>
      </c>
      <c r="R1397" s="6" t="str">
        <f t="shared" si="129"/>
        <v>rock</v>
      </c>
      <c r="S1397" s="11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26"/>
        <v>1.073</v>
      </c>
      <c r="P1398">
        <f t="shared" si="127"/>
        <v>88.191780821917803</v>
      </c>
      <c r="Q1398" s="6" t="str">
        <f t="shared" si="128"/>
        <v>music</v>
      </c>
      <c r="R1398" s="6" t="str">
        <f t="shared" si="129"/>
        <v>rock</v>
      </c>
      <c r="S1398" s="11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26"/>
        <v>1.1385000000000001</v>
      </c>
      <c r="P1399">
        <f t="shared" si="127"/>
        <v>72.056962025316452</v>
      </c>
      <c r="Q1399" s="6" t="str">
        <f t="shared" si="128"/>
        <v>music</v>
      </c>
      <c r="R1399" s="6" t="str">
        <f t="shared" si="129"/>
        <v>rock</v>
      </c>
      <c r="S1399" s="11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26"/>
        <v>1.0968181818181819</v>
      </c>
      <c r="P1400">
        <f t="shared" si="127"/>
        <v>74.246153846153845</v>
      </c>
      <c r="Q1400" s="6" t="str">
        <f t="shared" si="128"/>
        <v>music</v>
      </c>
      <c r="R1400" s="6" t="str">
        <f t="shared" si="129"/>
        <v>rock</v>
      </c>
      <c r="S1400" s="11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26"/>
        <v>1.2614444444444444</v>
      </c>
      <c r="P1401">
        <f t="shared" si="127"/>
        <v>61.701086956521742</v>
      </c>
      <c r="Q1401" s="6" t="str">
        <f t="shared" si="128"/>
        <v>music</v>
      </c>
      <c r="R1401" s="6" t="str">
        <f t="shared" si="129"/>
        <v>rock</v>
      </c>
      <c r="S1401" s="11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26"/>
        <v>1.6742857142857144</v>
      </c>
      <c r="P1402">
        <f t="shared" si="127"/>
        <v>17.235294117647058</v>
      </c>
      <c r="Q1402" s="6" t="str">
        <f t="shared" si="128"/>
        <v>music</v>
      </c>
      <c r="R1402" s="6" t="str">
        <f t="shared" si="129"/>
        <v>rock</v>
      </c>
      <c r="S1402" s="11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26"/>
        <v>4.9652000000000003</v>
      </c>
      <c r="P1403">
        <f t="shared" si="127"/>
        <v>51.720833333333331</v>
      </c>
      <c r="Q1403" s="6" t="str">
        <f t="shared" si="128"/>
        <v>music</v>
      </c>
      <c r="R1403" s="6" t="str">
        <f t="shared" si="129"/>
        <v>rock</v>
      </c>
      <c r="S1403" s="11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26"/>
        <v>1.0915999999999999</v>
      </c>
      <c r="P1404">
        <f t="shared" si="127"/>
        <v>24.150442477876105</v>
      </c>
      <c r="Q1404" s="6" t="str">
        <f t="shared" si="128"/>
        <v>music</v>
      </c>
      <c r="R1404" s="6" t="str">
        <f t="shared" si="129"/>
        <v>rock</v>
      </c>
      <c r="S1404" s="11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26"/>
        <v>1.0257499999999999</v>
      </c>
      <c r="P1405">
        <f t="shared" si="127"/>
        <v>62.166666666666664</v>
      </c>
      <c r="Q1405" s="6" t="str">
        <f t="shared" si="128"/>
        <v>music</v>
      </c>
      <c r="R1405" s="6" t="str">
        <f t="shared" si="129"/>
        <v>rock</v>
      </c>
      <c r="S1405" s="11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26"/>
        <v>1.6620689655172414E-2</v>
      </c>
      <c r="P1406">
        <f t="shared" si="127"/>
        <v>48.2</v>
      </c>
      <c r="Q1406" s="6" t="str">
        <f t="shared" si="128"/>
        <v>publishing</v>
      </c>
      <c r="R1406" s="6" t="str">
        <f t="shared" si="129"/>
        <v>translations</v>
      </c>
      <c r="S1406" s="11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26"/>
        <v>4.1999999999999997E-3</v>
      </c>
      <c r="P1407">
        <f t="shared" si="127"/>
        <v>6.1764705882352944</v>
      </c>
      <c r="Q1407" s="6" t="str">
        <f t="shared" si="128"/>
        <v>publishing</v>
      </c>
      <c r="R1407" s="6" t="str">
        <f t="shared" si="129"/>
        <v>translations</v>
      </c>
      <c r="S1407" s="11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26"/>
        <v>1.25E-3</v>
      </c>
      <c r="P1408">
        <f t="shared" si="127"/>
        <v>5</v>
      </c>
      <c r="Q1408" s="6" t="str">
        <f t="shared" si="128"/>
        <v>publishing</v>
      </c>
      <c r="R1408" s="6" t="str">
        <f t="shared" si="129"/>
        <v>translations</v>
      </c>
      <c r="S1408" s="11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26"/>
        <v>5.0000000000000001E-3</v>
      </c>
      <c r="P1409">
        <f t="shared" si="127"/>
        <v>7.5</v>
      </c>
      <c r="Q1409" s="6" t="str">
        <f t="shared" si="128"/>
        <v>publishing</v>
      </c>
      <c r="R1409" s="6" t="str">
        <f t="shared" si="129"/>
        <v>translations</v>
      </c>
      <c r="S1409" s="11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126"/>
        <v>7.1999999999999995E-2</v>
      </c>
      <c r="P1410">
        <f t="shared" si="127"/>
        <v>12</v>
      </c>
      <c r="Q1410" s="6" t="str">
        <f t="shared" si="128"/>
        <v>publishing</v>
      </c>
      <c r="R1410" s="6" t="str">
        <f t="shared" si="129"/>
        <v>translations</v>
      </c>
      <c r="S1410" s="11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132">(E1411/D1411)</f>
        <v>0</v>
      </c>
      <c r="P1411">
        <f t="shared" ref="P1411:P1474" si="133">IF(L1411=0,0,(E1411/L1411))</f>
        <v>0</v>
      </c>
      <c r="Q1411" s="6" t="str">
        <f t="shared" ref="Q1411:Q1474" si="134">LEFT(N1411,FIND("/",N1411)-1)</f>
        <v>publishing</v>
      </c>
      <c r="R1411" s="6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132"/>
        <v>1.6666666666666666E-4</v>
      </c>
      <c r="P1412">
        <f t="shared" si="133"/>
        <v>1</v>
      </c>
      <c r="Q1412" s="6" t="str">
        <f t="shared" si="134"/>
        <v>publishing</v>
      </c>
      <c r="R1412" s="6" t="str">
        <f t="shared" si="135"/>
        <v>translations</v>
      </c>
      <c r="S1412" s="11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32"/>
        <v>2.3333333333333335E-3</v>
      </c>
      <c r="P1413">
        <f t="shared" si="133"/>
        <v>2.3333333333333335</v>
      </c>
      <c r="Q1413" s="6" t="str">
        <f t="shared" si="134"/>
        <v>publishing</v>
      </c>
      <c r="R1413" s="6" t="str">
        <f t="shared" si="135"/>
        <v>translations</v>
      </c>
      <c r="S1413" s="11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32"/>
        <v>4.5714285714285714E-2</v>
      </c>
      <c r="P1414">
        <f t="shared" si="133"/>
        <v>24.615384615384617</v>
      </c>
      <c r="Q1414" s="6" t="str">
        <f t="shared" si="134"/>
        <v>publishing</v>
      </c>
      <c r="R1414" s="6" t="str">
        <f t="shared" si="135"/>
        <v>translations</v>
      </c>
      <c r="S1414" s="11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32"/>
        <v>0.05</v>
      </c>
      <c r="P1415">
        <f t="shared" si="133"/>
        <v>100</v>
      </c>
      <c r="Q1415" s="6" t="str">
        <f t="shared" si="134"/>
        <v>publishing</v>
      </c>
      <c r="R1415" s="6" t="str">
        <f t="shared" si="135"/>
        <v>translations</v>
      </c>
      <c r="S1415" s="11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32"/>
        <v>2E-3</v>
      </c>
      <c r="P1416">
        <f t="shared" si="133"/>
        <v>1</v>
      </c>
      <c r="Q1416" s="6" t="str">
        <f t="shared" si="134"/>
        <v>publishing</v>
      </c>
      <c r="R1416" s="6" t="str">
        <f t="shared" si="135"/>
        <v>translations</v>
      </c>
      <c r="S1416" s="11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32"/>
        <v>0.18181818181818182</v>
      </c>
      <c r="P1417">
        <f t="shared" si="133"/>
        <v>88.888888888888886</v>
      </c>
      <c r="Q1417" s="6" t="str">
        <f t="shared" si="134"/>
        <v>publishing</v>
      </c>
      <c r="R1417" s="6" t="str">
        <f t="shared" si="135"/>
        <v>translations</v>
      </c>
      <c r="S1417" s="11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32"/>
        <v>0</v>
      </c>
      <c r="P1418">
        <f t="shared" si="133"/>
        <v>0</v>
      </c>
      <c r="Q1418" s="6" t="str">
        <f t="shared" si="134"/>
        <v>publishing</v>
      </c>
      <c r="R1418" s="6" t="str">
        <f t="shared" si="135"/>
        <v>translations</v>
      </c>
      <c r="S1418" s="11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32"/>
        <v>1.2222222222222223E-2</v>
      </c>
      <c r="P1419">
        <f t="shared" si="133"/>
        <v>27.5</v>
      </c>
      <c r="Q1419" s="6" t="str">
        <f t="shared" si="134"/>
        <v>publishing</v>
      </c>
      <c r="R1419" s="6" t="str">
        <f t="shared" si="135"/>
        <v>translations</v>
      </c>
      <c r="S1419" s="11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32"/>
        <v>2E-3</v>
      </c>
      <c r="P1420">
        <f t="shared" si="133"/>
        <v>6</v>
      </c>
      <c r="Q1420" s="6" t="str">
        <f t="shared" si="134"/>
        <v>publishing</v>
      </c>
      <c r="R1420" s="6" t="str">
        <f t="shared" si="135"/>
        <v>translations</v>
      </c>
      <c r="S1420" s="11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32"/>
        <v>7.0634920634920634E-2</v>
      </c>
      <c r="P1421">
        <f t="shared" si="133"/>
        <v>44.5</v>
      </c>
      <c r="Q1421" s="6" t="str">
        <f t="shared" si="134"/>
        <v>publishing</v>
      </c>
      <c r="R1421" s="6" t="str">
        <f t="shared" si="135"/>
        <v>translations</v>
      </c>
      <c r="S1421" s="11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32"/>
        <v>2.7272727272727271E-2</v>
      </c>
      <c r="P1422">
        <f t="shared" si="133"/>
        <v>1</v>
      </c>
      <c r="Q1422" s="6" t="str">
        <f t="shared" si="134"/>
        <v>publishing</v>
      </c>
      <c r="R1422" s="6" t="str">
        <f t="shared" si="135"/>
        <v>translations</v>
      </c>
      <c r="S1422" s="11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32"/>
        <v>1E-3</v>
      </c>
      <c r="P1423">
        <f t="shared" si="133"/>
        <v>100</v>
      </c>
      <c r="Q1423" s="6" t="str">
        <f t="shared" si="134"/>
        <v>publishing</v>
      </c>
      <c r="R1423" s="6" t="str">
        <f t="shared" si="135"/>
        <v>translations</v>
      </c>
      <c r="S1423" s="11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32"/>
        <v>1.0399999999999999E-3</v>
      </c>
      <c r="P1424">
        <f t="shared" si="133"/>
        <v>13</v>
      </c>
      <c r="Q1424" s="6" t="str">
        <f t="shared" si="134"/>
        <v>publishing</v>
      </c>
      <c r="R1424" s="6" t="str">
        <f t="shared" si="135"/>
        <v>translations</v>
      </c>
      <c r="S1424" s="11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32"/>
        <v>3.3333333333333335E-3</v>
      </c>
      <c r="P1425">
        <f t="shared" si="133"/>
        <v>100</v>
      </c>
      <c r="Q1425" s="6" t="str">
        <f t="shared" si="134"/>
        <v>publishing</v>
      </c>
      <c r="R1425" s="6" t="str">
        <f t="shared" si="135"/>
        <v>translations</v>
      </c>
      <c r="S1425" s="11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32"/>
        <v>0.2036</v>
      </c>
      <c r="P1426">
        <f t="shared" si="133"/>
        <v>109.07142857142857</v>
      </c>
      <c r="Q1426" s="6" t="str">
        <f t="shared" si="134"/>
        <v>publishing</v>
      </c>
      <c r="R1426" s="6" t="str">
        <f t="shared" si="135"/>
        <v>translations</v>
      </c>
      <c r="S1426" s="11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32"/>
        <v>0</v>
      </c>
      <c r="P1427">
        <f t="shared" si="133"/>
        <v>0</v>
      </c>
      <c r="Q1427" s="6" t="str">
        <f t="shared" si="134"/>
        <v>publishing</v>
      </c>
      <c r="R1427" s="6" t="str">
        <f t="shared" si="135"/>
        <v>translations</v>
      </c>
      <c r="S1427" s="11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32"/>
        <v>0</v>
      </c>
      <c r="P1428">
        <f t="shared" si="133"/>
        <v>0</v>
      </c>
      <c r="Q1428" s="6" t="str">
        <f t="shared" si="134"/>
        <v>publishing</v>
      </c>
      <c r="R1428" s="6" t="str">
        <f t="shared" si="135"/>
        <v>translations</v>
      </c>
      <c r="S1428" s="11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32"/>
        <v>8.3799999999999999E-2</v>
      </c>
      <c r="P1429">
        <f t="shared" si="133"/>
        <v>104.75</v>
      </c>
      <c r="Q1429" s="6" t="str">
        <f t="shared" si="134"/>
        <v>publishing</v>
      </c>
      <c r="R1429" s="6" t="str">
        <f t="shared" si="135"/>
        <v>translations</v>
      </c>
      <c r="S1429" s="11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32"/>
        <v>4.4999999999999998E-2</v>
      </c>
      <c r="P1430">
        <f t="shared" si="133"/>
        <v>15</v>
      </c>
      <c r="Q1430" s="6" t="str">
        <f t="shared" si="134"/>
        <v>publishing</v>
      </c>
      <c r="R1430" s="6" t="str">
        <f t="shared" si="135"/>
        <v>translations</v>
      </c>
      <c r="S1430" s="11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32"/>
        <v>0</v>
      </c>
      <c r="P1431">
        <f t="shared" si="133"/>
        <v>0</v>
      </c>
      <c r="Q1431" s="6" t="str">
        <f t="shared" si="134"/>
        <v>publishing</v>
      </c>
      <c r="R1431" s="6" t="str">
        <f t="shared" si="135"/>
        <v>translations</v>
      </c>
      <c r="S1431" s="11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32"/>
        <v>8.0600000000000005E-2</v>
      </c>
      <c r="P1432">
        <f t="shared" si="133"/>
        <v>80.599999999999994</v>
      </c>
      <c r="Q1432" s="6" t="str">
        <f t="shared" si="134"/>
        <v>publishing</v>
      </c>
      <c r="R1432" s="6" t="str">
        <f t="shared" si="135"/>
        <v>translations</v>
      </c>
      <c r="S1432" s="11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32"/>
        <v>0.31947058823529412</v>
      </c>
      <c r="P1433">
        <f t="shared" si="133"/>
        <v>115.55319148936171</v>
      </c>
      <c r="Q1433" s="6" t="str">
        <f t="shared" si="134"/>
        <v>publishing</v>
      </c>
      <c r="R1433" s="6" t="str">
        <f t="shared" si="135"/>
        <v>translations</v>
      </c>
      <c r="S1433" s="11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32"/>
        <v>0</v>
      </c>
      <c r="P1434">
        <f t="shared" si="133"/>
        <v>0</v>
      </c>
      <c r="Q1434" s="6" t="str">
        <f t="shared" si="134"/>
        <v>publishing</v>
      </c>
      <c r="R1434" s="6" t="str">
        <f t="shared" si="135"/>
        <v>translations</v>
      </c>
      <c r="S1434" s="11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32"/>
        <v>6.7083333333333328E-2</v>
      </c>
      <c r="P1435">
        <f t="shared" si="133"/>
        <v>80.5</v>
      </c>
      <c r="Q1435" s="6" t="str">
        <f t="shared" si="134"/>
        <v>publishing</v>
      </c>
      <c r="R1435" s="6" t="str">
        <f t="shared" si="135"/>
        <v>translations</v>
      </c>
      <c r="S1435" s="11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32"/>
        <v>9.987804878048781E-2</v>
      </c>
      <c r="P1436">
        <f t="shared" si="133"/>
        <v>744.5454545454545</v>
      </c>
      <c r="Q1436" s="6" t="str">
        <f t="shared" si="134"/>
        <v>publishing</v>
      </c>
      <c r="R1436" s="6" t="str">
        <f t="shared" si="135"/>
        <v>translations</v>
      </c>
      <c r="S1436" s="11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32"/>
        <v>1E-3</v>
      </c>
      <c r="P1437">
        <f t="shared" si="133"/>
        <v>7.5</v>
      </c>
      <c r="Q1437" s="6" t="str">
        <f t="shared" si="134"/>
        <v>publishing</v>
      </c>
      <c r="R1437" s="6" t="str">
        <f t="shared" si="135"/>
        <v>translations</v>
      </c>
      <c r="S1437" s="11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32"/>
        <v>7.7000000000000002E-3</v>
      </c>
      <c r="P1438">
        <f t="shared" si="133"/>
        <v>38.5</v>
      </c>
      <c r="Q1438" s="6" t="str">
        <f t="shared" si="134"/>
        <v>publishing</v>
      </c>
      <c r="R1438" s="6" t="str">
        <f t="shared" si="135"/>
        <v>translations</v>
      </c>
      <c r="S1438" s="11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32"/>
        <v>0.26900000000000002</v>
      </c>
      <c r="P1439">
        <f t="shared" si="133"/>
        <v>36.68181818181818</v>
      </c>
      <c r="Q1439" s="6" t="str">
        <f t="shared" si="134"/>
        <v>publishing</v>
      </c>
      <c r="R1439" s="6" t="str">
        <f t="shared" si="135"/>
        <v>translations</v>
      </c>
      <c r="S1439" s="11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32"/>
        <v>0.03</v>
      </c>
      <c r="P1440">
        <f t="shared" si="133"/>
        <v>75</v>
      </c>
      <c r="Q1440" s="6" t="str">
        <f t="shared" si="134"/>
        <v>publishing</v>
      </c>
      <c r="R1440" s="6" t="str">
        <f t="shared" si="135"/>
        <v>translations</v>
      </c>
      <c r="S1440" s="11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32"/>
        <v>6.6055045871559637E-2</v>
      </c>
      <c r="P1441">
        <f t="shared" si="133"/>
        <v>30</v>
      </c>
      <c r="Q1441" s="6" t="str">
        <f t="shared" si="134"/>
        <v>publishing</v>
      </c>
      <c r="R1441" s="6" t="str">
        <f t="shared" si="135"/>
        <v>translations</v>
      </c>
      <c r="S1441" s="11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32"/>
        <v>7.6923076923076926E-5</v>
      </c>
      <c r="P1442">
        <f t="shared" si="133"/>
        <v>1</v>
      </c>
      <c r="Q1442" s="6" t="str">
        <f t="shared" si="134"/>
        <v>publishing</v>
      </c>
      <c r="R1442" s="6" t="str">
        <f t="shared" si="135"/>
        <v>translations</v>
      </c>
      <c r="S1442" s="11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32"/>
        <v>1.1222222222222222E-2</v>
      </c>
      <c r="P1443">
        <f t="shared" si="133"/>
        <v>673.33333333333337</v>
      </c>
      <c r="Q1443" s="6" t="str">
        <f t="shared" si="134"/>
        <v>publishing</v>
      </c>
      <c r="R1443" s="6" t="str">
        <f t="shared" si="135"/>
        <v>translations</v>
      </c>
      <c r="S1443" s="11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32"/>
        <v>0</v>
      </c>
      <c r="P1444">
        <f t="shared" si="133"/>
        <v>0</v>
      </c>
      <c r="Q1444" s="6" t="str">
        <f t="shared" si="134"/>
        <v>publishing</v>
      </c>
      <c r="R1444" s="6" t="str">
        <f t="shared" si="135"/>
        <v>translations</v>
      </c>
      <c r="S1444" s="11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32"/>
        <v>0</v>
      </c>
      <c r="P1445">
        <f t="shared" si="133"/>
        <v>0</v>
      </c>
      <c r="Q1445" s="6" t="str">
        <f t="shared" si="134"/>
        <v>publishing</v>
      </c>
      <c r="R1445" s="6" t="str">
        <f t="shared" si="135"/>
        <v>translations</v>
      </c>
      <c r="S1445" s="11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32"/>
        <v>0</v>
      </c>
      <c r="P1446">
        <f t="shared" si="133"/>
        <v>0</v>
      </c>
      <c r="Q1446" s="6" t="str">
        <f t="shared" si="134"/>
        <v>publishing</v>
      </c>
      <c r="R1446" s="6" t="str">
        <f t="shared" si="135"/>
        <v>translations</v>
      </c>
      <c r="S1446" s="11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32"/>
        <v>0</v>
      </c>
      <c r="P1447">
        <f t="shared" si="133"/>
        <v>0</v>
      </c>
      <c r="Q1447" s="6" t="str">
        <f t="shared" si="134"/>
        <v>publishing</v>
      </c>
      <c r="R1447" s="6" t="str">
        <f t="shared" si="135"/>
        <v>translations</v>
      </c>
      <c r="S1447" s="11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32"/>
        <v>0</v>
      </c>
      <c r="P1448">
        <f t="shared" si="133"/>
        <v>0</v>
      </c>
      <c r="Q1448" s="6" t="str">
        <f t="shared" si="134"/>
        <v>publishing</v>
      </c>
      <c r="R1448" s="6" t="str">
        <f t="shared" si="135"/>
        <v>translations</v>
      </c>
      <c r="S1448" s="11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32"/>
        <v>1.4999999999999999E-4</v>
      </c>
      <c r="P1449">
        <f t="shared" si="133"/>
        <v>25</v>
      </c>
      <c r="Q1449" s="6" t="str">
        <f t="shared" si="134"/>
        <v>publishing</v>
      </c>
      <c r="R1449" s="6" t="str">
        <f t="shared" si="135"/>
        <v>translations</v>
      </c>
      <c r="S1449" s="11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32"/>
        <v>0</v>
      </c>
      <c r="P1450">
        <f t="shared" si="133"/>
        <v>0</v>
      </c>
      <c r="Q1450" s="6" t="str">
        <f t="shared" si="134"/>
        <v>publishing</v>
      </c>
      <c r="R1450" s="6" t="str">
        <f t="shared" si="135"/>
        <v>translations</v>
      </c>
      <c r="S1450" s="11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32"/>
        <v>0</v>
      </c>
      <c r="P1451">
        <f t="shared" si="133"/>
        <v>0</v>
      </c>
      <c r="Q1451" s="6" t="str">
        <f t="shared" si="134"/>
        <v>publishing</v>
      </c>
      <c r="R1451" s="6" t="str">
        <f t="shared" si="135"/>
        <v>translations</v>
      </c>
      <c r="S1451" s="11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32"/>
        <v>1.0000000000000001E-5</v>
      </c>
      <c r="P1452">
        <f t="shared" si="133"/>
        <v>1</v>
      </c>
      <c r="Q1452" s="6" t="str">
        <f t="shared" si="134"/>
        <v>publishing</v>
      </c>
      <c r="R1452" s="6" t="str">
        <f t="shared" si="135"/>
        <v>translations</v>
      </c>
      <c r="S1452" s="11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32"/>
        <v>1.0554089709762533E-4</v>
      </c>
      <c r="P1453">
        <f t="shared" si="133"/>
        <v>1</v>
      </c>
      <c r="Q1453" s="6" t="str">
        <f t="shared" si="134"/>
        <v>publishing</v>
      </c>
      <c r="R1453" s="6" t="str">
        <f t="shared" si="135"/>
        <v>translations</v>
      </c>
      <c r="S1453" s="11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32"/>
        <v>0</v>
      </c>
      <c r="P1454">
        <f t="shared" si="133"/>
        <v>0</v>
      </c>
      <c r="Q1454" s="6" t="str">
        <f t="shared" si="134"/>
        <v>publishing</v>
      </c>
      <c r="R1454" s="6" t="str">
        <f t="shared" si="135"/>
        <v>translations</v>
      </c>
      <c r="S1454" s="11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32"/>
        <v>0</v>
      </c>
      <c r="P1455">
        <f t="shared" si="133"/>
        <v>0</v>
      </c>
      <c r="Q1455" s="6" t="str">
        <f t="shared" si="134"/>
        <v>publishing</v>
      </c>
      <c r="R1455" s="6" t="str">
        <f t="shared" si="135"/>
        <v>translations</v>
      </c>
      <c r="S1455" s="11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32"/>
        <v>8.5714285714285719E-3</v>
      </c>
      <c r="P1456">
        <f t="shared" si="133"/>
        <v>15</v>
      </c>
      <c r="Q1456" s="6" t="str">
        <f t="shared" si="134"/>
        <v>publishing</v>
      </c>
      <c r="R1456" s="6" t="str">
        <f t="shared" si="135"/>
        <v>translations</v>
      </c>
      <c r="S1456" s="11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32"/>
        <v>0.105</v>
      </c>
      <c r="P1457">
        <f t="shared" si="133"/>
        <v>225</v>
      </c>
      <c r="Q1457" s="6" t="str">
        <f t="shared" si="134"/>
        <v>publishing</v>
      </c>
      <c r="R1457" s="6" t="str">
        <f t="shared" si="135"/>
        <v>translations</v>
      </c>
      <c r="S1457" s="11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32"/>
        <v>2.9000000000000001E-2</v>
      </c>
      <c r="P1458">
        <f t="shared" si="133"/>
        <v>48.333333333333336</v>
      </c>
      <c r="Q1458" s="6" t="str">
        <f t="shared" si="134"/>
        <v>publishing</v>
      </c>
      <c r="R1458" s="6" t="str">
        <f t="shared" si="135"/>
        <v>translations</v>
      </c>
      <c r="S1458" s="11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32"/>
        <v>0</v>
      </c>
      <c r="P1459">
        <f t="shared" si="133"/>
        <v>0</v>
      </c>
      <c r="Q1459" s="6" t="str">
        <f t="shared" si="134"/>
        <v>publishing</v>
      </c>
      <c r="R1459" s="6" t="str">
        <f t="shared" si="135"/>
        <v>translations</v>
      </c>
      <c r="S1459" s="11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32"/>
        <v>0</v>
      </c>
      <c r="P1460">
        <f t="shared" si="133"/>
        <v>0</v>
      </c>
      <c r="Q1460" s="6" t="str">
        <f t="shared" si="134"/>
        <v>publishing</v>
      </c>
      <c r="R1460" s="6" t="str">
        <f t="shared" si="135"/>
        <v>translations</v>
      </c>
      <c r="S1460" s="11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32"/>
        <v>0</v>
      </c>
      <c r="P1461">
        <f t="shared" si="133"/>
        <v>0</v>
      </c>
      <c r="Q1461" s="6" t="str">
        <f t="shared" si="134"/>
        <v>publishing</v>
      </c>
      <c r="R1461" s="6" t="str">
        <f t="shared" si="135"/>
        <v>translations</v>
      </c>
      <c r="S1461" s="11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32"/>
        <v>0</v>
      </c>
      <c r="P1462">
        <f t="shared" si="133"/>
        <v>0</v>
      </c>
      <c r="Q1462" s="6" t="str">
        <f t="shared" si="134"/>
        <v>publishing</v>
      </c>
      <c r="R1462" s="6" t="str">
        <f t="shared" si="135"/>
        <v>translations</v>
      </c>
      <c r="S1462" s="11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32"/>
        <v>1.012446</v>
      </c>
      <c r="P1463">
        <f t="shared" si="133"/>
        <v>44.66673529411765</v>
      </c>
      <c r="Q1463" s="6" t="str">
        <f t="shared" si="134"/>
        <v>publishing</v>
      </c>
      <c r="R1463" s="6" t="str">
        <f t="shared" si="135"/>
        <v>radio &amp; podcasts</v>
      </c>
      <c r="S1463" s="11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32"/>
        <v>1.085175</v>
      </c>
      <c r="P1464">
        <f t="shared" si="133"/>
        <v>28.937999999999999</v>
      </c>
      <c r="Q1464" s="6" t="str">
        <f t="shared" si="134"/>
        <v>publishing</v>
      </c>
      <c r="R1464" s="6" t="str">
        <f t="shared" si="135"/>
        <v>radio &amp; podcasts</v>
      </c>
      <c r="S1464" s="11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32"/>
        <v>1.4766666666666666</v>
      </c>
      <c r="P1465">
        <f t="shared" si="133"/>
        <v>35.44</v>
      </c>
      <c r="Q1465" s="6" t="str">
        <f t="shared" si="134"/>
        <v>publishing</v>
      </c>
      <c r="R1465" s="6" t="str">
        <f t="shared" si="135"/>
        <v>radio &amp; podcasts</v>
      </c>
      <c r="S1465" s="11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32"/>
        <v>1.6319999999999999</v>
      </c>
      <c r="P1466">
        <f t="shared" si="133"/>
        <v>34.871794871794869</v>
      </c>
      <c r="Q1466" s="6" t="str">
        <f t="shared" si="134"/>
        <v>publishing</v>
      </c>
      <c r="R1466" s="6" t="str">
        <f t="shared" si="135"/>
        <v>radio &amp; podcasts</v>
      </c>
      <c r="S1466" s="11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32"/>
        <v>4.5641449999999999</v>
      </c>
      <c r="P1467">
        <f t="shared" si="133"/>
        <v>52.622732513451197</v>
      </c>
      <c r="Q1467" s="6" t="str">
        <f t="shared" si="134"/>
        <v>publishing</v>
      </c>
      <c r="R1467" s="6" t="str">
        <f t="shared" si="135"/>
        <v>radio &amp; podcasts</v>
      </c>
      <c r="S1467" s="11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32"/>
        <v>1.0787731249999999</v>
      </c>
      <c r="P1468">
        <f t="shared" si="133"/>
        <v>69.598266129032254</v>
      </c>
      <c r="Q1468" s="6" t="str">
        <f t="shared" si="134"/>
        <v>publishing</v>
      </c>
      <c r="R1468" s="6" t="str">
        <f t="shared" si="135"/>
        <v>radio &amp; podcasts</v>
      </c>
      <c r="S1468" s="11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32"/>
        <v>1.1508</v>
      </c>
      <c r="P1469">
        <f t="shared" si="133"/>
        <v>76.72</v>
      </c>
      <c r="Q1469" s="6" t="str">
        <f t="shared" si="134"/>
        <v>publishing</v>
      </c>
      <c r="R1469" s="6" t="str">
        <f t="shared" si="135"/>
        <v>radio &amp; podcasts</v>
      </c>
      <c r="S1469" s="11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32"/>
        <v>1.0236842105263158</v>
      </c>
      <c r="P1470">
        <f t="shared" si="133"/>
        <v>33.191126279863482</v>
      </c>
      <c r="Q1470" s="6" t="str">
        <f t="shared" si="134"/>
        <v>publishing</v>
      </c>
      <c r="R1470" s="6" t="str">
        <f t="shared" si="135"/>
        <v>radio &amp; podcasts</v>
      </c>
      <c r="S1470" s="11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32"/>
        <v>1.0842485875706214</v>
      </c>
      <c r="P1471">
        <f t="shared" si="133"/>
        <v>149.46417445482865</v>
      </c>
      <c r="Q1471" s="6" t="str">
        <f t="shared" si="134"/>
        <v>publishing</v>
      </c>
      <c r="R1471" s="6" t="str">
        <f t="shared" si="135"/>
        <v>radio &amp; podcasts</v>
      </c>
      <c r="S1471" s="11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32"/>
        <v>1.2513333333333334</v>
      </c>
      <c r="P1472">
        <f t="shared" si="133"/>
        <v>23.172839506172838</v>
      </c>
      <c r="Q1472" s="6" t="str">
        <f t="shared" si="134"/>
        <v>publishing</v>
      </c>
      <c r="R1472" s="6" t="str">
        <f t="shared" si="135"/>
        <v>radio &amp; podcasts</v>
      </c>
      <c r="S1472" s="11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32"/>
        <v>1.03840625</v>
      </c>
      <c r="P1473">
        <f t="shared" si="133"/>
        <v>96.877551020408163</v>
      </c>
      <c r="Q1473" s="6" t="str">
        <f t="shared" si="134"/>
        <v>publishing</v>
      </c>
      <c r="R1473" s="6" t="str">
        <f t="shared" si="135"/>
        <v>radio &amp; podcasts</v>
      </c>
      <c r="S1473" s="11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132"/>
        <v>1.3870400000000001</v>
      </c>
      <c r="P1474">
        <f t="shared" si="133"/>
        <v>103.20238095238095</v>
      </c>
      <c r="Q1474" s="6" t="str">
        <f t="shared" si="134"/>
        <v>publishing</v>
      </c>
      <c r="R1474" s="6" t="str">
        <f t="shared" si="135"/>
        <v>radio &amp; podcasts</v>
      </c>
      <c r="S1474" s="11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138">(E1475/D1475)</f>
        <v>1.20516</v>
      </c>
      <c r="P1475">
        <f t="shared" ref="P1475:P1538" si="139">IF(L1475=0,0,(E1475/L1475))</f>
        <v>38.462553191489363</v>
      </c>
      <c r="Q1475" s="6" t="str">
        <f t="shared" ref="Q1475:Q1538" si="140">LEFT(N1475,FIND("/",N1475)-1)</f>
        <v>publishing</v>
      </c>
      <c r="R1475" s="6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138"/>
        <v>1.1226666666666667</v>
      </c>
      <c r="P1476">
        <f t="shared" si="139"/>
        <v>44.315789473684212</v>
      </c>
      <c r="Q1476" s="6" t="str">
        <f t="shared" si="140"/>
        <v>publishing</v>
      </c>
      <c r="R1476" s="6" t="str">
        <f t="shared" si="141"/>
        <v>radio &amp; podcasts</v>
      </c>
      <c r="S1476" s="11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38"/>
        <v>1.8866966666666667</v>
      </c>
      <c r="P1477">
        <f t="shared" si="139"/>
        <v>64.173356009070289</v>
      </c>
      <c r="Q1477" s="6" t="str">
        <f t="shared" si="140"/>
        <v>publishing</v>
      </c>
      <c r="R1477" s="6" t="str">
        <f t="shared" si="141"/>
        <v>radio &amp; podcasts</v>
      </c>
      <c r="S1477" s="11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38"/>
        <v>6.6155466666666669</v>
      </c>
      <c r="P1478">
        <f t="shared" si="139"/>
        <v>43.333275109170302</v>
      </c>
      <c r="Q1478" s="6" t="str">
        <f t="shared" si="140"/>
        <v>publishing</v>
      </c>
      <c r="R1478" s="6" t="str">
        <f t="shared" si="141"/>
        <v>radio &amp; podcasts</v>
      </c>
      <c r="S1478" s="11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38"/>
        <v>1.1131</v>
      </c>
      <c r="P1479">
        <f t="shared" si="139"/>
        <v>90.495934959349597</v>
      </c>
      <c r="Q1479" s="6" t="str">
        <f t="shared" si="140"/>
        <v>publishing</v>
      </c>
      <c r="R1479" s="6" t="str">
        <f t="shared" si="141"/>
        <v>radio &amp; podcasts</v>
      </c>
      <c r="S1479" s="11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38"/>
        <v>11.8161422</v>
      </c>
      <c r="P1480">
        <f t="shared" si="139"/>
        <v>29.187190495010373</v>
      </c>
      <c r="Q1480" s="6" t="str">
        <f t="shared" si="140"/>
        <v>publishing</v>
      </c>
      <c r="R1480" s="6" t="str">
        <f t="shared" si="141"/>
        <v>radio &amp; podcasts</v>
      </c>
      <c r="S1480" s="11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38"/>
        <v>1.37375</v>
      </c>
      <c r="P1481">
        <f t="shared" si="139"/>
        <v>30.95774647887324</v>
      </c>
      <c r="Q1481" s="6" t="str">
        <f t="shared" si="140"/>
        <v>publishing</v>
      </c>
      <c r="R1481" s="6" t="str">
        <f t="shared" si="141"/>
        <v>radio &amp; podcasts</v>
      </c>
      <c r="S1481" s="11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38"/>
        <v>1.170404</v>
      </c>
      <c r="P1482">
        <f t="shared" si="139"/>
        <v>92.157795275590544</v>
      </c>
      <c r="Q1482" s="6" t="str">
        <f t="shared" si="140"/>
        <v>publishing</v>
      </c>
      <c r="R1482" s="6" t="str">
        <f t="shared" si="141"/>
        <v>radio &amp; podcasts</v>
      </c>
      <c r="S1482" s="11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38"/>
        <v>2.1000000000000001E-2</v>
      </c>
      <c r="P1483">
        <f t="shared" si="139"/>
        <v>17.5</v>
      </c>
      <c r="Q1483" s="6" t="str">
        <f t="shared" si="140"/>
        <v>publishing</v>
      </c>
      <c r="R1483" s="6" t="str">
        <f t="shared" si="141"/>
        <v>fiction</v>
      </c>
      <c r="S1483" s="11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38"/>
        <v>1E-3</v>
      </c>
      <c r="P1484">
        <f t="shared" si="139"/>
        <v>5</v>
      </c>
      <c r="Q1484" s="6" t="str">
        <f t="shared" si="140"/>
        <v>publishing</v>
      </c>
      <c r="R1484" s="6" t="str">
        <f t="shared" si="141"/>
        <v>fiction</v>
      </c>
      <c r="S1484" s="11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38"/>
        <v>7.1428571428571426E-3</v>
      </c>
      <c r="P1485">
        <f t="shared" si="139"/>
        <v>25</v>
      </c>
      <c r="Q1485" s="6" t="str">
        <f t="shared" si="140"/>
        <v>publishing</v>
      </c>
      <c r="R1485" s="6" t="str">
        <f t="shared" si="141"/>
        <v>fiction</v>
      </c>
      <c r="S1485" s="11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38"/>
        <v>0</v>
      </c>
      <c r="P1486">
        <f t="shared" si="139"/>
        <v>0</v>
      </c>
      <c r="Q1486" s="6" t="str">
        <f t="shared" si="140"/>
        <v>publishing</v>
      </c>
      <c r="R1486" s="6" t="str">
        <f t="shared" si="141"/>
        <v>fiction</v>
      </c>
      <c r="S1486" s="11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38"/>
        <v>2.2388059701492536E-2</v>
      </c>
      <c r="P1487">
        <f t="shared" si="139"/>
        <v>50</v>
      </c>
      <c r="Q1487" s="6" t="str">
        <f t="shared" si="140"/>
        <v>publishing</v>
      </c>
      <c r="R1487" s="6" t="str">
        <f t="shared" si="141"/>
        <v>fiction</v>
      </c>
      <c r="S1487" s="11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38"/>
        <v>2.3999999999999998E-3</v>
      </c>
      <c r="P1488">
        <f t="shared" si="139"/>
        <v>16</v>
      </c>
      <c r="Q1488" s="6" t="str">
        <f t="shared" si="140"/>
        <v>publishing</v>
      </c>
      <c r="R1488" s="6" t="str">
        <f t="shared" si="141"/>
        <v>fiction</v>
      </c>
      <c r="S1488" s="11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38"/>
        <v>0</v>
      </c>
      <c r="P1489">
        <f t="shared" si="139"/>
        <v>0</v>
      </c>
      <c r="Q1489" s="6" t="str">
        <f t="shared" si="140"/>
        <v>publishing</v>
      </c>
      <c r="R1489" s="6" t="str">
        <f t="shared" si="141"/>
        <v>fiction</v>
      </c>
      <c r="S1489" s="11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38"/>
        <v>2.4E-2</v>
      </c>
      <c r="P1490">
        <f t="shared" si="139"/>
        <v>60</v>
      </c>
      <c r="Q1490" s="6" t="str">
        <f t="shared" si="140"/>
        <v>publishing</v>
      </c>
      <c r="R1490" s="6" t="str">
        <f t="shared" si="141"/>
        <v>fiction</v>
      </c>
      <c r="S1490" s="11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38"/>
        <v>0</v>
      </c>
      <c r="P1491">
        <f t="shared" si="139"/>
        <v>0</v>
      </c>
      <c r="Q1491" s="6" t="str">
        <f t="shared" si="140"/>
        <v>publishing</v>
      </c>
      <c r="R1491" s="6" t="str">
        <f t="shared" si="141"/>
        <v>fiction</v>
      </c>
      <c r="S1491" s="11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38"/>
        <v>0.30862068965517242</v>
      </c>
      <c r="P1492">
        <f t="shared" si="139"/>
        <v>47.10526315789474</v>
      </c>
      <c r="Q1492" s="6" t="str">
        <f t="shared" si="140"/>
        <v>publishing</v>
      </c>
      <c r="R1492" s="6" t="str">
        <f t="shared" si="141"/>
        <v>fiction</v>
      </c>
      <c r="S1492" s="11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38"/>
        <v>8.3333333333333329E-2</v>
      </c>
      <c r="P1493">
        <f t="shared" si="139"/>
        <v>100</v>
      </c>
      <c r="Q1493" s="6" t="str">
        <f t="shared" si="140"/>
        <v>publishing</v>
      </c>
      <c r="R1493" s="6" t="str">
        <f t="shared" si="141"/>
        <v>fiction</v>
      </c>
      <c r="S1493" s="11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38"/>
        <v>7.4999999999999997E-3</v>
      </c>
      <c r="P1494">
        <f t="shared" si="139"/>
        <v>15</v>
      </c>
      <c r="Q1494" s="6" t="str">
        <f t="shared" si="140"/>
        <v>publishing</v>
      </c>
      <c r="R1494" s="6" t="str">
        <f t="shared" si="141"/>
        <v>fiction</v>
      </c>
      <c r="S1494" s="11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38"/>
        <v>0</v>
      </c>
      <c r="P1495">
        <f t="shared" si="139"/>
        <v>0</v>
      </c>
      <c r="Q1495" s="6" t="str">
        <f t="shared" si="140"/>
        <v>publishing</v>
      </c>
      <c r="R1495" s="6" t="str">
        <f t="shared" si="141"/>
        <v>fiction</v>
      </c>
      <c r="S1495" s="11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38"/>
        <v>8.8999999999999996E-2</v>
      </c>
      <c r="P1496">
        <f t="shared" si="139"/>
        <v>40.454545454545453</v>
      </c>
      <c r="Q1496" s="6" t="str">
        <f t="shared" si="140"/>
        <v>publishing</v>
      </c>
      <c r="R1496" s="6" t="str">
        <f t="shared" si="141"/>
        <v>fiction</v>
      </c>
      <c r="S1496" s="11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38"/>
        <v>0</v>
      </c>
      <c r="P1497">
        <f t="shared" si="139"/>
        <v>0</v>
      </c>
      <c r="Q1497" s="6" t="str">
        <f t="shared" si="140"/>
        <v>publishing</v>
      </c>
      <c r="R1497" s="6" t="str">
        <f t="shared" si="141"/>
        <v>fiction</v>
      </c>
      <c r="S1497" s="11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38"/>
        <v>0</v>
      </c>
      <c r="P1498">
        <f t="shared" si="139"/>
        <v>0</v>
      </c>
      <c r="Q1498" s="6" t="str">
        <f t="shared" si="140"/>
        <v>publishing</v>
      </c>
      <c r="R1498" s="6" t="str">
        <f t="shared" si="141"/>
        <v>fiction</v>
      </c>
      <c r="S1498" s="11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38"/>
        <v>6.666666666666667E-5</v>
      </c>
      <c r="P1499">
        <f t="shared" si="139"/>
        <v>1</v>
      </c>
      <c r="Q1499" s="6" t="str">
        <f t="shared" si="140"/>
        <v>publishing</v>
      </c>
      <c r="R1499" s="6" t="str">
        <f t="shared" si="141"/>
        <v>fiction</v>
      </c>
      <c r="S1499" s="11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38"/>
        <v>1.9E-2</v>
      </c>
      <c r="P1500">
        <f t="shared" si="139"/>
        <v>19</v>
      </c>
      <c r="Q1500" s="6" t="str">
        <f t="shared" si="140"/>
        <v>publishing</v>
      </c>
      <c r="R1500" s="6" t="str">
        <f t="shared" si="141"/>
        <v>fiction</v>
      </c>
      <c r="S1500" s="11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38"/>
        <v>2.5000000000000001E-3</v>
      </c>
      <c r="P1501">
        <f t="shared" si="139"/>
        <v>5</v>
      </c>
      <c r="Q1501" s="6" t="str">
        <f t="shared" si="140"/>
        <v>publishing</v>
      </c>
      <c r="R1501" s="6" t="str">
        <f t="shared" si="141"/>
        <v>fiction</v>
      </c>
      <c r="S1501" s="11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38"/>
        <v>0.25035714285714283</v>
      </c>
      <c r="P1502">
        <f t="shared" si="139"/>
        <v>46.733333333333334</v>
      </c>
      <c r="Q1502" s="6" t="str">
        <f t="shared" si="140"/>
        <v>publishing</v>
      </c>
      <c r="R1502" s="6" t="str">
        <f t="shared" si="141"/>
        <v>fiction</v>
      </c>
      <c r="S1502" s="11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38"/>
        <v>1.6633076923076924</v>
      </c>
      <c r="P1503">
        <f t="shared" si="139"/>
        <v>97.731073446327684</v>
      </c>
      <c r="Q1503" s="6" t="str">
        <f t="shared" si="140"/>
        <v>photography</v>
      </c>
      <c r="R1503" s="6" t="str">
        <f t="shared" si="141"/>
        <v>photobooks</v>
      </c>
      <c r="S1503" s="11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38"/>
        <v>1.0144545454545455</v>
      </c>
      <c r="P1504">
        <f t="shared" si="139"/>
        <v>67.835866261398181</v>
      </c>
      <c r="Q1504" s="6" t="str">
        <f t="shared" si="140"/>
        <v>photography</v>
      </c>
      <c r="R1504" s="6" t="str">
        <f t="shared" si="141"/>
        <v>photobooks</v>
      </c>
      <c r="S1504" s="11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38"/>
        <v>1.0789146666666667</v>
      </c>
      <c r="P1505">
        <f t="shared" si="139"/>
        <v>56.98492957746479</v>
      </c>
      <c r="Q1505" s="6" t="str">
        <f t="shared" si="140"/>
        <v>photography</v>
      </c>
      <c r="R1505" s="6" t="str">
        <f t="shared" si="141"/>
        <v>photobooks</v>
      </c>
      <c r="S1505" s="11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38"/>
        <v>2.7793846153846156</v>
      </c>
      <c r="P1506">
        <f t="shared" si="139"/>
        <v>67.159851301115239</v>
      </c>
      <c r="Q1506" s="6" t="str">
        <f t="shared" si="140"/>
        <v>photography</v>
      </c>
      <c r="R1506" s="6" t="str">
        <f t="shared" si="141"/>
        <v>photobooks</v>
      </c>
      <c r="S1506" s="11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38"/>
        <v>1.0358125</v>
      </c>
      <c r="P1507">
        <f t="shared" si="139"/>
        <v>48.037681159420288</v>
      </c>
      <c r="Q1507" s="6" t="str">
        <f t="shared" si="140"/>
        <v>photography</v>
      </c>
      <c r="R1507" s="6" t="str">
        <f t="shared" si="141"/>
        <v>photobooks</v>
      </c>
      <c r="S1507" s="11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38"/>
        <v>1.1140000000000001</v>
      </c>
      <c r="P1508">
        <f t="shared" si="139"/>
        <v>38.860465116279073</v>
      </c>
      <c r="Q1508" s="6" t="str">
        <f t="shared" si="140"/>
        <v>photography</v>
      </c>
      <c r="R1508" s="6" t="str">
        <f t="shared" si="141"/>
        <v>photobooks</v>
      </c>
      <c r="S1508" s="11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38"/>
        <v>2.15</v>
      </c>
      <c r="P1509">
        <f t="shared" si="139"/>
        <v>78.181818181818187</v>
      </c>
      <c r="Q1509" s="6" t="str">
        <f t="shared" si="140"/>
        <v>photography</v>
      </c>
      <c r="R1509" s="6" t="str">
        <f t="shared" si="141"/>
        <v>photobooks</v>
      </c>
      <c r="S1509" s="11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38"/>
        <v>1.1076216216216217</v>
      </c>
      <c r="P1510">
        <f t="shared" si="139"/>
        <v>97.113744075829388</v>
      </c>
      <c r="Q1510" s="6" t="str">
        <f t="shared" si="140"/>
        <v>photography</v>
      </c>
      <c r="R1510" s="6" t="str">
        <f t="shared" si="141"/>
        <v>photobooks</v>
      </c>
      <c r="S1510" s="11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38"/>
        <v>1.2364125714285714</v>
      </c>
      <c r="P1511">
        <f t="shared" si="139"/>
        <v>110.39397959183674</v>
      </c>
      <c r="Q1511" s="6" t="str">
        <f t="shared" si="140"/>
        <v>photography</v>
      </c>
      <c r="R1511" s="6" t="str">
        <f t="shared" si="141"/>
        <v>photobooks</v>
      </c>
      <c r="S1511" s="11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38"/>
        <v>1.0103500000000001</v>
      </c>
      <c r="P1512">
        <f t="shared" si="139"/>
        <v>39.91506172839506</v>
      </c>
      <c r="Q1512" s="6" t="str">
        <f t="shared" si="140"/>
        <v>photography</v>
      </c>
      <c r="R1512" s="6" t="str">
        <f t="shared" si="141"/>
        <v>photobooks</v>
      </c>
      <c r="S1512" s="11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38"/>
        <v>1.1179285714285714</v>
      </c>
      <c r="P1513">
        <f t="shared" si="139"/>
        <v>75.975728155339809</v>
      </c>
      <c r="Q1513" s="6" t="str">
        <f t="shared" si="140"/>
        <v>photography</v>
      </c>
      <c r="R1513" s="6" t="str">
        <f t="shared" si="141"/>
        <v>photobooks</v>
      </c>
      <c r="S1513" s="11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38"/>
        <v>5.5877142857142861</v>
      </c>
      <c r="P1514">
        <f t="shared" si="139"/>
        <v>58.379104477611939</v>
      </c>
      <c r="Q1514" s="6" t="str">
        <f t="shared" si="140"/>
        <v>photography</v>
      </c>
      <c r="R1514" s="6" t="str">
        <f t="shared" si="141"/>
        <v>photobooks</v>
      </c>
      <c r="S1514" s="11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38"/>
        <v>1.5001875</v>
      </c>
      <c r="P1515">
        <f t="shared" si="139"/>
        <v>55.82093023255814</v>
      </c>
      <c r="Q1515" s="6" t="str">
        <f t="shared" si="140"/>
        <v>photography</v>
      </c>
      <c r="R1515" s="6" t="str">
        <f t="shared" si="141"/>
        <v>photobooks</v>
      </c>
      <c r="S1515" s="11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38"/>
        <v>1.0647599999999999</v>
      </c>
      <c r="P1516">
        <f t="shared" si="139"/>
        <v>151.24431818181819</v>
      </c>
      <c r="Q1516" s="6" t="str">
        <f t="shared" si="140"/>
        <v>photography</v>
      </c>
      <c r="R1516" s="6" t="str">
        <f t="shared" si="141"/>
        <v>photobooks</v>
      </c>
      <c r="S1516" s="11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38"/>
        <v>1.57189</v>
      </c>
      <c r="P1517">
        <f t="shared" si="139"/>
        <v>849.67027027027029</v>
      </c>
      <c r="Q1517" s="6" t="str">
        <f t="shared" si="140"/>
        <v>photography</v>
      </c>
      <c r="R1517" s="6" t="str">
        <f t="shared" si="141"/>
        <v>photobooks</v>
      </c>
      <c r="S1517" s="11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38"/>
        <v>1.0865882352941176</v>
      </c>
      <c r="P1518">
        <f t="shared" si="139"/>
        <v>159.24137931034483</v>
      </c>
      <c r="Q1518" s="6" t="str">
        <f t="shared" si="140"/>
        <v>photography</v>
      </c>
      <c r="R1518" s="6" t="str">
        <f t="shared" si="141"/>
        <v>photobooks</v>
      </c>
      <c r="S1518" s="11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38"/>
        <v>1.6197999999999999</v>
      </c>
      <c r="P1519">
        <f t="shared" si="139"/>
        <v>39.507317073170732</v>
      </c>
      <c r="Q1519" s="6" t="str">
        <f t="shared" si="140"/>
        <v>photography</v>
      </c>
      <c r="R1519" s="6" t="str">
        <f t="shared" si="141"/>
        <v>photobooks</v>
      </c>
      <c r="S1519" s="11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38"/>
        <v>2.0536666666666665</v>
      </c>
      <c r="P1520">
        <f t="shared" si="139"/>
        <v>130.52966101694915</v>
      </c>
      <c r="Q1520" s="6" t="str">
        <f t="shared" si="140"/>
        <v>photography</v>
      </c>
      <c r="R1520" s="6" t="str">
        <f t="shared" si="141"/>
        <v>photobooks</v>
      </c>
      <c r="S1520" s="11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38"/>
        <v>1.033638888888889</v>
      </c>
      <c r="P1521">
        <f t="shared" si="139"/>
        <v>64.156896551724131</v>
      </c>
      <c r="Q1521" s="6" t="str">
        <f t="shared" si="140"/>
        <v>photography</v>
      </c>
      <c r="R1521" s="6" t="str">
        <f t="shared" si="141"/>
        <v>photobooks</v>
      </c>
      <c r="S1521" s="11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38"/>
        <v>1.0347222222222223</v>
      </c>
      <c r="P1522">
        <f t="shared" si="139"/>
        <v>111.52694610778443</v>
      </c>
      <c r="Q1522" s="6" t="str">
        <f t="shared" si="140"/>
        <v>photography</v>
      </c>
      <c r="R1522" s="6" t="str">
        <f t="shared" si="141"/>
        <v>photobooks</v>
      </c>
      <c r="S1522" s="11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38"/>
        <v>1.0681333333333334</v>
      </c>
      <c r="P1523">
        <f t="shared" si="139"/>
        <v>170.44680851063831</v>
      </c>
      <c r="Q1523" s="6" t="str">
        <f t="shared" si="140"/>
        <v>photography</v>
      </c>
      <c r="R1523" s="6" t="str">
        <f t="shared" si="141"/>
        <v>photobooks</v>
      </c>
      <c r="S1523" s="11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38"/>
        <v>1.3896574712643677</v>
      </c>
      <c r="P1524">
        <f t="shared" si="139"/>
        <v>133.7391592920354</v>
      </c>
      <c r="Q1524" s="6" t="str">
        <f t="shared" si="140"/>
        <v>photography</v>
      </c>
      <c r="R1524" s="6" t="str">
        <f t="shared" si="141"/>
        <v>photobooks</v>
      </c>
      <c r="S1524" s="11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38"/>
        <v>1.2484324324324325</v>
      </c>
      <c r="P1525">
        <f t="shared" si="139"/>
        <v>95.834024896265561</v>
      </c>
      <c r="Q1525" s="6" t="str">
        <f t="shared" si="140"/>
        <v>photography</v>
      </c>
      <c r="R1525" s="6" t="str">
        <f t="shared" si="141"/>
        <v>photobooks</v>
      </c>
      <c r="S1525" s="11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38"/>
        <v>2.0699999999999998</v>
      </c>
      <c r="P1526">
        <f t="shared" si="139"/>
        <v>221.78571428571428</v>
      </c>
      <c r="Q1526" s="6" t="str">
        <f t="shared" si="140"/>
        <v>photography</v>
      </c>
      <c r="R1526" s="6" t="str">
        <f t="shared" si="141"/>
        <v>photobooks</v>
      </c>
      <c r="S1526" s="11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38"/>
        <v>1.7400576923076922</v>
      </c>
      <c r="P1527">
        <f t="shared" si="139"/>
        <v>32.315357142857138</v>
      </c>
      <c r="Q1527" s="6" t="str">
        <f t="shared" si="140"/>
        <v>photography</v>
      </c>
      <c r="R1527" s="6" t="str">
        <f t="shared" si="141"/>
        <v>photobooks</v>
      </c>
      <c r="S1527" s="11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38"/>
        <v>1.2032608695652174</v>
      </c>
      <c r="P1528">
        <f t="shared" si="139"/>
        <v>98.839285714285708</v>
      </c>
      <c r="Q1528" s="6" t="str">
        <f t="shared" si="140"/>
        <v>photography</v>
      </c>
      <c r="R1528" s="6" t="str">
        <f t="shared" si="141"/>
        <v>photobooks</v>
      </c>
      <c r="S1528" s="11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38"/>
        <v>1.1044428571428573</v>
      </c>
      <c r="P1529">
        <f t="shared" si="139"/>
        <v>55.222142857142863</v>
      </c>
      <c r="Q1529" s="6" t="str">
        <f t="shared" si="140"/>
        <v>photography</v>
      </c>
      <c r="R1529" s="6" t="str">
        <f t="shared" si="141"/>
        <v>photobooks</v>
      </c>
      <c r="S1529" s="11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38"/>
        <v>2.8156666666666665</v>
      </c>
      <c r="P1530">
        <f t="shared" si="139"/>
        <v>52.793750000000003</v>
      </c>
      <c r="Q1530" s="6" t="str">
        <f t="shared" si="140"/>
        <v>photography</v>
      </c>
      <c r="R1530" s="6" t="str">
        <f t="shared" si="141"/>
        <v>photobooks</v>
      </c>
      <c r="S1530" s="11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38"/>
        <v>1.0067894736842105</v>
      </c>
      <c r="P1531">
        <f t="shared" si="139"/>
        <v>135.66666666666666</v>
      </c>
      <c r="Q1531" s="6" t="str">
        <f t="shared" si="140"/>
        <v>photography</v>
      </c>
      <c r="R1531" s="6" t="str">
        <f t="shared" si="141"/>
        <v>photobooks</v>
      </c>
      <c r="S1531" s="11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38"/>
        <v>1.3482571428571428</v>
      </c>
      <c r="P1532">
        <f t="shared" si="139"/>
        <v>53.991990846681922</v>
      </c>
      <c r="Q1532" s="6" t="str">
        <f t="shared" si="140"/>
        <v>photography</v>
      </c>
      <c r="R1532" s="6" t="str">
        <f t="shared" si="141"/>
        <v>photobooks</v>
      </c>
      <c r="S1532" s="11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38"/>
        <v>1.7595744680851064</v>
      </c>
      <c r="P1533">
        <f t="shared" si="139"/>
        <v>56.643835616438359</v>
      </c>
      <c r="Q1533" s="6" t="str">
        <f t="shared" si="140"/>
        <v>photography</v>
      </c>
      <c r="R1533" s="6" t="str">
        <f t="shared" si="141"/>
        <v>photobooks</v>
      </c>
      <c r="S1533" s="11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38"/>
        <v>4.8402000000000003</v>
      </c>
      <c r="P1534">
        <f t="shared" si="139"/>
        <v>82.316326530612244</v>
      </c>
      <c r="Q1534" s="6" t="str">
        <f t="shared" si="140"/>
        <v>photography</v>
      </c>
      <c r="R1534" s="6" t="str">
        <f t="shared" si="141"/>
        <v>photobooks</v>
      </c>
      <c r="S1534" s="11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38"/>
        <v>1.4514</v>
      </c>
      <c r="P1535">
        <f t="shared" si="139"/>
        <v>88.26081081081081</v>
      </c>
      <c r="Q1535" s="6" t="str">
        <f t="shared" si="140"/>
        <v>photography</v>
      </c>
      <c r="R1535" s="6" t="str">
        <f t="shared" si="141"/>
        <v>photobooks</v>
      </c>
      <c r="S1535" s="11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38"/>
        <v>4.1773333333333333</v>
      </c>
      <c r="P1536">
        <f t="shared" si="139"/>
        <v>84.905149051490511</v>
      </c>
      <c r="Q1536" s="6" t="str">
        <f t="shared" si="140"/>
        <v>photography</v>
      </c>
      <c r="R1536" s="6" t="str">
        <f t="shared" si="141"/>
        <v>photobooks</v>
      </c>
      <c r="S1536" s="11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38"/>
        <v>1.3242499999999999</v>
      </c>
      <c r="P1537">
        <f t="shared" si="139"/>
        <v>48.154545454545456</v>
      </c>
      <c r="Q1537" s="6" t="str">
        <f t="shared" si="140"/>
        <v>photography</v>
      </c>
      <c r="R1537" s="6" t="str">
        <f t="shared" si="141"/>
        <v>photobooks</v>
      </c>
      <c r="S1537" s="11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138"/>
        <v>2.5030841666666666</v>
      </c>
      <c r="P1538">
        <f t="shared" si="139"/>
        <v>66.015406593406595</v>
      </c>
      <c r="Q1538" s="6" t="str">
        <f t="shared" si="140"/>
        <v>photography</v>
      </c>
      <c r="R1538" s="6" t="str">
        <f t="shared" si="141"/>
        <v>photobooks</v>
      </c>
      <c r="S1538" s="11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144">(E1539/D1539)</f>
        <v>1.7989999999999999</v>
      </c>
      <c r="P1539">
        <f t="shared" ref="P1539:P1602" si="145">IF(L1539=0,0,(E1539/L1539))</f>
        <v>96.375</v>
      </c>
      <c r="Q1539" s="6" t="str">
        <f t="shared" ref="Q1539:Q1602" si="146">LEFT(N1539,FIND("/",N1539)-1)</f>
        <v>photography</v>
      </c>
      <c r="R1539" s="6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144"/>
        <v>1.0262857142857142</v>
      </c>
      <c r="P1540">
        <f t="shared" si="145"/>
        <v>156.17391304347825</v>
      </c>
      <c r="Q1540" s="6" t="str">
        <f t="shared" si="146"/>
        <v>photography</v>
      </c>
      <c r="R1540" s="6" t="str">
        <f t="shared" si="147"/>
        <v>photobooks</v>
      </c>
      <c r="S1540" s="11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44"/>
        <v>1.359861</v>
      </c>
      <c r="P1541">
        <f t="shared" si="145"/>
        <v>95.764859154929582</v>
      </c>
      <c r="Q1541" s="6" t="str">
        <f t="shared" si="146"/>
        <v>photography</v>
      </c>
      <c r="R1541" s="6" t="str">
        <f t="shared" si="147"/>
        <v>photobooks</v>
      </c>
      <c r="S1541" s="11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44"/>
        <v>1.1786666666666668</v>
      </c>
      <c r="P1542">
        <f t="shared" si="145"/>
        <v>180.40816326530611</v>
      </c>
      <c r="Q1542" s="6" t="str">
        <f t="shared" si="146"/>
        <v>photography</v>
      </c>
      <c r="R1542" s="6" t="str">
        <f t="shared" si="147"/>
        <v>photobooks</v>
      </c>
      <c r="S1542" s="11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44"/>
        <v>3.3333333333333332E-4</v>
      </c>
      <c r="P1543">
        <f t="shared" si="145"/>
        <v>3</v>
      </c>
      <c r="Q1543" s="6" t="str">
        <f t="shared" si="146"/>
        <v>photography</v>
      </c>
      <c r="R1543" s="6" t="str">
        <f t="shared" si="147"/>
        <v>nature</v>
      </c>
      <c r="S1543" s="11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44"/>
        <v>0.04</v>
      </c>
      <c r="P1544">
        <f t="shared" si="145"/>
        <v>20</v>
      </c>
      <c r="Q1544" s="6" t="str">
        <f t="shared" si="146"/>
        <v>photography</v>
      </c>
      <c r="R1544" s="6" t="str">
        <f t="shared" si="147"/>
        <v>nature</v>
      </c>
      <c r="S1544" s="11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44"/>
        <v>4.4444444444444444E-3</v>
      </c>
      <c r="P1545">
        <f t="shared" si="145"/>
        <v>10</v>
      </c>
      <c r="Q1545" s="6" t="str">
        <f t="shared" si="146"/>
        <v>photography</v>
      </c>
      <c r="R1545" s="6" t="str">
        <f t="shared" si="147"/>
        <v>nature</v>
      </c>
      <c r="S1545" s="11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44"/>
        <v>0</v>
      </c>
      <c r="P1546">
        <f t="shared" si="145"/>
        <v>0</v>
      </c>
      <c r="Q1546" s="6" t="str">
        <f t="shared" si="146"/>
        <v>photography</v>
      </c>
      <c r="R1546" s="6" t="str">
        <f t="shared" si="147"/>
        <v>nature</v>
      </c>
      <c r="S1546" s="11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44"/>
        <v>3.3333333333333332E-4</v>
      </c>
      <c r="P1547">
        <f t="shared" si="145"/>
        <v>1</v>
      </c>
      <c r="Q1547" s="6" t="str">
        <f t="shared" si="146"/>
        <v>photography</v>
      </c>
      <c r="R1547" s="6" t="str">
        <f t="shared" si="147"/>
        <v>nature</v>
      </c>
      <c r="S1547" s="11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44"/>
        <v>0.28899999999999998</v>
      </c>
      <c r="P1548">
        <f t="shared" si="145"/>
        <v>26.272727272727273</v>
      </c>
      <c r="Q1548" s="6" t="str">
        <f t="shared" si="146"/>
        <v>photography</v>
      </c>
      <c r="R1548" s="6" t="str">
        <f t="shared" si="147"/>
        <v>nature</v>
      </c>
      <c r="S1548" s="11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44"/>
        <v>0</v>
      </c>
      <c r="P1549">
        <f t="shared" si="145"/>
        <v>0</v>
      </c>
      <c r="Q1549" s="6" t="str">
        <f t="shared" si="146"/>
        <v>photography</v>
      </c>
      <c r="R1549" s="6" t="str">
        <f t="shared" si="147"/>
        <v>nature</v>
      </c>
      <c r="S1549" s="11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44"/>
        <v>8.5714285714285715E-2</v>
      </c>
      <c r="P1550">
        <f t="shared" si="145"/>
        <v>60</v>
      </c>
      <c r="Q1550" s="6" t="str">
        <f t="shared" si="146"/>
        <v>photography</v>
      </c>
      <c r="R1550" s="6" t="str">
        <f t="shared" si="147"/>
        <v>nature</v>
      </c>
      <c r="S1550" s="11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44"/>
        <v>0.34</v>
      </c>
      <c r="P1551">
        <f t="shared" si="145"/>
        <v>28.333333333333332</v>
      </c>
      <c r="Q1551" s="6" t="str">
        <f t="shared" si="146"/>
        <v>photography</v>
      </c>
      <c r="R1551" s="6" t="str">
        <f t="shared" si="147"/>
        <v>nature</v>
      </c>
      <c r="S1551" s="11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44"/>
        <v>0.13466666666666666</v>
      </c>
      <c r="P1552">
        <f t="shared" si="145"/>
        <v>14.428571428571429</v>
      </c>
      <c r="Q1552" s="6" t="str">
        <f t="shared" si="146"/>
        <v>photography</v>
      </c>
      <c r="R1552" s="6" t="str">
        <f t="shared" si="147"/>
        <v>nature</v>
      </c>
      <c r="S1552" s="11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44"/>
        <v>0</v>
      </c>
      <c r="P1553">
        <f t="shared" si="145"/>
        <v>0</v>
      </c>
      <c r="Q1553" s="6" t="str">
        <f t="shared" si="146"/>
        <v>photography</v>
      </c>
      <c r="R1553" s="6" t="str">
        <f t="shared" si="147"/>
        <v>nature</v>
      </c>
      <c r="S1553" s="11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44"/>
        <v>0.49186046511627907</v>
      </c>
      <c r="P1554">
        <f t="shared" si="145"/>
        <v>132.1875</v>
      </c>
      <c r="Q1554" s="6" t="str">
        <f t="shared" si="146"/>
        <v>photography</v>
      </c>
      <c r="R1554" s="6" t="str">
        <f t="shared" si="147"/>
        <v>nature</v>
      </c>
      <c r="S1554" s="11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44"/>
        <v>0</v>
      </c>
      <c r="P1555">
        <f t="shared" si="145"/>
        <v>0</v>
      </c>
      <c r="Q1555" s="6" t="str">
        <f t="shared" si="146"/>
        <v>photography</v>
      </c>
      <c r="R1555" s="6" t="str">
        <f t="shared" si="147"/>
        <v>nature</v>
      </c>
      <c r="S1555" s="11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44"/>
        <v>0</v>
      </c>
      <c r="P1556">
        <f t="shared" si="145"/>
        <v>0</v>
      </c>
      <c r="Q1556" s="6" t="str">
        <f t="shared" si="146"/>
        <v>photography</v>
      </c>
      <c r="R1556" s="6" t="str">
        <f t="shared" si="147"/>
        <v>nature</v>
      </c>
      <c r="S1556" s="11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44"/>
        <v>0</v>
      </c>
      <c r="P1557">
        <f t="shared" si="145"/>
        <v>0</v>
      </c>
      <c r="Q1557" s="6" t="str">
        <f t="shared" si="146"/>
        <v>photography</v>
      </c>
      <c r="R1557" s="6" t="str">
        <f t="shared" si="147"/>
        <v>nature</v>
      </c>
      <c r="S1557" s="11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44"/>
        <v>0.45133333333333331</v>
      </c>
      <c r="P1558">
        <f t="shared" si="145"/>
        <v>56.416666666666664</v>
      </c>
      <c r="Q1558" s="6" t="str">
        <f t="shared" si="146"/>
        <v>photography</v>
      </c>
      <c r="R1558" s="6" t="str">
        <f t="shared" si="147"/>
        <v>nature</v>
      </c>
      <c r="S1558" s="11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44"/>
        <v>0.04</v>
      </c>
      <c r="P1559">
        <f t="shared" si="145"/>
        <v>100</v>
      </c>
      <c r="Q1559" s="6" t="str">
        <f t="shared" si="146"/>
        <v>photography</v>
      </c>
      <c r="R1559" s="6" t="str">
        <f t="shared" si="147"/>
        <v>nature</v>
      </c>
      <c r="S1559" s="11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44"/>
        <v>4.6666666666666669E-2</v>
      </c>
      <c r="P1560">
        <f t="shared" si="145"/>
        <v>11.666666666666666</v>
      </c>
      <c r="Q1560" s="6" t="str">
        <f t="shared" si="146"/>
        <v>photography</v>
      </c>
      <c r="R1560" s="6" t="str">
        <f t="shared" si="147"/>
        <v>nature</v>
      </c>
      <c r="S1560" s="11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44"/>
        <v>3.3333333333333335E-3</v>
      </c>
      <c r="P1561">
        <f t="shared" si="145"/>
        <v>50</v>
      </c>
      <c r="Q1561" s="6" t="str">
        <f t="shared" si="146"/>
        <v>photography</v>
      </c>
      <c r="R1561" s="6" t="str">
        <f t="shared" si="147"/>
        <v>nature</v>
      </c>
      <c r="S1561" s="11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44"/>
        <v>3.7600000000000001E-2</v>
      </c>
      <c r="P1562">
        <f t="shared" si="145"/>
        <v>23.5</v>
      </c>
      <c r="Q1562" s="6" t="str">
        <f t="shared" si="146"/>
        <v>photography</v>
      </c>
      <c r="R1562" s="6" t="str">
        <f t="shared" si="147"/>
        <v>nature</v>
      </c>
      <c r="S1562" s="11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44"/>
        <v>6.7000000000000002E-3</v>
      </c>
      <c r="P1563">
        <f t="shared" si="145"/>
        <v>67</v>
      </c>
      <c r="Q1563" s="6" t="str">
        <f t="shared" si="146"/>
        <v>publishing</v>
      </c>
      <c r="R1563" s="6" t="str">
        <f t="shared" si="147"/>
        <v>art books</v>
      </c>
      <c r="S1563" s="11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44"/>
        <v>0</v>
      </c>
      <c r="P1564">
        <f t="shared" si="145"/>
        <v>0</v>
      </c>
      <c r="Q1564" s="6" t="str">
        <f t="shared" si="146"/>
        <v>publishing</v>
      </c>
      <c r="R1564" s="6" t="str">
        <f t="shared" si="147"/>
        <v>art books</v>
      </c>
      <c r="S1564" s="11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44"/>
        <v>1.4166666666666666E-2</v>
      </c>
      <c r="P1565">
        <f t="shared" si="145"/>
        <v>42.5</v>
      </c>
      <c r="Q1565" s="6" t="str">
        <f t="shared" si="146"/>
        <v>publishing</v>
      </c>
      <c r="R1565" s="6" t="str">
        <f t="shared" si="147"/>
        <v>art books</v>
      </c>
      <c r="S1565" s="11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44"/>
        <v>1E-3</v>
      </c>
      <c r="P1566">
        <f t="shared" si="145"/>
        <v>10</v>
      </c>
      <c r="Q1566" s="6" t="str">
        <f t="shared" si="146"/>
        <v>publishing</v>
      </c>
      <c r="R1566" s="6" t="str">
        <f t="shared" si="147"/>
        <v>art books</v>
      </c>
      <c r="S1566" s="11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44"/>
        <v>2.5000000000000001E-2</v>
      </c>
      <c r="P1567">
        <f t="shared" si="145"/>
        <v>100</v>
      </c>
      <c r="Q1567" s="6" t="str">
        <f t="shared" si="146"/>
        <v>publishing</v>
      </c>
      <c r="R1567" s="6" t="str">
        <f t="shared" si="147"/>
        <v>art books</v>
      </c>
      <c r="S1567" s="11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44"/>
        <v>0.21249999999999999</v>
      </c>
      <c r="P1568">
        <f t="shared" si="145"/>
        <v>108.05084745762711</v>
      </c>
      <c r="Q1568" s="6" t="str">
        <f t="shared" si="146"/>
        <v>publishing</v>
      </c>
      <c r="R1568" s="6" t="str">
        <f t="shared" si="147"/>
        <v>art books</v>
      </c>
      <c r="S1568" s="11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44"/>
        <v>4.1176470588235294E-2</v>
      </c>
      <c r="P1569">
        <f t="shared" si="145"/>
        <v>26.923076923076923</v>
      </c>
      <c r="Q1569" s="6" t="str">
        <f t="shared" si="146"/>
        <v>publishing</v>
      </c>
      <c r="R1569" s="6" t="str">
        <f t="shared" si="147"/>
        <v>art books</v>
      </c>
      <c r="S1569" s="11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44"/>
        <v>0.13639999999999999</v>
      </c>
      <c r="P1570">
        <f t="shared" si="145"/>
        <v>155</v>
      </c>
      <c r="Q1570" s="6" t="str">
        <f t="shared" si="146"/>
        <v>publishing</v>
      </c>
      <c r="R1570" s="6" t="str">
        <f t="shared" si="147"/>
        <v>art books</v>
      </c>
      <c r="S1570" s="11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44"/>
        <v>0</v>
      </c>
      <c r="P1571">
        <f t="shared" si="145"/>
        <v>0</v>
      </c>
      <c r="Q1571" s="6" t="str">
        <f t="shared" si="146"/>
        <v>publishing</v>
      </c>
      <c r="R1571" s="6" t="str">
        <f t="shared" si="147"/>
        <v>art books</v>
      </c>
      <c r="S1571" s="11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44"/>
        <v>0.41399999999999998</v>
      </c>
      <c r="P1572">
        <f t="shared" si="145"/>
        <v>47.769230769230766</v>
      </c>
      <c r="Q1572" s="6" t="str">
        <f t="shared" si="146"/>
        <v>publishing</v>
      </c>
      <c r="R1572" s="6" t="str">
        <f t="shared" si="147"/>
        <v>art books</v>
      </c>
      <c r="S1572" s="11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44"/>
        <v>6.6115702479338841E-3</v>
      </c>
      <c r="P1573">
        <f t="shared" si="145"/>
        <v>20</v>
      </c>
      <c r="Q1573" s="6" t="str">
        <f t="shared" si="146"/>
        <v>publishing</v>
      </c>
      <c r="R1573" s="6" t="str">
        <f t="shared" si="147"/>
        <v>art books</v>
      </c>
      <c r="S1573" s="11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44"/>
        <v>0.05</v>
      </c>
      <c r="P1574">
        <f t="shared" si="145"/>
        <v>41.666666666666664</v>
      </c>
      <c r="Q1574" s="6" t="str">
        <f t="shared" si="146"/>
        <v>publishing</v>
      </c>
      <c r="R1574" s="6" t="str">
        <f t="shared" si="147"/>
        <v>art books</v>
      </c>
      <c r="S1574" s="11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44"/>
        <v>2.4777777777777777E-2</v>
      </c>
      <c r="P1575">
        <f t="shared" si="145"/>
        <v>74.333333333333329</v>
      </c>
      <c r="Q1575" s="6" t="str">
        <f t="shared" si="146"/>
        <v>publishing</v>
      </c>
      <c r="R1575" s="6" t="str">
        <f t="shared" si="147"/>
        <v>art books</v>
      </c>
      <c r="S1575" s="11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44"/>
        <v>5.0599999999999999E-2</v>
      </c>
      <c r="P1576">
        <f t="shared" si="145"/>
        <v>84.333333333333329</v>
      </c>
      <c r="Q1576" s="6" t="str">
        <f t="shared" si="146"/>
        <v>publishing</v>
      </c>
      <c r="R1576" s="6" t="str">
        <f t="shared" si="147"/>
        <v>art books</v>
      </c>
      <c r="S1576" s="11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44"/>
        <v>0.2291</v>
      </c>
      <c r="P1577">
        <f t="shared" si="145"/>
        <v>65.457142857142856</v>
      </c>
      <c r="Q1577" s="6" t="str">
        <f t="shared" si="146"/>
        <v>publishing</v>
      </c>
      <c r="R1577" s="6" t="str">
        <f t="shared" si="147"/>
        <v>art books</v>
      </c>
      <c r="S1577" s="11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44"/>
        <v>0.13</v>
      </c>
      <c r="P1578">
        <f t="shared" si="145"/>
        <v>65</v>
      </c>
      <c r="Q1578" s="6" t="str">
        <f t="shared" si="146"/>
        <v>publishing</v>
      </c>
      <c r="R1578" s="6" t="str">
        <f t="shared" si="147"/>
        <v>art books</v>
      </c>
      <c r="S1578" s="11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44"/>
        <v>5.4999999999999997E-3</v>
      </c>
      <c r="P1579">
        <f t="shared" si="145"/>
        <v>27.5</v>
      </c>
      <c r="Q1579" s="6" t="str">
        <f t="shared" si="146"/>
        <v>publishing</v>
      </c>
      <c r="R1579" s="6" t="str">
        <f t="shared" si="147"/>
        <v>art books</v>
      </c>
      <c r="S1579" s="11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44"/>
        <v>0.10806536636794939</v>
      </c>
      <c r="P1580">
        <f t="shared" si="145"/>
        <v>51.25</v>
      </c>
      <c r="Q1580" s="6" t="str">
        <f t="shared" si="146"/>
        <v>publishing</v>
      </c>
      <c r="R1580" s="6" t="str">
        <f t="shared" si="147"/>
        <v>art books</v>
      </c>
      <c r="S1580" s="11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44"/>
        <v>8.4008400840084006E-3</v>
      </c>
      <c r="P1581">
        <f t="shared" si="145"/>
        <v>14</v>
      </c>
      <c r="Q1581" s="6" t="str">
        <f t="shared" si="146"/>
        <v>publishing</v>
      </c>
      <c r="R1581" s="6" t="str">
        <f t="shared" si="147"/>
        <v>art books</v>
      </c>
      <c r="S1581" s="11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44"/>
        <v>0</v>
      </c>
      <c r="P1582">
        <f t="shared" si="145"/>
        <v>0</v>
      </c>
      <c r="Q1582" s="6" t="str">
        <f t="shared" si="146"/>
        <v>publishing</v>
      </c>
      <c r="R1582" s="6" t="str">
        <f t="shared" si="147"/>
        <v>art books</v>
      </c>
      <c r="S1582" s="11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44"/>
        <v>5.0000000000000001E-3</v>
      </c>
      <c r="P1583">
        <f t="shared" si="145"/>
        <v>5</v>
      </c>
      <c r="Q1583" s="6" t="str">
        <f t="shared" si="146"/>
        <v>photography</v>
      </c>
      <c r="R1583" s="6" t="str">
        <f t="shared" si="147"/>
        <v>places</v>
      </c>
      <c r="S1583" s="11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44"/>
        <v>9.2999999999999999E-2</v>
      </c>
      <c r="P1584">
        <f t="shared" si="145"/>
        <v>31</v>
      </c>
      <c r="Q1584" s="6" t="str">
        <f t="shared" si="146"/>
        <v>photography</v>
      </c>
      <c r="R1584" s="6" t="str">
        <f t="shared" si="147"/>
        <v>places</v>
      </c>
      <c r="S1584" s="11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44"/>
        <v>7.5000000000000002E-4</v>
      </c>
      <c r="P1585">
        <f t="shared" si="145"/>
        <v>15</v>
      </c>
      <c r="Q1585" s="6" t="str">
        <f t="shared" si="146"/>
        <v>photography</v>
      </c>
      <c r="R1585" s="6" t="str">
        <f t="shared" si="147"/>
        <v>places</v>
      </c>
      <c r="S1585" s="11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44"/>
        <v>0</v>
      </c>
      <c r="P1586">
        <f t="shared" si="145"/>
        <v>0</v>
      </c>
      <c r="Q1586" s="6" t="str">
        <f t="shared" si="146"/>
        <v>photography</v>
      </c>
      <c r="R1586" s="6" t="str">
        <f t="shared" si="147"/>
        <v>places</v>
      </c>
      <c r="S1586" s="11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44"/>
        <v>0.79</v>
      </c>
      <c r="P1587">
        <f t="shared" si="145"/>
        <v>131.66666666666666</v>
      </c>
      <c r="Q1587" s="6" t="str">
        <f t="shared" si="146"/>
        <v>photography</v>
      </c>
      <c r="R1587" s="6" t="str">
        <f t="shared" si="147"/>
        <v>places</v>
      </c>
      <c r="S1587" s="11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44"/>
        <v>0</v>
      </c>
      <c r="P1588">
        <f t="shared" si="145"/>
        <v>0</v>
      </c>
      <c r="Q1588" s="6" t="str">
        <f t="shared" si="146"/>
        <v>photography</v>
      </c>
      <c r="R1588" s="6" t="str">
        <f t="shared" si="147"/>
        <v>places</v>
      </c>
      <c r="S1588" s="11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44"/>
        <v>1.3333333333333334E-4</v>
      </c>
      <c r="P1589">
        <f t="shared" si="145"/>
        <v>1</v>
      </c>
      <c r="Q1589" s="6" t="str">
        <f t="shared" si="146"/>
        <v>photography</v>
      </c>
      <c r="R1589" s="6" t="str">
        <f t="shared" si="147"/>
        <v>places</v>
      </c>
      <c r="S1589" s="11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44"/>
        <v>0</v>
      </c>
      <c r="P1590">
        <f t="shared" si="145"/>
        <v>0</v>
      </c>
      <c r="Q1590" s="6" t="str">
        <f t="shared" si="146"/>
        <v>photography</v>
      </c>
      <c r="R1590" s="6" t="str">
        <f t="shared" si="147"/>
        <v>places</v>
      </c>
      <c r="S1590" s="11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44"/>
        <v>0</v>
      </c>
      <c r="P1591">
        <f t="shared" si="145"/>
        <v>0</v>
      </c>
      <c r="Q1591" s="6" t="str">
        <f t="shared" si="146"/>
        <v>photography</v>
      </c>
      <c r="R1591" s="6" t="str">
        <f t="shared" si="147"/>
        <v>places</v>
      </c>
      <c r="S1591" s="11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44"/>
        <v>1.7000000000000001E-2</v>
      </c>
      <c r="P1592">
        <f t="shared" si="145"/>
        <v>510</v>
      </c>
      <c r="Q1592" s="6" t="str">
        <f t="shared" si="146"/>
        <v>photography</v>
      </c>
      <c r="R1592" s="6" t="str">
        <f t="shared" si="147"/>
        <v>places</v>
      </c>
      <c r="S1592" s="11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44"/>
        <v>0.29228571428571426</v>
      </c>
      <c r="P1593">
        <f t="shared" si="145"/>
        <v>44.478260869565219</v>
      </c>
      <c r="Q1593" s="6" t="str">
        <f t="shared" si="146"/>
        <v>photography</v>
      </c>
      <c r="R1593" s="6" t="str">
        <f t="shared" si="147"/>
        <v>places</v>
      </c>
      <c r="S1593" s="11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44"/>
        <v>0</v>
      </c>
      <c r="P1594">
        <f t="shared" si="145"/>
        <v>0</v>
      </c>
      <c r="Q1594" s="6" t="str">
        <f t="shared" si="146"/>
        <v>photography</v>
      </c>
      <c r="R1594" s="6" t="str">
        <f t="shared" si="147"/>
        <v>places</v>
      </c>
      <c r="S1594" s="11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44"/>
        <v>1.3636363636363637E-4</v>
      </c>
      <c r="P1595">
        <f t="shared" si="145"/>
        <v>1</v>
      </c>
      <c r="Q1595" s="6" t="str">
        <f t="shared" si="146"/>
        <v>photography</v>
      </c>
      <c r="R1595" s="6" t="str">
        <f t="shared" si="147"/>
        <v>places</v>
      </c>
      <c r="S1595" s="11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44"/>
        <v>0.20499999999999999</v>
      </c>
      <c r="P1596">
        <f t="shared" si="145"/>
        <v>20.5</v>
      </c>
      <c r="Q1596" s="6" t="str">
        <f t="shared" si="146"/>
        <v>photography</v>
      </c>
      <c r="R1596" s="6" t="str">
        <f t="shared" si="147"/>
        <v>places</v>
      </c>
      <c r="S1596" s="11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44"/>
        <v>2.8E-3</v>
      </c>
      <c r="P1597">
        <f t="shared" si="145"/>
        <v>40</v>
      </c>
      <c r="Q1597" s="6" t="str">
        <f t="shared" si="146"/>
        <v>photography</v>
      </c>
      <c r="R1597" s="6" t="str">
        <f t="shared" si="147"/>
        <v>places</v>
      </c>
      <c r="S1597" s="11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44"/>
        <v>2.3076923076923078E-2</v>
      </c>
      <c r="P1598">
        <f t="shared" si="145"/>
        <v>25</v>
      </c>
      <c r="Q1598" s="6" t="str">
        <f t="shared" si="146"/>
        <v>photography</v>
      </c>
      <c r="R1598" s="6" t="str">
        <f t="shared" si="147"/>
        <v>places</v>
      </c>
      <c r="S1598" s="11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44"/>
        <v>0</v>
      </c>
      <c r="P1599">
        <f t="shared" si="145"/>
        <v>0</v>
      </c>
      <c r="Q1599" s="6" t="str">
        <f t="shared" si="146"/>
        <v>photography</v>
      </c>
      <c r="R1599" s="6" t="str">
        <f t="shared" si="147"/>
        <v>places</v>
      </c>
      <c r="S1599" s="11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44"/>
        <v>1.25E-3</v>
      </c>
      <c r="P1600">
        <f t="shared" si="145"/>
        <v>1</v>
      </c>
      <c r="Q1600" s="6" t="str">
        <f t="shared" si="146"/>
        <v>photography</v>
      </c>
      <c r="R1600" s="6" t="str">
        <f t="shared" si="147"/>
        <v>places</v>
      </c>
      <c r="S1600" s="11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44"/>
        <v>0</v>
      </c>
      <c r="P1601">
        <f t="shared" si="145"/>
        <v>0</v>
      </c>
      <c r="Q1601" s="6" t="str">
        <f t="shared" si="146"/>
        <v>photography</v>
      </c>
      <c r="R1601" s="6" t="str">
        <f t="shared" si="147"/>
        <v>places</v>
      </c>
      <c r="S1601" s="11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144"/>
        <v>7.3400000000000007E-2</v>
      </c>
      <c r="P1602">
        <f t="shared" si="145"/>
        <v>40.777777777777779</v>
      </c>
      <c r="Q1602" s="6" t="str">
        <f t="shared" si="146"/>
        <v>photography</v>
      </c>
      <c r="R1602" s="6" t="str">
        <f t="shared" si="147"/>
        <v>places</v>
      </c>
      <c r="S1602" s="11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50">(E1603/D1603)</f>
        <v>1.082492</v>
      </c>
      <c r="P1603">
        <f t="shared" ref="P1603:P1666" si="151">IF(L1603=0,0,(E1603/L1603))</f>
        <v>48.325535714285714</v>
      </c>
      <c r="Q1603" s="6" t="str">
        <f t="shared" ref="Q1603:Q1666" si="152">LEFT(N1603,FIND("/",N1603)-1)</f>
        <v>music</v>
      </c>
      <c r="R1603" s="6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50"/>
        <v>1.0016666666666667</v>
      </c>
      <c r="P1604">
        <f t="shared" si="151"/>
        <v>46.953125</v>
      </c>
      <c r="Q1604" s="6" t="str">
        <f t="shared" si="152"/>
        <v>music</v>
      </c>
      <c r="R1604" s="6" t="str">
        <f t="shared" si="153"/>
        <v>rock</v>
      </c>
      <c r="S1604" s="11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50"/>
        <v>1.0003299999999999</v>
      </c>
      <c r="P1605">
        <f t="shared" si="151"/>
        <v>66.688666666666663</v>
      </c>
      <c r="Q1605" s="6" t="str">
        <f t="shared" si="152"/>
        <v>music</v>
      </c>
      <c r="R1605" s="6" t="str">
        <f t="shared" si="153"/>
        <v>rock</v>
      </c>
      <c r="S1605" s="11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50"/>
        <v>1.2210714285714286</v>
      </c>
      <c r="P1606">
        <f t="shared" si="151"/>
        <v>48.842857142857142</v>
      </c>
      <c r="Q1606" s="6" t="str">
        <f t="shared" si="152"/>
        <v>music</v>
      </c>
      <c r="R1606" s="6" t="str">
        <f t="shared" si="153"/>
        <v>rock</v>
      </c>
      <c r="S1606" s="11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50"/>
        <v>1.0069333333333335</v>
      </c>
      <c r="P1607">
        <f t="shared" si="151"/>
        <v>137.30909090909091</v>
      </c>
      <c r="Q1607" s="6" t="str">
        <f t="shared" si="152"/>
        <v>music</v>
      </c>
      <c r="R1607" s="6" t="str">
        <f t="shared" si="153"/>
        <v>rock</v>
      </c>
      <c r="S1607" s="11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50"/>
        <v>1.01004125</v>
      </c>
      <c r="P1608">
        <f t="shared" si="151"/>
        <v>87.829673913043479</v>
      </c>
      <c r="Q1608" s="6" t="str">
        <f t="shared" si="152"/>
        <v>music</v>
      </c>
      <c r="R1608" s="6" t="str">
        <f t="shared" si="153"/>
        <v>rock</v>
      </c>
      <c r="S1608" s="11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50"/>
        <v>1.4511000000000001</v>
      </c>
      <c r="P1609">
        <f t="shared" si="151"/>
        <v>70.785365853658533</v>
      </c>
      <c r="Q1609" s="6" t="str">
        <f t="shared" si="152"/>
        <v>music</v>
      </c>
      <c r="R1609" s="6" t="str">
        <f t="shared" si="153"/>
        <v>rock</v>
      </c>
      <c r="S1609" s="11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50"/>
        <v>1.0125</v>
      </c>
      <c r="P1610">
        <f t="shared" si="151"/>
        <v>52.826086956521742</v>
      </c>
      <c r="Q1610" s="6" t="str">
        <f t="shared" si="152"/>
        <v>music</v>
      </c>
      <c r="R1610" s="6" t="str">
        <f t="shared" si="153"/>
        <v>rock</v>
      </c>
      <c r="S1610" s="11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50"/>
        <v>1.1833333333333333</v>
      </c>
      <c r="P1611">
        <f t="shared" si="151"/>
        <v>443.75</v>
      </c>
      <c r="Q1611" s="6" t="str">
        <f t="shared" si="152"/>
        <v>music</v>
      </c>
      <c r="R1611" s="6" t="str">
        <f t="shared" si="153"/>
        <v>rock</v>
      </c>
      <c r="S1611" s="11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50"/>
        <v>2.7185000000000001</v>
      </c>
      <c r="P1612">
        <f t="shared" si="151"/>
        <v>48.544642857142854</v>
      </c>
      <c r="Q1612" s="6" t="str">
        <f t="shared" si="152"/>
        <v>music</v>
      </c>
      <c r="R1612" s="6" t="str">
        <f t="shared" si="153"/>
        <v>rock</v>
      </c>
      <c r="S1612" s="11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50"/>
        <v>1.25125</v>
      </c>
      <c r="P1613">
        <f t="shared" si="151"/>
        <v>37.074074074074076</v>
      </c>
      <c r="Q1613" s="6" t="str">
        <f t="shared" si="152"/>
        <v>music</v>
      </c>
      <c r="R1613" s="6" t="str">
        <f t="shared" si="153"/>
        <v>rock</v>
      </c>
      <c r="S1613" s="11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50"/>
        <v>1.1000000000000001</v>
      </c>
      <c r="P1614">
        <f t="shared" si="151"/>
        <v>50</v>
      </c>
      <c r="Q1614" s="6" t="str">
        <f t="shared" si="152"/>
        <v>music</v>
      </c>
      <c r="R1614" s="6" t="str">
        <f t="shared" si="153"/>
        <v>rock</v>
      </c>
      <c r="S1614" s="11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50"/>
        <v>1.0149999999999999</v>
      </c>
      <c r="P1615">
        <f t="shared" si="151"/>
        <v>39.03846153846154</v>
      </c>
      <c r="Q1615" s="6" t="str">
        <f t="shared" si="152"/>
        <v>music</v>
      </c>
      <c r="R1615" s="6" t="str">
        <f t="shared" si="153"/>
        <v>rock</v>
      </c>
      <c r="S1615" s="11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50"/>
        <v>1.0269999999999999</v>
      </c>
      <c r="P1616">
        <f t="shared" si="151"/>
        <v>66.688311688311686</v>
      </c>
      <c r="Q1616" s="6" t="str">
        <f t="shared" si="152"/>
        <v>music</v>
      </c>
      <c r="R1616" s="6" t="str">
        <f t="shared" si="153"/>
        <v>rock</v>
      </c>
      <c r="S1616" s="11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50"/>
        <v>1.1412500000000001</v>
      </c>
      <c r="P1617">
        <f t="shared" si="151"/>
        <v>67.132352941176464</v>
      </c>
      <c r="Q1617" s="6" t="str">
        <f t="shared" si="152"/>
        <v>music</v>
      </c>
      <c r="R1617" s="6" t="str">
        <f t="shared" si="153"/>
        <v>rock</v>
      </c>
      <c r="S1617" s="11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50"/>
        <v>1.042</v>
      </c>
      <c r="P1618">
        <f t="shared" si="151"/>
        <v>66.369426751592357</v>
      </c>
      <c r="Q1618" s="6" t="str">
        <f t="shared" si="152"/>
        <v>music</v>
      </c>
      <c r="R1618" s="6" t="str">
        <f t="shared" si="153"/>
        <v>rock</v>
      </c>
      <c r="S1618" s="11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50"/>
        <v>1.4585714285714286</v>
      </c>
      <c r="P1619">
        <f t="shared" si="151"/>
        <v>64.620253164556956</v>
      </c>
      <c r="Q1619" s="6" t="str">
        <f t="shared" si="152"/>
        <v>music</v>
      </c>
      <c r="R1619" s="6" t="str">
        <f t="shared" si="153"/>
        <v>rock</v>
      </c>
      <c r="S1619" s="11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50"/>
        <v>1.0506666666666666</v>
      </c>
      <c r="P1620">
        <f t="shared" si="151"/>
        <v>58.370370370370374</v>
      </c>
      <c r="Q1620" s="6" t="str">
        <f t="shared" si="152"/>
        <v>music</v>
      </c>
      <c r="R1620" s="6" t="str">
        <f t="shared" si="153"/>
        <v>rock</v>
      </c>
      <c r="S1620" s="11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50"/>
        <v>1.3333333333333333</v>
      </c>
      <c r="P1621">
        <f t="shared" si="151"/>
        <v>86.956521739130437</v>
      </c>
      <c r="Q1621" s="6" t="str">
        <f t="shared" si="152"/>
        <v>music</v>
      </c>
      <c r="R1621" s="6" t="str">
        <f t="shared" si="153"/>
        <v>rock</v>
      </c>
      <c r="S1621" s="11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50"/>
        <v>1.1299999999999999</v>
      </c>
      <c r="P1622">
        <f t="shared" si="151"/>
        <v>66.470588235294116</v>
      </c>
      <c r="Q1622" s="6" t="str">
        <f t="shared" si="152"/>
        <v>music</v>
      </c>
      <c r="R1622" s="6" t="str">
        <f t="shared" si="153"/>
        <v>rock</v>
      </c>
      <c r="S1622" s="11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50"/>
        <v>1.212</v>
      </c>
      <c r="P1623">
        <f t="shared" si="151"/>
        <v>163.78378378378378</v>
      </c>
      <c r="Q1623" s="6" t="str">
        <f t="shared" si="152"/>
        <v>music</v>
      </c>
      <c r="R1623" s="6" t="str">
        <f t="shared" si="153"/>
        <v>rock</v>
      </c>
      <c r="S1623" s="11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50"/>
        <v>1.0172463768115942</v>
      </c>
      <c r="P1624">
        <f t="shared" si="151"/>
        <v>107.98461538461538</v>
      </c>
      <c r="Q1624" s="6" t="str">
        <f t="shared" si="152"/>
        <v>music</v>
      </c>
      <c r="R1624" s="6" t="str">
        <f t="shared" si="153"/>
        <v>rock</v>
      </c>
      <c r="S1624" s="11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50"/>
        <v>1.0106666666666666</v>
      </c>
      <c r="P1625">
        <f t="shared" si="151"/>
        <v>42.111111111111114</v>
      </c>
      <c r="Q1625" s="6" t="str">
        <f t="shared" si="152"/>
        <v>music</v>
      </c>
      <c r="R1625" s="6" t="str">
        <f t="shared" si="153"/>
        <v>rock</v>
      </c>
      <c r="S1625" s="11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50"/>
        <v>1.18</v>
      </c>
      <c r="P1626">
        <f t="shared" si="151"/>
        <v>47.2</v>
      </c>
      <c r="Q1626" s="6" t="str">
        <f t="shared" si="152"/>
        <v>music</v>
      </c>
      <c r="R1626" s="6" t="str">
        <f t="shared" si="153"/>
        <v>rock</v>
      </c>
      <c r="S1626" s="11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50"/>
        <v>1.5533333333333332</v>
      </c>
      <c r="P1627">
        <f t="shared" si="151"/>
        <v>112.01923076923077</v>
      </c>
      <c r="Q1627" s="6" t="str">
        <f t="shared" si="152"/>
        <v>music</v>
      </c>
      <c r="R1627" s="6" t="str">
        <f t="shared" si="153"/>
        <v>rock</v>
      </c>
      <c r="S1627" s="11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50"/>
        <v>1.0118750000000001</v>
      </c>
      <c r="P1628">
        <f t="shared" si="151"/>
        <v>74.953703703703709</v>
      </c>
      <c r="Q1628" s="6" t="str">
        <f t="shared" si="152"/>
        <v>music</v>
      </c>
      <c r="R1628" s="6" t="str">
        <f t="shared" si="153"/>
        <v>rock</v>
      </c>
      <c r="S1628" s="11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50"/>
        <v>1.17</v>
      </c>
      <c r="P1629">
        <f t="shared" si="151"/>
        <v>61.578947368421055</v>
      </c>
      <c r="Q1629" s="6" t="str">
        <f t="shared" si="152"/>
        <v>music</v>
      </c>
      <c r="R1629" s="6" t="str">
        <f t="shared" si="153"/>
        <v>rock</v>
      </c>
      <c r="S1629" s="11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50"/>
        <v>1.00925</v>
      </c>
      <c r="P1630">
        <f t="shared" si="151"/>
        <v>45.875</v>
      </c>
      <c r="Q1630" s="6" t="str">
        <f t="shared" si="152"/>
        <v>music</v>
      </c>
      <c r="R1630" s="6" t="str">
        <f t="shared" si="153"/>
        <v>rock</v>
      </c>
      <c r="S1630" s="11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50"/>
        <v>1.0366666666666666</v>
      </c>
      <c r="P1631">
        <f t="shared" si="151"/>
        <v>75.853658536585371</v>
      </c>
      <c r="Q1631" s="6" t="str">
        <f t="shared" si="152"/>
        <v>music</v>
      </c>
      <c r="R1631" s="6" t="str">
        <f t="shared" si="153"/>
        <v>rock</v>
      </c>
      <c r="S1631" s="11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50"/>
        <v>2.6524999999999999</v>
      </c>
      <c r="P1632">
        <f t="shared" si="151"/>
        <v>84.206349206349202</v>
      </c>
      <c r="Q1632" s="6" t="str">
        <f t="shared" si="152"/>
        <v>music</v>
      </c>
      <c r="R1632" s="6" t="str">
        <f t="shared" si="153"/>
        <v>rock</v>
      </c>
      <c r="S1632" s="11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50"/>
        <v>1.5590999999999999</v>
      </c>
      <c r="P1633">
        <f t="shared" si="151"/>
        <v>117.22556390977444</v>
      </c>
      <c r="Q1633" s="6" t="str">
        <f t="shared" si="152"/>
        <v>music</v>
      </c>
      <c r="R1633" s="6" t="str">
        <f t="shared" si="153"/>
        <v>rock</v>
      </c>
      <c r="S1633" s="11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50"/>
        <v>1.0162500000000001</v>
      </c>
      <c r="P1634">
        <f t="shared" si="151"/>
        <v>86.489361702127653</v>
      </c>
      <c r="Q1634" s="6" t="str">
        <f t="shared" si="152"/>
        <v>music</v>
      </c>
      <c r="R1634" s="6" t="str">
        <f t="shared" si="153"/>
        <v>rock</v>
      </c>
      <c r="S1634" s="11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50"/>
        <v>1</v>
      </c>
      <c r="P1635">
        <f t="shared" si="151"/>
        <v>172.41379310344828</v>
      </c>
      <c r="Q1635" s="6" t="str">
        <f t="shared" si="152"/>
        <v>music</v>
      </c>
      <c r="R1635" s="6" t="str">
        <f t="shared" si="153"/>
        <v>rock</v>
      </c>
      <c r="S1635" s="11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50"/>
        <v>1.0049999999999999</v>
      </c>
      <c r="P1636">
        <f t="shared" si="151"/>
        <v>62.8125</v>
      </c>
      <c r="Q1636" s="6" t="str">
        <f t="shared" si="152"/>
        <v>music</v>
      </c>
      <c r="R1636" s="6" t="str">
        <f t="shared" si="153"/>
        <v>rock</v>
      </c>
      <c r="S1636" s="11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50"/>
        <v>1.2529999999999999</v>
      </c>
      <c r="P1637">
        <f t="shared" si="151"/>
        <v>67.729729729729726</v>
      </c>
      <c r="Q1637" s="6" t="str">
        <f t="shared" si="152"/>
        <v>music</v>
      </c>
      <c r="R1637" s="6" t="str">
        <f t="shared" si="153"/>
        <v>rock</v>
      </c>
      <c r="S1637" s="11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50"/>
        <v>1.0355555555555556</v>
      </c>
      <c r="P1638">
        <f t="shared" si="151"/>
        <v>53.5632183908046</v>
      </c>
      <c r="Q1638" s="6" t="str">
        <f t="shared" si="152"/>
        <v>music</v>
      </c>
      <c r="R1638" s="6" t="str">
        <f t="shared" si="153"/>
        <v>rock</v>
      </c>
      <c r="S1638" s="11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50"/>
        <v>1.038</v>
      </c>
      <c r="P1639">
        <f t="shared" si="151"/>
        <v>34.6</v>
      </c>
      <c r="Q1639" s="6" t="str">
        <f t="shared" si="152"/>
        <v>music</v>
      </c>
      <c r="R1639" s="6" t="str">
        <f t="shared" si="153"/>
        <v>rock</v>
      </c>
      <c r="S1639" s="11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50"/>
        <v>1.05</v>
      </c>
      <c r="P1640">
        <f t="shared" si="151"/>
        <v>38.888888888888886</v>
      </c>
      <c r="Q1640" s="6" t="str">
        <f t="shared" si="152"/>
        <v>music</v>
      </c>
      <c r="R1640" s="6" t="str">
        <f t="shared" si="153"/>
        <v>rock</v>
      </c>
      <c r="S1640" s="11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50"/>
        <v>1</v>
      </c>
      <c r="P1641">
        <f t="shared" si="151"/>
        <v>94.736842105263165</v>
      </c>
      <c r="Q1641" s="6" t="str">
        <f t="shared" si="152"/>
        <v>music</v>
      </c>
      <c r="R1641" s="6" t="str">
        <f t="shared" si="153"/>
        <v>rock</v>
      </c>
      <c r="S1641" s="11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50"/>
        <v>1.6986000000000001</v>
      </c>
      <c r="P1642">
        <f t="shared" si="151"/>
        <v>39.967058823529413</v>
      </c>
      <c r="Q1642" s="6" t="str">
        <f t="shared" si="152"/>
        <v>music</v>
      </c>
      <c r="R1642" s="6" t="str">
        <f t="shared" si="153"/>
        <v>rock</v>
      </c>
      <c r="S1642" s="11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50"/>
        <v>1.014</v>
      </c>
      <c r="P1643">
        <f t="shared" si="151"/>
        <v>97.5</v>
      </c>
      <c r="Q1643" s="6" t="str">
        <f t="shared" si="152"/>
        <v>music</v>
      </c>
      <c r="R1643" s="6" t="str">
        <f t="shared" si="153"/>
        <v>pop</v>
      </c>
      <c r="S1643" s="11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50"/>
        <v>1</v>
      </c>
      <c r="P1644">
        <f t="shared" si="151"/>
        <v>42.857142857142854</v>
      </c>
      <c r="Q1644" s="6" t="str">
        <f t="shared" si="152"/>
        <v>music</v>
      </c>
      <c r="R1644" s="6" t="str">
        <f t="shared" si="153"/>
        <v>pop</v>
      </c>
      <c r="S1644" s="11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50"/>
        <v>1.2470000000000001</v>
      </c>
      <c r="P1645">
        <f t="shared" si="151"/>
        <v>168.51351351351352</v>
      </c>
      <c r="Q1645" s="6" t="str">
        <f t="shared" si="152"/>
        <v>music</v>
      </c>
      <c r="R1645" s="6" t="str">
        <f t="shared" si="153"/>
        <v>pop</v>
      </c>
      <c r="S1645" s="11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50"/>
        <v>1.095</v>
      </c>
      <c r="P1646">
        <f t="shared" si="151"/>
        <v>85.546875</v>
      </c>
      <c r="Q1646" s="6" t="str">
        <f t="shared" si="152"/>
        <v>music</v>
      </c>
      <c r="R1646" s="6" t="str">
        <f t="shared" si="153"/>
        <v>pop</v>
      </c>
      <c r="S1646" s="11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50"/>
        <v>1.1080000000000001</v>
      </c>
      <c r="P1647">
        <f t="shared" si="151"/>
        <v>554</v>
      </c>
      <c r="Q1647" s="6" t="str">
        <f t="shared" si="152"/>
        <v>music</v>
      </c>
      <c r="R1647" s="6" t="str">
        <f t="shared" si="153"/>
        <v>pop</v>
      </c>
      <c r="S1647" s="11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50"/>
        <v>1.1020000000000001</v>
      </c>
      <c r="P1648">
        <f t="shared" si="151"/>
        <v>26.554216867469879</v>
      </c>
      <c r="Q1648" s="6" t="str">
        <f t="shared" si="152"/>
        <v>music</v>
      </c>
      <c r="R1648" s="6" t="str">
        <f t="shared" si="153"/>
        <v>pop</v>
      </c>
      <c r="S1648" s="11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50"/>
        <v>1.0471999999999999</v>
      </c>
      <c r="P1649">
        <f t="shared" si="151"/>
        <v>113.82608695652173</v>
      </c>
      <c r="Q1649" s="6" t="str">
        <f t="shared" si="152"/>
        <v>music</v>
      </c>
      <c r="R1649" s="6" t="str">
        <f t="shared" si="153"/>
        <v>pop</v>
      </c>
      <c r="S1649" s="11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50"/>
        <v>1.2526086956521738</v>
      </c>
      <c r="P1650">
        <f t="shared" si="151"/>
        <v>32.011111111111113</v>
      </c>
      <c r="Q1650" s="6" t="str">
        <f t="shared" si="152"/>
        <v>music</v>
      </c>
      <c r="R1650" s="6" t="str">
        <f t="shared" si="153"/>
        <v>pop</v>
      </c>
      <c r="S1650" s="11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50"/>
        <v>1.0058763157894737</v>
      </c>
      <c r="P1651">
        <f t="shared" si="151"/>
        <v>47.189259259259259</v>
      </c>
      <c r="Q1651" s="6" t="str">
        <f t="shared" si="152"/>
        <v>music</v>
      </c>
      <c r="R1651" s="6" t="str">
        <f t="shared" si="153"/>
        <v>pop</v>
      </c>
      <c r="S1651" s="11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50"/>
        <v>1.4155</v>
      </c>
      <c r="P1652">
        <f t="shared" si="151"/>
        <v>88.46875</v>
      </c>
      <c r="Q1652" s="6" t="str">
        <f t="shared" si="152"/>
        <v>music</v>
      </c>
      <c r="R1652" s="6" t="str">
        <f t="shared" si="153"/>
        <v>pop</v>
      </c>
      <c r="S1652" s="11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50"/>
        <v>1.0075000000000001</v>
      </c>
      <c r="P1653">
        <f t="shared" si="151"/>
        <v>100.75</v>
      </c>
      <c r="Q1653" s="6" t="str">
        <f t="shared" si="152"/>
        <v>music</v>
      </c>
      <c r="R1653" s="6" t="str">
        <f t="shared" si="153"/>
        <v>pop</v>
      </c>
      <c r="S1653" s="11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50"/>
        <v>1.0066666666666666</v>
      </c>
      <c r="P1654">
        <f t="shared" si="151"/>
        <v>64.714285714285708</v>
      </c>
      <c r="Q1654" s="6" t="str">
        <f t="shared" si="152"/>
        <v>music</v>
      </c>
      <c r="R1654" s="6" t="str">
        <f t="shared" si="153"/>
        <v>pop</v>
      </c>
      <c r="S1654" s="11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50"/>
        <v>1.7423040000000001</v>
      </c>
      <c r="P1655">
        <f t="shared" si="151"/>
        <v>51.854285714285716</v>
      </c>
      <c r="Q1655" s="6" t="str">
        <f t="shared" si="152"/>
        <v>music</v>
      </c>
      <c r="R1655" s="6" t="str">
        <f t="shared" si="153"/>
        <v>pop</v>
      </c>
      <c r="S1655" s="11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50"/>
        <v>1.199090909090909</v>
      </c>
      <c r="P1656">
        <f t="shared" si="151"/>
        <v>38.794117647058826</v>
      </c>
      <c r="Q1656" s="6" t="str">
        <f t="shared" si="152"/>
        <v>music</v>
      </c>
      <c r="R1656" s="6" t="str">
        <f t="shared" si="153"/>
        <v>pop</v>
      </c>
      <c r="S1656" s="11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50"/>
        <v>1.4286666666666668</v>
      </c>
      <c r="P1657">
        <f t="shared" si="151"/>
        <v>44.645833333333336</v>
      </c>
      <c r="Q1657" s="6" t="str">
        <f t="shared" si="152"/>
        <v>music</v>
      </c>
      <c r="R1657" s="6" t="str">
        <f t="shared" si="153"/>
        <v>pop</v>
      </c>
      <c r="S1657" s="11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50"/>
        <v>1.0033493333333334</v>
      </c>
      <c r="P1658">
        <f t="shared" si="151"/>
        <v>156.77333333333334</v>
      </c>
      <c r="Q1658" s="6" t="str">
        <f t="shared" si="152"/>
        <v>music</v>
      </c>
      <c r="R1658" s="6" t="str">
        <f t="shared" si="153"/>
        <v>pop</v>
      </c>
      <c r="S1658" s="11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50"/>
        <v>1.0493380000000001</v>
      </c>
      <c r="P1659">
        <f t="shared" si="151"/>
        <v>118.70339366515837</v>
      </c>
      <c r="Q1659" s="6" t="str">
        <f t="shared" si="152"/>
        <v>music</v>
      </c>
      <c r="R1659" s="6" t="str">
        <f t="shared" si="153"/>
        <v>pop</v>
      </c>
      <c r="S1659" s="11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50"/>
        <v>1.3223333333333334</v>
      </c>
      <c r="P1660">
        <f t="shared" si="151"/>
        <v>74.149532710280369</v>
      </c>
      <c r="Q1660" s="6" t="str">
        <f t="shared" si="152"/>
        <v>music</v>
      </c>
      <c r="R1660" s="6" t="str">
        <f t="shared" si="153"/>
        <v>pop</v>
      </c>
      <c r="S1660" s="11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50"/>
        <v>1.1279999999999999</v>
      </c>
      <c r="P1661">
        <f t="shared" si="151"/>
        <v>12.533333333333333</v>
      </c>
      <c r="Q1661" s="6" t="str">
        <f t="shared" si="152"/>
        <v>music</v>
      </c>
      <c r="R1661" s="6" t="str">
        <f t="shared" si="153"/>
        <v>pop</v>
      </c>
      <c r="S1661" s="11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50"/>
        <v>12.5375</v>
      </c>
      <c r="P1662">
        <f t="shared" si="151"/>
        <v>27.861111111111111</v>
      </c>
      <c r="Q1662" s="6" t="str">
        <f t="shared" si="152"/>
        <v>music</v>
      </c>
      <c r="R1662" s="6" t="str">
        <f t="shared" si="153"/>
        <v>pop</v>
      </c>
      <c r="S1662" s="11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50"/>
        <v>1.0250632911392406</v>
      </c>
      <c r="P1663">
        <f t="shared" si="151"/>
        <v>80.178217821782184</v>
      </c>
      <c r="Q1663" s="6" t="str">
        <f t="shared" si="152"/>
        <v>music</v>
      </c>
      <c r="R1663" s="6" t="str">
        <f t="shared" si="153"/>
        <v>pop</v>
      </c>
      <c r="S1663" s="11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50"/>
        <v>1.026375</v>
      </c>
      <c r="P1664">
        <f t="shared" si="151"/>
        <v>132.43548387096774</v>
      </c>
      <c r="Q1664" s="6" t="str">
        <f t="shared" si="152"/>
        <v>music</v>
      </c>
      <c r="R1664" s="6" t="str">
        <f t="shared" si="153"/>
        <v>pop</v>
      </c>
      <c r="S1664" s="11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50"/>
        <v>1.08</v>
      </c>
      <c r="P1665">
        <f t="shared" si="151"/>
        <v>33.75</v>
      </c>
      <c r="Q1665" s="6" t="str">
        <f t="shared" si="152"/>
        <v>music</v>
      </c>
      <c r="R1665" s="6" t="str">
        <f t="shared" si="153"/>
        <v>pop</v>
      </c>
      <c r="S1665" s="11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50"/>
        <v>1.2240879999999998</v>
      </c>
      <c r="P1666">
        <f t="shared" si="151"/>
        <v>34.384494382022467</v>
      </c>
      <c r="Q1666" s="6" t="str">
        <f t="shared" si="152"/>
        <v>music</v>
      </c>
      <c r="R1666" s="6" t="str">
        <f t="shared" si="153"/>
        <v>pop</v>
      </c>
      <c r="S1666" s="11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56">(E1667/D1667)</f>
        <v>1.1945714285714286</v>
      </c>
      <c r="P1667">
        <f t="shared" ref="P1667:P1730" si="157">IF(L1667=0,0,(E1667/L1667))</f>
        <v>44.956989247311824</v>
      </c>
      <c r="Q1667" s="6" t="str">
        <f t="shared" ref="Q1667:Q1730" si="158">LEFT(N1667,FIND("/",N1667)-1)</f>
        <v>music</v>
      </c>
      <c r="R1667" s="6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56"/>
        <v>1.6088</v>
      </c>
      <c r="P1668">
        <f t="shared" si="157"/>
        <v>41.04081632653061</v>
      </c>
      <c r="Q1668" s="6" t="str">
        <f t="shared" si="158"/>
        <v>music</v>
      </c>
      <c r="R1668" s="6" t="str">
        <f t="shared" si="159"/>
        <v>pop</v>
      </c>
      <c r="S1668" s="11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56"/>
        <v>1.2685294117647059</v>
      </c>
      <c r="P1669">
        <f t="shared" si="157"/>
        <v>52.597560975609753</v>
      </c>
      <c r="Q1669" s="6" t="str">
        <f t="shared" si="158"/>
        <v>music</v>
      </c>
      <c r="R1669" s="6" t="str">
        <f t="shared" si="159"/>
        <v>pop</v>
      </c>
      <c r="S1669" s="11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56"/>
        <v>1.026375</v>
      </c>
      <c r="P1670">
        <f t="shared" si="157"/>
        <v>70.784482758620683</v>
      </c>
      <c r="Q1670" s="6" t="str">
        <f t="shared" si="158"/>
        <v>music</v>
      </c>
      <c r="R1670" s="6" t="str">
        <f t="shared" si="159"/>
        <v>pop</v>
      </c>
      <c r="S1670" s="11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56"/>
        <v>1.3975</v>
      </c>
      <c r="P1671">
        <f t="shared" si="157"/>
        <v>53.75</v>
      </c>
      <c r="Q1671" s="6" t="str">
        <f t="shared" si="158"/>
        <v>music</v>
      </c>
      <c r="R1671" s="6" t="str">
        <f t="shared" si="159"/>
        <v>pop</v>
      </c>
      <c r="S1671" s="11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56"/>
        <v>1.026</v>
      </c>
      <c r="P1672">
        <f t="shared" si="157"/>
        <v>44.608695652173914</v>
      </c>
      <c r="Q1672" s="6" t="str">
        <f t="shared" si="158"/>
        <v>music</v>
      </c>
      <c r="R1672" s="6" t="str">
        <f t="shared" si="159"/>
        <v>pop</v>
      </c>
      <c r="S1672" s="11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56"/>
        <v>1.0067349999999999</v>
      </c>
      <c r="P1673">
        <f t="shared" si="157"/>
        <v>26.148961038961041</v>
      </c>
      <c r="Q1673" s="6" t="str">
        <f t="shared" si="158"/>
        <v>music</v>
      </c>
      <c r="R1673" s="6" t="str">
        <f t="shared" si="159"/>
        <v>pop</v>
      </c>
      <c r="S1673" s="11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56"/>
        <v>1.1294117647058823</v>
      </c>
      <c r="P1674">
        <f t="shared" si="157"/>
        <v>39.183673469387756</v>
      </c>
      <c r="Q1674" s="6" t="str">
        <f t="shared" si="158"/>
        <v>music</v>
      </c>
      <c r="R1674" s="6" t="str">
        <f t="shared" si="159"/>
        <v>pop</v>
      </c>
      <c r="S1674" s="11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56"/>
        <v>1.2809523809523808</v>
      </c>
      <c r="P1675">
        <f t="shared" si="157"/>
        <v>45.593220338983052</v>
      </c>
      <c r="Q1675" s="6" t="str">
        <f t="shared" si="158"/>
        <v>music</v>
      </c>
      <c r="R1675" s="6" t="str">
        <f t="shared" si="159"/>
        <v>pop</v>
      </c>
      <c r="S1675" s="11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56"/>
        <v>2.0169999999999999</v>
      </c>
      <c r="P1676">
        <f t="shared" si="157"/>
        <v>89.247787610619469</v>
      </c>
      <c r="Q1676" s="6" t="str">
        <f t="shared" si="158"/>
        <v>music</v>
      </c>
      <c r="R1676" s="6" t="str">
        <f t="shared" si="159"/>
        <v>pop</v>
      </c>
      <c r="S1676" s="11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56"/>
        <v>1.37416</v>
      </c>
      <c r="P1677">
        <f t="shared" si="157"/>
        <v>40.416470588235299</v>
      </c>
      <c r="Q1677" s="6" t="str">
        <f t="shared" si="158"/>
        <v>music</v>
      </c>
      <c r="R1677" s="6" t="str">
        <f t="shared" si="159"/>
        <v>pop</v>
      </c>
      <c r="S1677" s="11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56"/>
        <v>1.1533333333333333</v>
      </c>
      <c r="P1678">
        <f t="shared" si="157"/>
        <v>82.38095238095238</v>
      </c>
      <c r="Q1678" s="6" t="str">
        <f t="shared" si="158"/>
        <v>music</v>
      </c>
      <c r="R1678" s="6" t="str">
        <f t="shared" si="159"/>
        <v>pop</v>
      </c>
      <c r="S1678" s="11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56"/>
        <v>1.1166666666666667</v>
      </c>
      <c r="P1679">
        <f t="shared" si="157"/>
        <v>159.52380952380952</v>
      </c>
      <c r="Q1679" s="6" t="str">
        <f t="shared" si="158"/>
        <v>music</v>
      </c>
      <c r="R1679" s="6" t="str">
        <f t="shared" si="159"/>
        <v>pop</v>
      </c>
      <c r="S1679" s="11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56"/>
        <v>1.1839999999999999</v>
      </c>
      <c r="P1680">
        <f t="shared" si="157"/>
        <v>36.244897959183675</v>
      </c>
      <c r="Q1680" s="6" t="str">
        <f t="shared" si="158"/>
        <v>music</v>
      </c>
      <c r="R1680" s="6" t="str">
        <f t="shared" si="159"/>
        <v>pop</v>
      </c>
      <c r="S1680" s="11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56"/>
        <v>1.75</v>
      </c>
      <c r="P1681">
        <f t="shared" si="157"/>
        <v>62.5</v>
      </c>
      <c r="Q1681" s="6" t="str">
        <f t="shared" si="158"/>
        <v>music</v>
      </c>
      <c r="R1681" s="6" t="str">
        <f t="shared" si="159"/>
        <v>pop</v>
      </c>
      <c r="S1681" s="11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56"/>
        <v>1.175</v>
      </c>
      <c r="P1682">
        <f t="shared" si="157"/>
        <v>47</v>
      </c>
      <c r="Q1682" s="6" t="str">
        <f t="shared" si="158"/>
        <v>music</v>
      </c>
      <c r="R1682" s="6" t="str">
        <f t="shared" si="159"/>
        <v>pop</v>
      </c>
      <c r="S1682" s="11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56"/>
        <v>1.0142212307692309</v>
      </c>
      <c r="P1683">
        <f t="shared" si="157"/>
        <v>74.575090497737563</v>
      </c>
      <c r="Q1683" s="6" t="str">
        <f t="shared" si="158"/>
        <v>music</v>
      </c>
      <c r="R1683" s="6" t="str">
        <f t="shared" si="159"/>
        <v>faith</v>
      </c>
      <c r="S1683" s="11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56"/>
        <v>0</v>
      </c>
      <c r="P1684">
        <f t="shared" si="157"/>
        <v>0</v>
      </c>
      <c r="Q1684" s="6" t="str">
        <f t="shared" si="158"/>
        <v>music</v>
      </c>
      <c r="R1684" s="6" t="str">
        <f t="shared" si="159"/>
        <v>faith</v>
      </c>
      <c r="S1684" s="11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56"/>
        <v>0.21714285714285714</v>
      </c>
      <c r="P1685">
        <f t="shared" si="157"/>
        <v>76</v>
      </c>
      <c r="Q1685" s="6" t="str">
        <f t="shared" si="158"/>
        <v>music</v>
      </c>
      <c r="R1685" s="6" t="str">
        <f t="shared" si="159"/>
        <v>faith</v>
      </c>
      <c r="S1685" s="11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56"/>
        <v>1.0912500000000001</v>
      </c>
      <c r="P1686">
        <f t="shared" si="157"/>
        <v>86.43564356435644</v>
      </c>
      <c r="Q1686" s="6" t="str">
        <f t="shared" si="158"/>
        <v>music</v>
      </c>
      <c r="R1686" s="6" t="str">
        <f t="shared" si="159"/>
        <v>faith</v>
      </c>
      <c r="S1686" s="11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56"/>
        <v>1.0285714285714285</v>
      </c>
      <c r="P1687">
        <f t="shared" si="157"/>
        <v>24</v>
      </c>
      <c r="Q1687" s="6" t="str">
        <f t="shared" si="158"/>
        <v>music</v>
      </c>
      <c r="R1687" s="6" t="str">
        <f t="shared" si="159"/>
        <v>faith</v>
      </c>
      <c r="S1687" s="11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56"/>
        <v>3.5999999999999999E-3</v>
      </c>
      <c r="P1688">
        <f t="shared" si="157"/>
        <v>18</v>
      </c>
      <c r="Q1688" s="6" t="str">
        <f t="shared" si="158"/>
        <v>music</v>
      </c>
      <c r="R1688" s="6" t="str">
        <f t="shared" si="159"/>
        <v>faith</v>
      </c>
      <c r="S1688" s="11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56"/>
        <v>0.3125</v>
      </c>
      <c r="P1689">
        <f t="shared" si="157"/>
        <v>80.128205128205124</v>
      </c>
      <c r="Q1689" s="6" t="str">
        <f t="shared" si="158"/>
        <v>music</v>
      </c>
      <c r="R1689" s="6" t="str">
        <f t="shared" si="159"/>
        <v>faith</v>
      </c>
      <c r="S1689" s="11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56"/>
        <v>0.443</v>
      </c>
      <c r="P1690">
        <f t="shared" si="157"/>
        <v>253.14285714285714</v>
      </c>
      <c r="Q1690" s="6" t="str">
        <f t="shared" si="158"/>
        <v>music</v>
      </c>
      <c r="R1690" s="6" t="str">
        <f t="shared" si="159"/>
        <v>faith</v>
      </c>
      <c r="S1690" s="11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56"/>
        <v>1</v>
      </c>
      <c r="P1691">
        <f t="shared" si="157"/>
        <v>171.42857142857142</v>
      </c>
      <c r="Q1691" s="6" t="str">
        <f t="shared" si="158"/>
        <v>music</v>
      </c>
      <c r="R1691" s="6" t="str">
        <f t="shared" si="159"/>
        <v>faith</v>
      </c>
      <c r="S1691" s="11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56"/>
        <v>0.254</v>
      </c>
      <c r="P1692">
        <f t="shared" si="157"/>
        <v>57.727272727272727</v>
      </c>
      <c r="Q1692" s="6" t="str">
        <f t="shared" si="158"/>
        <v>music</v>
      </c>
      <c r="R1692" s="6" t="str">
        <f t="shared" si="159"/>
        <v>faith</v>
      </c>
      <c r="S1692" s="11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56"/>
        <v>0.33473333333333333</v>
      </c>
      <c r="P1693">
        <f t="shared" si="157"/>
        <v>264.26315789473682</v>
      </c>
      <c r="Q1693" s="6" t="str">
        <f t="shared" si="158"/>
        <v>music</v>
      </c>
      <c r="R1693" s="6" t="str">
        <f t="shared" si="159"/>
        <v>faith</v>
      </c>
      <c r="S1693" s="11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56"/>
        <v>0.47799999999999998</v>
      </c>
      <c r="P1694">
        <f t="shared" si="157"/>
        <v>159.33333333333334</v>
      </c>
      <c r="Q1694" s="6" t="str">
        <f t="shared" si="158"/>
        <v>music</v>
      </c>
      <c r="R1694" s="6" t="str">
        <f t="shared" si="159"/>
        <v>faith</v>
      </c>
      <c r="S1694" s="11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56"/>
        <v>9.3333333333333338E-2</v>
      </c>
      <c r="P1695">
        <f t="shared" si="157"/>
        <v>35</v>
      </c>
      <c r="Q1695" s="6" t="str">
        <f t="shared" si="158"/>
        <v>music</v>
      </c>
      <c r="R1695" s="6" t="str">
        <f t="shared" si="159"/>
        <v>faith</v>
      </c>
      <c r="S1695" s="11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56"/>
        <v>5.0000000000000001E-4</v>
      </c>
      <c r="P1696">
        <f t="shared" si="157"/>
        <v>5</v>
      </c>
      <c r="Q1696" s="6" t="str">
        <f t="shared" si="158"/>
        <v>music</v>
      </c>
      <c r="R1696" s="6" t="str">
        <f t="shared" si="159"/>
        <v>faith</v>
      </c>
      <c r="S1696" s="11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56"/>
        <v>0.11708333333333333</v>
      </c>
      <c r="P1697">
        <f t="shared" si="157"/>
        <v>61.086956521739133</v>
      </c>
      <c r="Q1697" s="6" t="str">
        <f t="shared" si="158"/>
        <v>music</v>
      </c>
      <c r="R1697" s="6" t="str">
        <f t="shared" si="159"/>
        <v>faith</v>
      </c>
      <c r="S1697" s="11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56"/>
        <v>0</v>
      </c>
      <c r="P1698">
        <f t="shared" si="157"/>
        <v>0</v>
      </c>
      <c r="Q1698" s="6" t="str">
        <f t="shared" si="158"/>
        <v>music</v>
      </c>
      <c r="R1698" s="6" t="str">
        <f t="shared" si="159"/>
        <v>faith</v>
      </c>
      <c r="S1698" s="11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56"/>
        <v>0.20208000000000001</v>
      </c>
      <c r="P1699">
        <f t="shared" si="157"/>
        <v>114.81818181818181</v>
      </c>
      <c r="Q1699" s="6" t="str">
        <f t="shared" si="158"/>
        <v>music</v>
      </c>
      <c r="R1699" s="6" t="str">
        <f t="shared" si="159"/>
        <v>faith</v>
      </c>
      <c r="S1699" s="11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56"/>
        <v>0</v>
      </c>
      <c r="P1700">
        <f t="shared" si="157"/>
        <v>0</v>
      </c>
      <c r="Q1700" s="6" t="str">
        <f t="shared" si="158"/>
        <v>music</v>
      </c>
      <c r="R1700" s="6" t="str">
        <f t="shared" si="159"/>
        <v>faith</v>
      </c>
      <c r="S1700" s="11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56"/>
        <v>4.2311459353574929E-2</v>
      </c>
      <c r="P1701">
        <f t="shared" si="157"/>
        <v>54</v>
      </c>
      <c r="Q1701" s="6" t="str">
        <f t="shared" si="158"/>
        <v>music</v>
      </c>
      <c r="R1701" s="6" t="str">
        <f t="shared" si="159"/>
        <v>faith</v>
      </c>
      <c r="S1701" s="11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56"/>
        <v>0.2606</v>
      </c>
      <c r="P1702">
        <f t="shared" si="157"/>
        <v>65.974683544303801</v>
      </c>
      <c r="Q1702" s="6" t="str">
        <f t="shared" si="158"/>
        <v>music</v>
      </c>
      <c r="R1702" s="6" t="str">
        <f t="shared" si="159"/>
        <v>faith</v>
      </c>
      <c r="S1702" s="11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56"/>
        <v>1.9801980198019802E-3</v>
      </c>
      <c r="P1703">
        <f t="shared" si="157"/>
        <v>5</v>
      </c>
      <c r="Q1703" s="6" t="str">
        <f t="shared" si="158"/>
        <v>music</v>
      </c>
      <c r="R1703" s="6" t="str">
        <f t="shared" si="159"/>
        <v>faith</v>
      </c>
      <c r="S1703" s="11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56"/>
        <v>6.0606060606060605E-5</v>
      </c>
      <c r="P1704">
        <f t="shared" si="157"/>
        <v>1</v>
      </c>
      <c r="Q1704" s="6" t="str">
        <f t="shared" si="158"/>
        <v>music</v>
      </c>
      <c r="R1704" s="6" t="str">
        <f t="shared" si="159"/>
        <v>faith</v>
      </c>
      <c r="S1704" s="11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56"/>
        <v>1.0200000000000001E-2</v>
      </c>
      <c r="P1705">
        <f t="shared" si="157"/>
        <v>25.5</v>
      </c>
      <c r="Q1705" s="6" t="str">
        <f t="shared" si="158"/>
        <v>music</v>
      </c>
      <c r="R1705" s="6" t="str">
        <f t="shared" si="159"/>
        <v>faith</v>
      </c>
      <c r="S1705" s="11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56"/>
        <v>0.65100000000000002</v>
      </c>
      <c r="P1706">
        <f t="shared" si="157"/>
        <v>118.36363636363636</v>
      </c>
      <c r="Q1706" s="6" t="str">
        <f t="shared" si="158"/>
        <v>music</v>
      </c>
      <c r="R1706" s="6" t="str">
        <f t="shared" si="159"/>
        <v>faith</v>
      </c>
      <c r="S1706" s="11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56"/>
        <v>0</v>
      </c>
      <c r="P1707">
        <f t="shared" si="157"/>
        <v>0</v>
      </c>
      <c r="Q1707" s="6" t="str">
        <f t="shared" si="158"/>
        <v>music</v>
      </c>
      <c r="R1707" s="6" t="str">
        <f t="shared" si="159"/>
        <v>faith</v>
      </c>
      <c r="S1707" s="11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56"/>
        <v>0</v>
      </c>
      <c r="P1708">
        <f t="shared" si="157"/>
        <v>0</v>
      </c>
      <c r="Q1708" s="6" t="str">
        <f t="shared" si="158"/>
        <v>music</v>
      </c>
      <c r="R1708" s="6" t="str">
        <f t="shared" si="159"/>
        <v>faith</v>
      </c>
      <c r="S1708" s="11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56"/>
        <v>9.74E-2</v>
      </c>
      <c r="P1709">
        <f t="shared" si="157"/>
        <v>54.111111111111114</v>
      </c>
      <c r="Q1709" s="6" t="str">
        <f t="shared" si="158"/>
        <v>music</v>
      </c>
      <c r="R1709" s="6" t="str">
        <f t="shared" si="159"/>
        <v>faith</v>
      </c>
      <c r="S1709" s="11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56"/>
        <v>0</v>
      </c>
      <c r="P1710">
        <f t="shared" si="157"/>
        <v>0</v>
      </c>
      <c r="Q1710" s="6" t="str">
        <f t="shared" si="158"/>
        <v>music</v>
      </c>
      <c r="R1710" s="6" t="str">
        <f t="shared" si="159"/>
        <v>faith</v>
      </c>
      <c r="S1710" s="11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56"/>
        <v>4.8571428571428571E-2</v>
      </c>
      <c r="P1711">
        <f t="shared" si="157"/>
        <v>21.25</v>
      </c>
      <c r="Q1711" s="6" t="str">
        <f t="shared" si="158"/>
        <v>music</v>
      </c>
      <c r="R1711" s="6" t="str">
        <f t="shared" si="159"/>
        <v>faith</v>
      </c>
      <c r="S1711" s="11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56"/>
        <v>6.7999999999999996E-3</v>
      </c>
      <c r="P1712">
        <f t="shared" si="157"/>
        <v>34</v>
      </c>
      <c r="Q1712" s="6" t="str">
        <f t="shared" si="158"/>
        <v>music</v>
      </c>
      <c r="R1712" s="6" t="str">
        <f t="shared" si="159"/>
        <v>faith</v>
      </c>
      <c r="S1712" s="11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56"/>
        <v>0.105</v>
      </c>
      <c r="P1713">
        <f t="shared" si="157"/>
        <v>525</v>
      </c>
      <c r="Q1713" s="6" t="str">
        <f t="shared" si="158"/>
        <v>music</v>
      </c>
      <c r="R1713" s="6" t="str">
        <f t="shared" si="159"/>
        <v>faith</v>
      </c>
      <c r="S1713" s="11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56"/>
        <v>0</v>
      </c>
      <c r="P1714">
        <f t="shared" si="157"/>
        <v>0</v>
      </c>
      <c r="Q1714" s="6" t="str">
        <f t="shared" si="158"/>
        <v>music</v>
      </c>
      <c r="R1714" s="6" t="str">
        <f t="shared" si="159"/>
        <v>faith</v>
      </c>
      <c r="S1714" s="11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56"/>
        <v>1.6666666666666666E-2</v>
      </c>
      <c r="P1715">
        <f t="shared" si="157"/>
        <v>50</v>
      </c>
      <c r="Q1715" s="6" t="str">
        <f t="shared" si="158"/>
        <v>music</v>
      </c>
      <c r="R1715" s="6" t="str">
        <f t="shared" si="159"/>
        <v>faith</v>
      </c>
      <c r="S1715" s="11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56"/>
        <v>7.868E-2</v>
      </c>
      <c r="P1716">
        <f t="shared" si="157"/>
        <v>115.70588235294117</v>
      </c>
      <c r="Q1716" s="6" t="str">
        <f t="shared" si="158"/>
        <v>music</v>
      </c>
      <c r="R1716" s="6" t="str">
        <f t="shared" si="159"/>
        <v>faith</v>
      </c>
      <c r="S1716" s="11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56"/>
        <v>2.2000000000000001E-3</v>
      </c>
      <c r="P1717">
        <f t="shared" si="157"/>
        <v>5.5</v>
      </c>
      <c r="Q1717" s="6" t="str">
        <f t="shared" si="158"/>
        <v>music</v>
      </c>
      <c r="R1717" s="6" t="str">
        <f t="shared" si="159"/>
        <v>faith</v>
      </c>
      <c r="S1717" s="11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56"/>
        <v>7.4999999999999997E-2</v>
      </c>
      <c r="P1718">
        <f t="shared" si="157"/>
        <v>50</v>
      </c>
      <c r="Q1718" s="6" t="str">
        <f t="shared" si="158"/>
        <v>music</v>
      </c>
      <c r="R1718" s="6" t="str">
        <f t="shared" si="159"/>
        <v>faith</v>
      </c>
      <c r="S1718" s="11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56"/>
        <v>0.42725880551301687</v>
      </c>
      <c r="P1719">
        <f t="shared" si="157"/>
        <v>34.024390243902438</v>
      </c>
      <c r="Q1719" s="6" t="str">
        <f t="shared" si="158"/>
        <v>music</v>
      </c>
      <c r="R1719" s="6" t="str">
        <f t="shared" si="159"/>
        <v>faith</v>
      </c>
      <c r="S1719" s="11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56"/>
        <v>2.142857142857143E-3</v>
      </c>
      <c r="P1720">
        <f t="shared" si="157"/>
        <v>37.5</v>
      </c>
      <c r="Q1720" s="6" t="str">
        <f t="shared" si="158"/>
        <v>music</v>
      </c>
      <c r="R1720" s="6" t="str">
        <f t="shared" si="159"/>
        <v>faith</v>
      </c>
      <c r="S1720" s="11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56"/>
        <v>8.7500000000000008E-3</v>
      </c>
      <c r="P1721">
        <f t="shared" si="157"/>
        <v>11.666666666666666</v>
      </c>
      <c r="Q1721" s="6" t="str">
        <f t="shared" si="158"/>
        <v>music</v>
      </c>
      <c r="R1721" s="6" t="str">
        <f t="shared" si="159"/>
        <v>faith</v>
      </c>
      <c r="S1721" s="11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56"/>
        <v>5.6250000000000001E-2</v>
      </c>
      <c r="P1722">
        <f t="shared" si="157"/>
        <v>28.125</v>
      </c>
      <c r="Q1722" s="6" t="str">
        <f t="shared" si="158"/>
        <v>music</v>
      </c>
      <c r="R1722" s="6" t="str">
        <f t="shared" si="159"/>
        <v>faith</v>
      </c>
      <c r="S1722" s="11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56"/>
        <v>0</v>
      </c>
      <c r="P1723">
        <f t="shared" si="157"/>
        <v>0</v>
      </c>
      <c r="Q1723" s="6" t="str">
        <f t="shared" si="158"/>
        <v>music</v>
      </c>
      <c r="R1723" s="6" t="str">
        <f t="shared" si="159"/>
        <v>faith</v>
      </c>
      <c r="S1723" s="11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56"/>
        <v>3.4722222222222224E-4</v>
      </c>
      <c r="P1724">
        <f t="shared" si="157"/>
        <v>1</v>
      </c>
      <c r="Q1724" s="6" t="str">
        <f t="shared" si="158"/>
        <v>music</v>
      </c>
      <c r="R1724" s="6" t="str">
        <f t="shared" si="159"/>
        <v>faith</v>
      </c>
      <c r="S1724" s="11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56"/>
        <v>6.5000000000000002E-2</v>
      </c>
      <c r="P1725">
        <f t="shared" si="157"/>
        <v>216.66666666666666</v>
      </c>
      <c r="Q1725" s="6" t="str">
        <f t="shared" si="158"/>
        <v>music</v>
      </c>
      <c r="R1725" s="6" t="str">
        <f t="shared" si="159"/>
        <v>faith</v>
      </c>
      <c r="S1725" s="11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56"/>
        <v>5.8333333333333336E-3</v>
      </c>
      <c r="P1726">
        <f t="shared" si="157"/>
        <v>8.75</v>
      </c>
      <c r="Q1726" s="6" t="str">
        <f t="shared" si="158"/>
        <v>music</v>
      </c>
      <c r="R1726" s="6" t="str">
        <f t="shared" si="159"/>
        <v>faith</v>
      </c>
      <c r="S1726" s="11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56"/>
        <v>0.10181818181818182</v>
      </c>
      <c r="P1727">
        <f t="shared" si="157"/>
        <v>62.222222222222221</v>
      </c>
      <c r="Q1727" s="6" t="str">
        <f t="shared" si="158"/>
        <v>music</v>
      </c>
      <c r="R1727" s="6" t="str">
        <f t="shared" si="159"/>
        <v>faith</v>
      </c>
      <c r="S1727" s="11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56"/>
        <v>0.33784615384615385</v>
      </c>
      <c r="P1728">
        <f t="shared" si="157"/>
        <v>137.25</v>
      </c>
      <c r="Q1728" s="6" t="str">
        <f t="shared" si="158"/>
        <v>music</v>
      </c>
      <c r="R1728" s="6" t="str">
        <f t="shared" si="159"/>
        <v>faith</v>
      </c>
      <c r="S1728" s="11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56"/>
        <v>3.3333333333333332E-4</v>
      </c>
      <c r="P1729">
        <f t="shared" si="157"/>
        <v>1</v>
      </c>
      <c r="Q1729" s="6" t="str">
        <f t="shared" si="158"/>
        <v>music</v>
      </c>
      <c r="R1729" s="6" t="str">
        <f t="shared" si="159"/>
        <v>faith</v>
      </c>
      <c r="S1729" s="11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56"/>
        <v>0.68400000000000005</v>
      </c>
      <c r="P1730">
        <f t="shared" si="157"/>
        <v>122.14285714285714</v>
      </c>
      <c r="Q1730" s="6" t="str">
        <f t="shared" si="158"/>
        <v>music</v>
      </c>
      <c r="R1730" s="6" t="str">
        <f t="shared" si="159"/>
        <v>faith</v>
      </c>
      <c r="S1730" s="11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62">(E1731/D1731)</f>
        <v>0</v>
      </c>
      <c r="P1731">
        <f t="shared" ref="P1731:P1794" si="163">IF(L1731=0,0,(E1731/L1731))</f>
        <v>0</v>
      </c>
      <c r="Q1731" s="6" t="str">
        <f t="shared" ref="Q1731:Q1794" si="164">LEFT(N1731,FIND("/",N1731)-1)</f>
        <v>music</v>
      </c>
      <c r="R1731" s="6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62"/>
        <v>0</v>
      </c>
      <c r="P1732">
        <f t="shared" si="163"/>
        <v>0</v>
      </c>
      <c r="Q1732" s="6" t="str">
        <f t="shared" si="164"/>
        <v>music</v>
      </c>
      <c r="R1732" s="6" t="str">
        <f t="shared" si="165"/>
        <v>faith</v>
      </c>
      <c r="S1732" s="11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62"/>
        <v>0</v>
      </c>
      <c r="P1733">
        <f t="shared" si="163"/>
        <v>0</v>
      </c>
      <c r="Q1733" s="6" t="str">
        <f t="shared" si="164"/>
        <v>music</v>
      </c>
      <c r="R1733" s="6" t="str">
        <f t="shared" si="165"/>
        <v>faith</v>
      </c>
      <c r="S1733" s="11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62"/>
        <v>0</v>
      </c>
      <c r="P1734">
        <f t="shared" si="163"/>
        <v>0</v>
      </c>
      <c r="Q1734" s="6" t="str">
        <f t="shared" si="164"/>
        <v>music</v>
      </c>
      <c r="R1734" s="6" t="str">
        <f t="shared" si="165"/>
        <v>faith</v>
      </c>
      <c r="S1734" s="11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62"/>
        <v>0</v>
      </c>
      <c r="P1735">
        <f t="shared" si="163"/>
        <v>0</v>
      </c>
      <c r="Q1735" s="6" t="str">
        <f t="shared" si="164"/>
        <v>music</v>
      </c>
      <c r="R1735" s="6" t="str">
        <f t="shared" si="165"/>
        <v>faith</v>
      </c>
      <c r="S1735" s="11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62"/>
        <v>2.2222222222222223E-4</v>
      </c>
      <c r="P1736">
        <f t="shared" si="163"/>
        <v>1</v>
      </c>
      <c r="Q1736" s="6" t="str">
        <f t="shared" si="164"/>
        <v>music</v>
      </c>
      <c r="R1736" s="6" t="str">
        <f t="shared" si="165"/>
        <v>faith</v>
      </c>
      <c r="S1736" s="11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62"/>
        <v>0.11</v>
      </c>
      <c r="P1737">
        <f t="shared" si="163"/>
        <v>55</v>
      </c>
      <c r="Q1737" s="6" t="str">
        <f t="shared" si="164"/>
        <v>music</v>
      </c>
      <c r="R1737" s="6" t="str">
        <f t="shared" si="165"/>
        <v>faith</v>
      </c>
      <c r="S1737" s="11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62"/>
        <v>7.3333333333333332E-3</v>
      </c>
      <c r="P1738">
        <f t="shared" si="163"/>
        <v>22</v>
      </c>
      <c r="Q1738" s="6" t="str">
        <f t="shared" si="164"/>
        <v>music</v>
      </c>
      <c r="R1738" s="6" t="str">
        <f t="shared" si="165"/>
        <v>faith</v>
      </c>
      <c r="S1738" s="11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62"/>
        <v>0.21249999999999999</v>
      </c>
      <c r="P1739">
        <f t="shared" si="163"/>
        <v>56.666666666666664</v>
      </c>
      <c r="Q1739" s="6" t="str">
        <f t="shared" si="164"/>
        <v>music</v>
      </c>
      <c r="R1739" s="6" t="str">
        <f t="shared" si="165"/>
        <v>faith</v>
      </c>
      <c r="S1739" s="11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62"/>
        <v>4.0000000000000001E-3</v>
      </c>
      <c r="P1740">
        <f t="shared" si="163"/>
        <v>20</v>
      </c>
      <c r="Q1740" s="6" t="str">
        <f t="shared" si="164"/>
        <v>music</v>
      </c>
      <c r="R1740" s="6" t="str">
        <f t="shared" si="165"/>
        <v>faith</v>
      </c>
      <c r="S1740" s="11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62"/>
        <v>1E-3</v>
      </c>
      <c r="P1741">
        <f t="shared" si="163"/>
        <v>1</v>
      </c>
      <c r="Q1741" s="6" t="str">
        <f t="shared" si="164"/>
        <v>music</v>
      </c>
      <c r="R1741" s="6" t="str">
        <f t="shared" si="165"/>
        <v>faith</v>
      </c>
      <c r="S1741" s="11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62"/>
        <v>0</v>
      </c>
      <c r="P1742">
        <f t="shared" si="163"/>
        <v>0</v>
      </c>
      <c r="Q1742" s="6" t="str">
        <f t="shared" si="164"/>
        <v>music</v>
      </c>
      <c r="R1742" s="6" t="str">
        <f t="shared" si="165"/>
        <v>faith</v>
      </c>
      <c r="S1742" s="11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62"/>
        <v>1.1083333333333334</v>
      </c>
      <c r="P1743">
        <f t="shared" si="163"/>
        <v>25.576923076923077</v>
      </c>
      <c r="Q1743" s="6" t="str">
        <f t="shared" si="164"/>
        <v>photography</v>
      </c>
      <c r="R1743" s="6" t="str">
        <f t="shared" si="165"/>
        <v>photobooks</v>
      </c>
      <c r="S1743" s="11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62"/>
        <v>1.0874999999999999</v>
      </c>
      <c r="P1744">
        <f t="shared" si="163"/>
        <v>63.970588235294116</v>
      </c>
      <c r="Q1744" s="6" t="str">
        <f t="shared" si="164"/>
        <v>photography</v>
      </c>
      <c r="R1744" s="6" t="str">
        <f t="shared" si="165"/>
        <v>photobooks</v>
      </c>
      <c r="S1744" s="11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62"/>
        <v>1.0041666666666667</v>
      </c>
      <c r="P1745">
        <f t="shared" si="163"/>
        <v>89.925373134328353</v>
      </c>
      <c r="Q1745" s="6" t="str">
        <f t="shared" si="164"/>
        <v>photography</v>
      </c>
      <c r="R1745" s="6" t="str">
        <f t="shared" si="165"/>
        <v>photobooks</v>
      </c>
      <c r="S1745" s="11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62"/>
        <v>1.1845454545454546</v>
      </c>
      <c r="P1746">
        <f t="shared" si="163"/>
        <v>93.071428571428569</v>
      </c>
      <c r="Q1746" s="6" t="str">
        <f t="shared" si="164"/>
        <v>photography</v>
      </c>
      <c r="R1746" s="6" t="str">
        <f t="shared" si="165"/>
        <v>photobooks</v>
      </c>
      <c r="S1746" s="11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62"/>
        <v>1.1401428571428571</v>
      </c>
      <c r="P1747">
        <f t="shared" si="163"/>
        <v>89.674157303370791</v>
      </c>
      <c r="Q1747" s="6" t="str">
        <f t="shared" si="164"/>
        <v>photography</v>
      </c>
      <c r="R1747" s="6" t="str">
        <f t="shared" si="165"/>
        <v>photobooks</v>
      </c>
      <c r="S1747" s="11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62"/>
        <v>1.4810000000000001</v>
      </c>
      <c r="P1748">
        <f t="shared" si="163"/>
        <v>207.61682242990653</v>
      </c>
      <c r="Q1748" s="6" t="str">
        <f t="shared" si="164"/>
        <v>photography</v>
      </c>
      <c r="R1748" s="6" t="str">
        <f t="shared" si="165"/>
        <v>photobooks</v>
      </c>
      <c r="S1748" s="11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62"/>
        <v>1.0495555555555556</v>
      </c>
      <c r="P1749">
        <f t="shared" si="163"/>
        <v>59.408805031446541</v>
      </c>
      <c r="Q1749" s="6" t="str">
        <f t="shared" si="164"/>
        <v>photography</v>
      </c>
      <c r="R1749" s="6" t="str">
        <f t="shared" si="165"/>
        <v>photobooks</v>
      </c>
      <c r="S1749" s="11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62"/>
        <v>1.29948</v>
      </c>
      <c r="P1750">
        <f t="shared" si="163"/>
        <v>358.97237569060775</v>
      </c>
      <c r="Q1750" s="6" t="str">
        <f t="shared" si="164"/>
        <v>photography</v>
      </c>
      <c r="R1750" s="6" t="str">
        <f t="shared" si="165"/>
        <v>photobooks</v>
      </c>
      <c r="S1750" s="11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62"/>
        <v>1.2348756218905472</v>
      </c>
      <c r="P1751">
        <f t="shared" si="163"/>
        <v>94.736641221374043</v>
      </c>
      <c r="Q1751" s="6" t="str">
        <f t="shared" si="164"/>
        <v>photography</v>
      </c>
      <c r="R1751" s="6" t="str">
        <f t="shared" si="165"/>
        <v>photobooks</v>
      </c>
      <c r="S1751" s="11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62"/>
        <v>2.0162</v>
      </c>
      <c r="P1752">
        <f t="shared" si="163"/>
        <v>80.647999999999996</v>
      </c>
      <c r="Q1752" s="6" t="str">
        <f t="shared" si="164"/>
        <v>photography</v>
      </c>
      <c r="R1752" s="6" t="str">
        <f t="shared" si="165"/>
        <v>photobooks</v>
      </c>
      <c r="S1752" s="11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62"/>
        <v>1.0289999999999999</v>
      </c>
      <c r="P1753">
        <f t="shared" si="163"/>
        <v>168.68852459016392</v>
      </c>
      <c r="Q1753" s="6" t="str">
        <f t="shared" si="164"/>
        <v>photography</v>
      </c>
      <c r="R1753" s="6" t="str">
        <f t="shared" si="165"/>
        <v>photobooks</v>
      </c>
      <c r="S1753" s="11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62"/>
        <v>2.6016666666666666</v>
      </c>
      <c r="P1754">
        <f t="shared" si="163"/>
        <v>34.68888888888889</v>
      </c>
      <c r="Q1754" s="6" t="str">
        <f t="shared" si="164"/>
        <v>photography</v>
      </c>
      <c r="R1754" s="6" t="str">
        <f t="shared" si="165"/>
        <v>photobooks</v>
      </c>
      <c r="S1754" s="11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62"/>
        <v>1.08</v>
      </c>
      <c r="P1755">
        <f t="shared" si="163"/>
        <v>462.85714285714283</v>
      </c>
      <c r="Q1755" s="6" t="str">
        <f t="shared" si="164"/>
        <v>photography</v>
      </c>
      <c r="R1755" s="6" t="str">
        <f t="shared" si="165"/>
        <v>photobooks</v>
      </c>
      <c r="S1755" s="11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62"/>
        <v>1.1052941176470588</v>
      </c>
      <c r="P1756">
        <f t="shared" si="163"/>
        <v>104.38888888888889</v>
      </c>
      <c r="Q1756" s="6" t="str">
        <f t="shared" si="164"/>
        <v>photography</v>
      </c>
      <c r="R1756" s="6" t="str">
        <f t="shared" si="165"/>
        <v>photobooks</v>
      </c>
      <c r="S1756" s="11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62"/>
        <v>1.2</v>
      </c>
      <c r="P1757">
        <f t="shared" si="163"/>
        <v>7.5</v>
      </c>
      <c r="Q1757" s="6" t="str">
        <f t="shared" si="164"/>
        <v>photography</v>
      </c>
      <c r="R1757" s="6" t="str">
        <f t="shared" si="165"/>
        <v>photobooks</v>
      </c>
      <c r="S1757" s="11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62"/>
        <v>1.0282909090909091</v>
      </c>
      <c r="P1758">
        <f t="shared" si="163"/>
        <v>47.13</v>
      </c>
      <c r="Q1758" s="6" t="str">
        <f t="shared" si="164"/>
        <v>photography</v>
      </c>
      <c r="R1758" s="6" t="str">
        <f t="shared" si="165"/>
        <v>photobooks</v>
      </c>
      <c r="S1758" s="11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62"/>
        <v>1.1599999999999999</v>
      </c>
      <c r="P1759">
        <f t="shared" si="163"/>
        <v>414.28571428571428</v>
      </c>
      <c r="Q1759" s="6" t="str">
        <f t="shared" si="164"/>
        <v>photography</v>
      </c>
      <c r="R1759" s="6" t="str">
        <f t="shared" si="165"/>
        <v>photobooks</v>
      </c>
      <c r="S1759" s="11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62"/>
        <v>1.147</v>
      </c>
      <c r="P1760">
        <f t="shared" si="163"/>
        <v>42.481481481481481</v>
      </c>
      <c r="Q1760" s="6" t="str">
        <f t="shared" si="164"/>
        <v>photography</v>
      </c>
      <c r="R1760" s="6" t="str">
        <f t="shared" si="165"/>
        <v>photobooks</v>
      </c>
      <c r="S1760" s="11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62"/>
        <v>1.0660000000000001</v>
      </c>
      <c r="P1761">
        <f t="shared" si="163"/>
        <v>108.77551020408163</v>
      </c>
      <c r="Q1761" s="6" t="str">
        <f t="shared" si="164"/>
        <v>photography</v>
      </c>
      <c r="R1761" s="6" t="str">
        <f t="shared" si="165"/>
        <v>photobooks</v>
      </c>
      <c r="S1761" s="11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62"/>
        <v>1.6544000000000001</v>
      </c>
      <c r="P1762">
        <f t="shared" si="163"/>
        <v>81.098039215686271</v>
      </c>
      <c r="Q1762" s="6" t="str">
        <f t="shared" si="164"/>
        <v>photography</v>
      </c>
      <c r="R1762" s="6" t="str">
        <f t="shared" si="165"/>
        <v>photobooks</v>
      </c>
      <c r="S1762" s="11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62"/>
        <v>1.55</v>
      </c>
      <c r="P1763">
        <f t="shared" si="163"/>
        <v>51.666666666666664</v>
      </c>
      <c r="Q1763" s="6" t="str">
        <f t="shared" si="164"/>
        <v>photography</v>
      </c>
      <c r="R1763" s="6" t="str">
        <f t="shared" si="165"/>
        <v>photobooks</v>
      </c>
      <c r="S1763" s="11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62"/>
        <v>8.85</v>
      </c>
      <c r="P1764">
        <f t="shared" si="163"/>
        <v>35.4</v>
      </c>
      <c r="Q1764" s="6" t="str">
        <f t="shared" si="164"/>
        <v>photography</v>
      </c>
      <c r="R1764" s="6" t="str">
        <f t="shared" si="165"/>
        <v>photobooks</v>
      </c>
      <c r="S1764" s="11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62"/>
        <v>1.0190833333333333</v>
      </c>
      <c r="P1765">
        <f t="shared" si="163"/>
        <v>103.63559322033899</v>
      </c>
      <c r="Q1765" s="6" t="str">
        <f t="shared" si="164"/>
        <v>photography</v>
      </c>
      <c r="R1765" s="6" t="str">
        <f t="shared" si="165"/>
        <v>photobooks</v>
      </c>
      <c r="S1765" s="11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62"/>
        <v>0.19600000000000001</v>
      </c>
      <c r="P1766">
        <f t="shared" si="163"/>
        <v>55.282051282051285</v>
      </c>
      <c r="Q1766" s="6" t="str">
        <f t="shared" si="164"/>
        <v>photography</v>
      </c>
      <c r="R1766" s="6" t="str">
        <f t="shared" si="165"/>
        <v>photobooks</v>
      </c>
      <c r="S1766" s="11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62"/>
        <v>0.59467839999999994</v>
      </c>
      <c r="P1767">
        <f t="shared" si="163"/>
        <v>72.16970873786407</v>
      </c>
      <c r="Q1767" s="6" t="str">
        <f t="shared" si="164"/>
        <v>photography</v>
      </c>
      <c r="R1767" s="6" t="str">
        <f t="shared" si="165"/>
        <v>photobooks</v>
      </c>
      <c r="S1767" s="11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62"/>
        <v>0</v>
      </c>
      <c r="P1768">
        <f t="shared" si="163"/>
        <v>0</v>
      </c>
      <c r="Q1768" s="6" t="str">
        <f t="shared" si="164"/>
        <v>photography</v>
      </c>
      <c r="R1768" s="6" t="str">
        <f t="shared" si="165"/>
        <v>photobooks</v>
      </c>
      <c r="S1768" s="11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62"/>
        <v>0.4572</v>
      </c>
      <c r="P1769">
        <f t="shared" si="163"/>
        <v>58.615384615384613</v>
      </c>
      <c r="Q1769" s="6" t="str">
        <f t="shared" si="164"/>
        <v>photography</v>
      </c>
      <c r="R1769" s="6" t="str">
        <f t="shared" si="165"/>
        <v>photobooks</v>
      </c>
      <c r="S1769" s="11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62"/>
        <v>3.7400000000000003E-2</v>
      </c>
      <c r="P1770">
        <f t="shared" si="163"/>
        <v>12.466666666666667</v>
      </c>
      <c r="Q1770" s="6" t="str">
        <f t="shared" si="164"/>
        <v>photography</v>
      </c>
      <c r="R1770" s="6" t="str">
        <f t="shared" si="165"/>
        <v>photobooks</v>
      </c>
      <c r="S1770" s="11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62"/>
        <v>2.7025E-2</v>
      </c>
      <c r="P1771">
        <f t="shared" si="163"/>
        <v>49.136363636363633</v>
      </c>
      <c r="Q1771" s="6" t="str">
        <f t="shared" si="164"/>
        <v>photography</v>
      </c>
      <c r="R1771" s="6" t="str">
        <f t="shared" si="165"/>
        <v>photobooks</v>
      </c>
      <c r="S1771" s="11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62"/>
        <v>0.56514285714285717</v>
      </c>
      <c r="P1772">
        <f t="shared" si="163"/>
        <v>150.5</v>
      </c>
      <c r="Q1772" s="6" t="str">
        <f t="shared" si="164"/>
        <v>photography</v>
      </c>
      <c r="R1772" s="6" t="str">
        <f t="shared" si="165"/>
        <v>photobooks</v>
      </c>
      <c r="S1772" s="11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62"/>
        <v>0.21309523809523809</v>
      </c>
      <c r="P1773">
        <f t="shared" si="163"/>
        <v>35.799999999999997</v>
      </c>
      <c r="Q1773" s="6" t="str">
        <f t="shared" si="164"/>
        <v>photography</v>
      </c>
      <c r="R1773" s="6" t="str">
        <f t="shared" si="165"/>
        <v>photobooks</v>
      </c>
      <c r="S1773" s="11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62"/>
        <v>0.156</v>
      </c>
      <c r="P1774">
        <f t="shared" si="163"/>
        <v>45.157894736842103</v>
      </c>
      <c r="Q1774" s="6" t="str">
        <f t="shared" si="164"/>
        <v>photography</v>
      </c>
      <c r="R1774" s="6" t="str">
        <f t="shared" si="165"/>
        <v>photobooks</v>
      </c>
      <c r="S1774" s="11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62"/>
        <v>6.2566666666666673E-2</v>
      </c>
      <c r="P1775">
        <f t="shared" si="163"/>
        <v>98.78947368421052</v>
      </c>
      <c r="Q1775" s="6" t="str">
        <f t="shared" si="164"/>
        <v>photography</v>
      </c>
      <c r="R1775" s="6" t="str">
        <f t="shared" si="165"/>
        <v>photobooks</v>
      </c>
      <c r="S1775" s="11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62"/>
        <v>0.4592</v>
      </c>
      <c r="P1776">
        <f t="shared" si="163"/>
        <v>88.307692307692307</v>
      </c>
      <c r="Q1776" s="6" t="str">
        <f t="shared" si="164"/>
        <v>photography</v>
      </c>
      <c r="R1776" s="6" t="str">
        <f t="shared" si="165"/>
        <v>photobooks</v>
      </c>
      <c r="S1776" s="11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62"/>
        <v>0.65101538461538466</v>
      </c>
      <c r="P1777">
        <f t="shared" si="163"/>
        <v>170.62903225806451</v>
      </c>
      <c r="Q1777" s="6" t="str">
        <f t="shared" si="164"/>
        <v>photography</v>
      </c>
      <c r="R1777" s="6" t="str">
        <f t="shared" si="165"/>
        <v>photobooks</v>
      </c>
      <c r="S1777" s="11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62"/>
        <v>6.7000000000000004E-2</v>
      </c>
      <c r="P1778">
        <f t="shared" si="163"/>
        <v>83.75</v>
      </c>
      <c r="Q1778" s="6" t="str">
        <f t="shared" si="164"/>
        <v>photography</v>
      </c>
      <c r="R1778" s="6" t="str">
        <f t="shared" si="165"/>
        <v>photobooks</v>
      </c>
      <c r="S1778" s="11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62"/>
        <v>0.135625</v>
      </c>
      <c r="P1779">
        <f t="shared" si="163"/>
        <v>65.099999999999994</v>
      </c>
      <c r="Q1779" s="6" t="str">
        <f t="shared" si="164"/>
        <v>photography</v>
      </c>
      <c r="R1779" s="6" t="str">
        <f t="shared" si="165"/>
        <v>photobooks</v>
      </c>
      <c r="S1779" s="11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62"/>
        <v>1.9900000000000001E-2</v>
      </c>
      <c r="P1780">
        <f t="shared" si="163"/>
        <v>66.333333333333329</v>
      </c>
      <c r="Q1780" s="6" t="str">
        <f t="shared" si="164"/>
        <v>photography</v>
      </c>
      <c r="R1780" s="6" t="str">
        <f t="shared" si="165"/>
        <v>photobooks</v>
      </c>
      <c r="S1780" s="11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62"/>
        <v>0.36236363636363639</v>
      </c>
      <c r="P1781">
        <f t="shared" si="163"/>
        <v>104.89473684210526</v>
      </c>
      <c r="Q1781" s="6" t="str">
        <f t="shared" si="164"/>
        <v>photography</v>
      </c>
      <c r="R1781" s="6" t="str">
        <f t="shared" si="165"/>
        <v>photobooks</v>
      </c>
      <c r="S1781" s="11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62"/>
        <v>0.39743333333333336</v>
      </c>
      <c r="P1782">
        <f t="shared" si="163"/>
        <v>78.440789473684205</v>
      </c>
      <c r="Q1782" s="6" t="str">
        <f t="shared" si="164"/>
        <v>photography</v>
      </c>
      <c r="R1782" s="6" t="str">
        <f t="shared" si="165"/>
        <v>photobooks</v>
      </c>
      <c r="S1782" s="11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62"/>
        <v>0.25763636363636366</v>
      </c>
      <c r="P1783">
        <f t="shared" si="163"/>
        <v>59.041666666666664</v>
      </c>
      <c r="Q1783" s="6" t="str">
        <f t="shared" si="164"/>
        <v>photography</v>
      </c>
      <c r="R1783" s="6" t="str">
        <f t="shared" si="165"/>
        <v>photobooks</v>
      </c>
      <c r="S1783" s="11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62"/>
        <v>0.15491428571428573</v>
      </c>
      <c r="P1784">
        <f t="shared" si="163"/>
        <v>71.34210526315789</v>
      </c>
      <c r="Q1784" s="6" t="str">
        <f t="shared" si="164"/>
        <v>photography</v>
      </c>
      <c r="R1784" s="6" t="str">
        <f t="shared" si="165"/>
        <v>photobooks</v>
      </c>
      <c r="S1784" s="11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62"/>
        <v>0.236925</v>
      </c>
      <c r="P1785">
        <f t="shared" si="163"/>
        <v>51.227027027027027</v>
      </c>
      <c r="Q1785" s="6" t="str">
        <f t="shared" si="164"/>
        <v>photography</v>
      </c>
      <c r="R1785" s="6" t="str">
        <f t="shared" si="165"/>
        <v>photobooks</v>
      </c>
      <c r="S1785" s="11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62"/>
        <v>0.39760000000000001</v>
      </c>
      <c r="P1786">
        <f t="shared" si="163"/>
        <v>60.242424242424242</v>
      </c>
      <c r="Q1786" s="6" t="str">
        <f t="shared" si="164"/>
        <v>photography</v>
      </c>
      <c r="R1786" s="6" t="str">
        <f t="shared" si="165"/>
        <v>photobooks</v>
      </c>
      <c r="S1786" s="11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62"/>
        <v>0.20220833333333332</v>
      </c>
      <c r="P1787">
        <f t="shared" si="163"/>
        <v>44.935185185185183</v>
      </c>
      <c r="Q1787" s="6" t="str">
        <f t="shared" si="164"/>
        <v>photography</v>
      </c>
      <c r="R1787" s="6" t="str">
        <f t="shared" si="165"/>
        <v>photobooks</v>
      </c>
      <c r="S1787" s="11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62"/>
        <v>0.47631578947368419</v>
      </c>
      <c r="P1788">
        <f t="shared" si="163"/>
        <v>31.206896551724139</v>
      </c>
      <c r="Q1788" s="6" t="str">
        <f t="shared" si="164"/>
        <v>photography</v>
      </c>
      <c r="R1788" s="6" t="str">
        <f t="shared" si="165"/>
        <v>photobooks</v>
      </c>
      <c r="S1788" s="11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62"/>
        <v>0.15329999999999999</v>
      </c>
      <c r="P1789">
        <f t="shared" si="163"/>
        <v>63.875</v>
      </c>
      <c r="Q1789" s="6" t="str">
        <f t="shared" si="164"/>
        <v>photography</v>
      </c>
      <c r="R1789" s="6" t="str">
        <f t="shared" si="165"/>
        <v>photobooks</v>
      </c>
      <c r="S1789" s="11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62"/>
        <v>1.3818181818181818E-2</v>
      </c>
      <c r="P1790">
        <f t="shared" si="163"/>
        <v>19</v>
      </c>
      <c r="Q1790" s="6" t="str">
        <f t="shared" si="164"/>
        <v>photography</v>
      </c>
      <c r="R1790" s="6" t="str">
        <f t="shared" si="165"/>
        <v>photobooks</v>
      </c>
      <c r="S1790" s="11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62"/>
        <v>5.0000000000000001E-3</v>
      </c>
      <c r="P1791">
        <f t="shared" si="163"/>
        <v>10</v>
      </c>
      <c r="Q1791" s="6" t="str">
        <f t="shared" si="164"/>
        <v>photography</v>
      </c>
      <c r="R1791" s="6" t="str">
        <f t="shared" si="165"/>
        <v>photobooks</v>
      </c>
      <c r="S1791" s="11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62"/>
        <v>4.9575757575757579E-2</v>
      </c>
      <c r="P1792">
        <f t="shared" si="163"/>
        <v>109.06666666666666</v>
      </c>
      <c r="Q1792" s="6" t="str">
        <f t="shared" si="164"/>
        <v>photography</v>
      </c>
      <c r="R1792" s="6" t="str">
        <f t="shared" si="165"/>
        <v>photobooks</v>
      </c>
      <c r="S1792" s="11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62"/>
        <v>3.5666666666666666E-2</v>
      </c>
      <c r="P1793">
        <f t="shared" si="163"/>
        <v>26.75</v>
      </c>
      <c r="Q1793" s="6" t="str">
        <f t="shared" si="164"/>
        <v>photography</v>
      </c>
      <c r="R1793" s="6" t="str">
        <f t="shared" si="165"/>
        <v>photobooks</v>
      </c>
      <c r="S1793" s="11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62"/>
        <v>0.61124000000000001</v>
      </c>
      <c r="P1794">
        <f t="shared" si="163"/>
        <v>109.93525179856115</v>
      </c>
      <c r="Q1794" s="6" t="str">
        <f t="shared" si="164"/>
        <v>photography</v>
      </c>
      <c r="R1794" s="6" t="str">
        <f t="shared" si="165"/>
        <v>photobooks</v>
      </c>
      <c r="S1794" s="11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68">(E1795/D1795)</f>
        <v>1.3333333333333334E-2</v>
      </c>
      <c r="P1795">
        <f t="shared" ref="P1795:P1858" si="169">IF(L1795=0,0,(E1795/L1795))</f>
        <v>20</v>
      </c>
      <c r="Q1795" s="6" t="str">
        <f t="shared" ref="Q1795:Q1858" si="170">LEFT(N1795,FIND("/",N1795)-1)</f>
        <v>photography</v>
      </c>
      <c r="R1795" s="6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68"/>
        <v>0.11077777777777778</v>
      </c>
      <c r="P1796">
        <f t="shared" si="169"/>
        <v>55.388888888888886</v>
      </c>
      <c r="Q1796" s="6" t="str">
        <f t="shared" si="170"/>
        <v>photography</v>
      </c>
      <c r="R1796" s="6" t="str">
        <f t="shared" si="171"/>
        <v>photobooks</v>
      </c>
      <c r="S1796" s="11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68"/>
        <v>0.38735714285714284</v>
      </c>
      <c r="P1797">
        <f t="shared" si="169"/>
        <v>133.90123456790124</v>
      </c>
      <c r="Q1797" s="6" t="str">
        <f t="shared" si="170"/>
        <v>photography</v>
      </c>
      <c r="R1797" s="6" t="str">
        <f t="shared" si="171"/>
        <v>photobooks</v>
      </c>
      <c r="S1797" s="11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68"/>
        <v>0.22052631578947368</v>
      </c>
      <c r="P1798">
        <f t="shared" si="169"/>
        <v>48.720930232558139</v>
      </c>
      <c r="Q1798" s="6" t="str">
        <f t="shared" si="170"/>
        <v>photography</v>
      </c>
      <c r="R1798" s="6" t="str">
        <f t="shared" si="171"/>
        <v>photobooks</v>
      </c>
      <c r="S1798" s="11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68"/>
        <v>0.67549999999999999</v>
      </c>
      <c r="P1799">
        <f t="shared" si="169"/>
        <v>48.25</v>
      </c>
      <c r="Q1799" s="6" t="str">
        <f t="shared" si="170"/>
        <v>photography</v>
      </c>
      <c r="R1799" s="6" t="str">
        <f t="shared" si="171"/>
        <v>photobooks</v>
      </c>
      <c r="S1799" s="11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68"/>
        <v>0.136375</v>
      </c>
      <c r="P1800">
        <f t="shared" si="169"/>
        <v>58.972972972972975</v>
      </c>
      <c r="Q1800" s="6" t="str">
        <f t="shared" si="170"/>
        <v>photography</v>
      </c>
      <c r="R1800" s="6" t="str">
        <f t="shared" si="171"/>
        <v>photobooks</v>
      </c>
      <c r="S1800" s="11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68"/>
        <v>1.7457500000000001E-2</v>
      </c>
      <c r="P1801">
        <f t="shared" si="169"/>
        <v>11.638333333333334</v>
      </c>
      <c r="Q1801" s="6" t="str">
        <f t="shared" si="170"/>
        <v>photography</v>
      </c>
      <c r="R1801" s="6" t="str">
        <f t="shared" si="171"/>
        <v>photobooks</v>
      </c>
      <c r="S1801" s="11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68"/>
        <v>0.20449632511889321</v>
      </c>
      <c r="P1802">
        <f t="shared" si="169"/>
        <v>83.716814159292042</v>
      </c>
      <c r="Q1802" s="6" t="str">
        <f t="shared" si="170"/>
        <v>photography</v>
      </c>
      <c r="R1802" s="6" t="str">
        <f t="shared" si="171"/>
        <v>photobooks</v>
      </c>
      <c r="S1802" s="11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68"/>
        <v>0.13852941176470587</v>
      </c>
      <c r="P1803">
        <f t="shared" si="169"/>
        <v>63.648648648648646</v>
      </c>
      <c r="Q1803" s="6" t="str">
        <f t="shared" si="170"/>
        <v>photography</v>
      </c>
      <c r="R1803" s="6" t="str">
        <f t="shared" si="171"/>
        <v>photobooks</v>
      </c>
      <c r="S1803" s="11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68"/>
        <v>0.48485714285714288</v>
      </c>
      <c r="P1804">
        <f t="shared" si="169"/>
        <v>94.277777777777771</v>
      </c>
      <c r="Q1804" s="6" t="str">
        <f t="shared" si="170"/>
        <v>photography</v>
      </c>
      <c r="R1804" s="6" t="str">
        <f t="shared" si="171"/>
        <v>photobooks</v>
      </c>
      <c r="S1804" s="11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68"/>
        <v>0.308</v>
      </c>
      <c r="P1805">
        <f t="shared" si="169"/>
        <v>71.86666666666666</v>
      </c>
      <c r="Q1805" s="6" t="str">
        <f t="shared" si="170"/>
        <v>photography</v>
      </c>
      <c r="R1805" s="6" t="str">
        <f t="shared" si="171"/>
        <v>photobooks</v>
      </c>
      <c r="S1805" s="11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68"/>
        <v>0.35174193548387095</v>
      </c>
      <c r="P1806">
        <f t="shared" si="169"/>
        <v>104.84615384615384</v>
      </c>
      <c r="Q1806" s="6" t="str">
        <f t="shared" si="170"/>
        <v>photography</v>
      </c>
      <c r="R1806" s="6" t="str">
        <f t="shared" si="171"/>
        <v>photobooks</v>
      </c>
      <c r="S1806" s="11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68"/>
        <v>0.36404444444444445</v>
      </c>
      <c r="P1807">
        <f t="shared" si="169"/>
        <v>67.139344262295083</v>
      </c>
      <c r="Q1807" s="6" t="str">
        <f t="shared" si="170"/>
        <v>photography</v>
      </c>
      <c r="R1807" s="6" t="str">
        <f t="shared" si="171"/>
        <v>photobooks</v>
      </c>
      <c r="S1807" s="11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68"/>
        <v>2.955E-2</v>
      </c>
      <c r="P1808">
        <f t="shared" si="169"/>
        <v>73.875</v>
      </c>
      <c r="Q1808" s="6" t="str">
        <f t="shared" si="170"/>
        <v>photography</v>
      </c>
      <c r="R1808" s="6" t="str">
        <f t="shared" si="171"/>
        <v>photobooks</v>
      </c>
      <c r="S1808" s="11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68"/>
        <v>0.1106</v>
      </c>
      <c r="P1809">
        <f t="shared" si="169"/>
        <v>69.125</v>
      </c>
      <c r="Q1809" s="6" t="str">
        <f t="shared" si="170"/>
        <v>photography</v>
      </c>
      <c r="R1809" s="6" t="str">
        <f t="shared" si="171"/>
        <v>photobooks</v>
      </c>
      <c r="S1809" s="11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68"/>
        <v>0.41407142857142859</v>
      </c>
      <c r="P1810">
        <f t="shared" si="169"/>
        <v>120.77083333333333</v>
      </c>
      <c r="Q1810" s="6" t="str">
        <f t="shared" si="170"/>
        <v>photography</v>
      </c>
      <c r="R1810" s="6" t="str">
        <f t="shared" si="171"/>
        <v>photobooks</v>
      </c>
      <c r="S1810" s="11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68"/>
        <v>0.10857142857142857</v>
      </c>
      <c r="P1811">
        <f t="shared" si="169"/>
        <v>42.222222222222221</v>
      </c>
      <c r="Q1811" s="6" t="str">
        <f t="shared" si="170"/>
        <v>photography</v>
      </c>
      <c r="R1811" s="6" t="str">
        <f t="shared" si="171"/>
        <v>photobooks</v>
      </c>
      <c r="S1811" s="11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68"/>
        <v>3.3333333333333333E-2</v>
      </c>
      <c r="P1812">
        <f t="shared" si="169"/>
        <v>7.5</v>
      </c>
      <c r="Q1812" s="6" t="str">
        <f t="shared" si="170"/>
        <v>photography</v>
      </c>
      <c r="R1812" s="6" t="str">
        <f t="shared" si="171"/>
        <v>photobooks</v>
      </c>
      <c r="S1812" s="11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68"/>
        <v>7.407407407407407E-4</v>
      </c>
      <c r="P1813">
        <f t="shared" si="169"/>
        <v>1.5384615384615385</v>
      </c>
      <c r="Q1813" s="6" t="str">
        <f t="shared" si="170"/>
        <v>photography</v>
      </c>
      <c r="R1813" s="6" t="str">
        <f t="shared" si="171"/>
        <v>photobooks</v>
      </c>
      <c r="S1813" s="11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68"/>
        <v>0.13307692307692306</v>
      </c>
      <c r="P1814">
        <f t="shared" si="169"/>
        <v>37.608695652173914</v>
      </c>
      <c r="Q1814" s="6" t="str">
        <f t="shared" si="170"/>
        <v>photography</v>
      </c>
      <c r="R1814" s="6" t="str">
        <f t="shared" si="171"/>
        <v>photobooks</v>
      </c>
      <c r="S1814" s="11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68"/>
        <v>0</v>
      </c>
      <c r="P1815">
        <f t="shared" si="169"/>
        <v>0</v>
      </c>
      <c r="Q1815" s="6" t="str">
        <f t="shared" si="170"/>
        <v>photography</v>
      </c>
      <c r="R1815" s="6" t="str">
        <f t="shared" si="171"/>
        <v>photobooks</v>
      </c>
      <c r="S1815" s="11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68"/>
        <v>0.49183333333333334</v>
      </c>
      <c r="P1816">
        <f t="shared" si="169"/>
        <v>42.157142857142858</v>
      </c>
      <c r="Q1816" s="6" t="str">
        <f t="shared" si="170"/>
        <v>photography</v>
      </c>
      <c r="R1816" s="6" t="str">
        <f t="shared" si="171"/>
        <v>photobooks</v>
      </c>
      <c r="S1816" s="11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68"/>
        <v>0</v>
      </c>
      <c r="P1817">
        <f t="shared" si="169"/>
        <v>0</v>
      </c>
      <c r="Q1817" s="6" t="str">
        <f t="shared" si="170"/>
        <v>photography</v>
      </c>
      <c r="R1817" s="6" t="str">
        <f t="shared" si="171"/>
        <v>photobooks</v>
      </c>
      <c r="S1817" s="11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68"/>
        <v>2.036E-2</v>
      </c>
      <c r="P1818">
        <f t="shared" si="169"/>
        <v>84.833333333333329</v>
      </c>
      <c r="Q1818" s="6" t="str">
        <f t="shared" si="170"/>
        <v>photography</v>
      </c>
      <c r="R1818" s="6" t="str">
        <f t="shared" si="171"/>
        <v>photobooks</v>
      </c>
      <c r="S1818" s="11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68"/>
        <v>0.52327777777777773</v>
      </c>
      <c r="P1819">
        <f t="shared" si="169"/>
        <v>94.19</v>
      </c>
      <c r="Q1819" s="6" t="str">
        <f t="shared" si="170"/>
        <v>photography</v>
      </c>
      <c r="R1819" s="6" t="str">
        <f t="shared" si="171"/>
        <v>photobooks</v>
      </c>
      <c r="S1819" s="11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68"/>
        <v>0</v>
      </c>
      <c r="P1820">
        <f t="shared" si="169"/>
        <v>0</v>
      </c>
      <c r="Q1820" s="6" t="str">
        <f t="shared" si="170"/>
        <v>photography</v>
      </c>
      <c r="R1820" s="6" t="str">
        <f t="shared" si="171"/>
        <v>photobooks</v>
      </c>
      <c r="S1820" s="11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68"/>
        <v>2.0833333333333332E-2</v>
      </c>
      <c r="P1821">
        <f t="shared" si="169"/>
        <v>6.25</v>
      </c>
      <c r="Q1821" s="6" t="str">
        <f t="shared" si="170"/>
        <v>photography</v>
      </c>
      <c r="R1821" s="6" t="str">
        <f t="shared" si="171"/>
        <v>photobooks</v>
      </c>
      <c r="S1821" s="11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68"/>
        <v>6.565384615384616E-2</v>
      </c>
      <c r="P1822">
        <f t="shared" si="169"/>
        <v>213.375</v>
      </c>
      <c r="Q1822" s="6" t="str">
        <f t="shared" si="170"/>
        <v>photography</v>
      </c>
      <c r="R1822" s="6" t="str">
        <f t="shared" si="171"/>
        <v>photobooks</v>
      </c>
      <c r="S1822" s="11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68"/>
        <v>1.3489</v>
      </c>
      <c r="P1823">
        <f t="shared" si="169"/>
        <v>59.162280701754383</v>
      </c>
      <c r="Q1823" s="6" t="str">
        <f t="shared" si="170"/>
        <v>music</v>
      </c>
      <c r="R1823" s="6" t="str">
        <f t="shared" si="171"/>
        <v>rock</v>
      </c>
      <c r="S1823" s="11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68"/>
        <v>1</v>
      </c>
      <c r="P1824">
        <f t="shared" si="169"/>
        <v>27.272727272727273</v>
      </c>
      <c r="Q1824" s="6" t="str">
        <f t="shared" si="170"/>
        <v>music</v>
      </c>
      <c r="R1824" s="6" t="str">
        <f t="shared" si="171"/>
        <v>rock</v>
      </c>
      <c r="S1824" s="11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68"/>
        <v>1.1585714285714286</v>
      </c>
      <c r="P1825">
        <f t="shared" si="169"/>
        <v>24.575757575757574</v>
      </c>
      <c r="Q1825" s="6" t="str">
        <f t="shared" si="170"/>
        <v>music</v>
      </c>
      <c r="R1825" s="6" t="str">
        <f t="shared" si="171"/>
        <v>rock</v>
      </c>
      <c r="S1825" s="11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68"/>
        <v>1.0006666666666666</v>
      </c>
      <c r="P1826">
        <f t="shared" si="169"/>
        <v>75.05</v>
      </c>
      <c r="Q1826" s="6" t="str">
        <f t="shared" si="170"/>
        <v>music</v>
      </c>
      <c r="R1826" s="6" t="str">
        <f t="shared" si="171"/>
        <v>rock</v>
      </c>
      <c r="S1826" s="11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68"/>
        <v>1.0505</v>
      </c>
      <c r="P1827">
        <f t="shared" si="169"/>
        <v>42.02</v>
      </c>
      <c r="Q1827" s="6" t="str">
        <f t="shared" si="170"/>
        <v>music</v>
      </c>
      <c r="R1827" s="6" t="str">
        <f t="shared" si="171"/>
        <v>rock</v>
      </c>
      <c r="S1827" s="11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68"/>
        <v>1.01</v>
      </c>
      <c r="P1828">
        <f t="shared" si="169"/>
        <v>53.157894736842103</v>
      </c>
      <c r="Q1828" s="6" t="str">
        <f t="shared" si="170"/>
        <v>music</v>
      </c>
      <c r="R1828" s="6" t="str">
        <f t="shared" si="171"/>
        <v>rock</v>
      </c>
      <c r="S1828" s="11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68"/>
        <v>1.0066250000000001</v>
      </c>
      <c r="P1829">
        <f t="shared" si="169"/>
        <v>83.885416666666671</v>
      </c>
      <c r="Q1829" s="6" t="str">
        <f t="shared" si="170"/>
        <v>music</v>
      </c>
      <c r="R1829" s="6" t="str">
        <f t="shared" si="171"/>
        <v>rock</v>
      </c>
      <c r="S1829" s="11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68"/>
        <v>1.0016</v>
      </c>
      <c r="P1830">
        <f t="shared" si="169"/>
        <v>417.33333333333331</v>
      </c>
      <c r="Q1830" s="6" t="str">
        <f t="shared" si="170"/>
        <v>music</v>
      </c>
      <c r="R1830" s="6" t="str">
        <f t="shared" si="171"/>
        <v>rock</v>
      </c>
      <c r="S1830" s="11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68"/>
        <v>1.6668333333333334</v>
      </c>
      <c r="P1831">
        <f t="shared" si="169"/>
        <v>75.765151515151516</v>
      </c>
      <c r="Q1831" s="6" t="str">
        <f t="shared" si="170"/>
        <v>music</v>
      </c>
      <c r="R1831" s="6" t="str">
        <f t="shared" si="171"/>
        <v>rock</v>
      </c>
      <c r="S1831" s="11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68"/>
        <v>1.0153333333333334</v>
      </c>
      <c r="P1832">
        <f t="shared" si="169"/>
        <v>67.389380530973455</v>
      </c>
      <c r="Q1832" s="6" t="str">
        <f t="shared" si="170"/>
        <v>music</v>
      </c>
      <c r="R1832" s="6" t="str">
        <f t="shared" si="171"/>
        <v>rock</v>
      </c>
      <c r="S1832" s="11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68"/>
        <v>1.03</v>
      </c>
      <c r="P1833">
        <f t="shared" si="169"/>
        <v>73.571428571428569</v>
      </c>
      <c r="Q1833" s="6" t="str">
        <f t="shared" si="170"/>
        <v>music</v>
      </c>
      <c r="R1833" s="6" t="str">
        <f t="shared" si="171"/>
        <v>rock</v>
      </c>
      <c r="S1833" s="11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68"/>
        <v>1.4285714285714286</v>
      </c>
      <c r="P1834">
        <f t="shared" si="169"/>
        <v>25</v>
      </c>
      <c r="Q1834" s="6" t="str">
        <f t="shared" si="170"/>
        <v>music</v>
      </c>
      <c r="R1834" s="6" t="str">
        <f t="shared" si="171"/>
        <v>rock</v>
      </c>
      <c r="S1834" s="11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68"/>
        <v>2.625</v>
      </c>
      <c r="P1835">
        <f t="shared" si="169"/>
        <v>42</v>
      </c>
      <c r="Q1835" s="6" t="str">
        <f t="shared" si="170"/>
        <v>music</v>
      </c>
      <c r="R1835" s="6" t="str">
        <f t="shared" si="171"/>
        <v>rock</v>
      </c>
      <c r="S1835" s="11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68"/>
        <v>1.1805000000000001</v>
      </c>
      <c r="P1836">
        <f t="shared" si="169"/>
        <v>131.16666666666666</v>
      </c>
      <c r="Q1836" s="6" t="str">
        <f t="shared" si="170"/>
        <v>music</v>
      </c>
      <c r="R1836" s="6" t="str">
        <f t="shared" si="171"/>
        <v>rock</v>
      </c>
      <c r="S1836" s="11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68"/>
        <v>1.04</v>
      </c>
      <c r="P1837">
        <f t="shared" si="169"/>
        <v>47.272727272727273</v>
      </c>
      <c r="Q1837" s="6" t="str">
        <f t="shared" si="170"/>
        <v>music</v>
      </c>
      <c r="R1837" s="6" t="str">
        <f t="shared" si="171"/>
        <v>rock</v>
      </c>
      <c r="S1837" s="11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68"/>
        <v>2.0034000000000001</v>
      </c>
      <c r="P1838">
        <f t="shared" si="169"/>
        <v>182.12727272727273</v>
      </c>
      <c r="Q1838" s="6" t="str">
        <f t="shared" si="170"/>
        <v>music</v>
      </c>
      <c r="R1838" s="6" t="str">
        <f t="shared" si="171"/>
        <v>rock</v>
      </c>
      <c r="S1838" s="11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68"/>
        <v>3.0683333333333334</v>
      </c>
      <c r="P1839">
        <f t="shared" si="169"/>
        <v>61.366666666666667</v>
      </c>
      <c r="Q1839" s="6" t="str">
        <f t="shared" si="170"/>
        <v>music</v>
      </c>
      <c r="R1839" s="6" t="str">
        <f t="shared" si="171"/>
        <v>rock</v>
      </c>
      <c r="S1839" s="11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68"/>
        <v>1.00149</v>
      </c>
      <c r="P1840">
        <f t="shared" si="169"/>
        <v>35.767499999999998</v>
      </c>
      <c r="Q1840" s="6" t="str">
        <f t="shared" si="170"/>
        <v>music</v>
      </c>
      <c r="R1840" s="6" t="str">
        <f t="shared" si="171"/>
        <v>rock</v>
      </c>
      <c r="S1840" s="11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68"/>
        <v>2.0529999999999999</v>
      </c>
      <c r="P1841">
        <f t="shared" si="169"/>
        <v>45.62222222222222</v>
      </c>
      <c r="Q1841" s="6" t="str">
        <f t="shared" si="170"/>
        <v>music</v>
      </c>
      <c r="R1841" s="6" t="str">
        <f t="shared" si="171"/>
        <v>rock</v>
      </c>
      <c r="S1841" s="11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68"/>
        <v>1.0888888888888888</v>
      </c>
      <c r="P1842">
        <f t="shared" si="169"/>
        <v>75.384615384615387</v>
      </c>
      <c r="Q1842" s="6" t="str">
        <f t="shared" si="170"/>
        <v>music</v>
      </c>
      <c r="R1842" s="6" t="str">
        <f t="shared" si="171"/>
        <v>rock</v>
      </c>
      <c r="S1842" s="11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68"/>
        <v>1.0175000000000001</v>
      </c>
      <c r="P1843">
        <f t="shared" si="169"/>
        <v>50.875</v>
      </c>
      <c r="Q1843" s="6" t="str">
        <f t="shared" si="170"/>
        <v>music</v>
      </c>
      <c r="R1843" s="6" t="str">
        <f t="shared" si="171"/>
        <v>rock</v>
      </c>
      <c r="S1843" s="11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68"/>
        <v>1.2524999999999999</v>
      </c>
      <c r="P1844">
        <f t="shared" si="169"/>
        <v>119.28571428571429</v>
      </c>
      <c r="Q1844" s="6" t="str">
        <f t="shared" si="170"/>
        <v>music</v>
      </c>
      <c r="R1844" s="6" t="str">
        <f t="shared" si="171"/>
        <v>rock</v>
      </c>
      <c r="S1844" s="11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68"/>
        <v>1.2400610000000001</v>
      </c>
      <c r="P1845">
        <f t="shared" si="169"/>
        <v>92.541865671641801</v>
      </c>
      <c r="Q1845" s="6" t="str">
        <f t="shared" si="170"/>
        <v>music</v>
      </c>
      <c r="R1845" s="6" t="str">
        <f t="shared" si="171"/>
        <v>rock</v>
      </c>
      <c r="S1845" s="11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68"/>
        <v>1.014</v>
      </c>
      <c r="P1846">
        <f t="shared" si="169"/>
        <v>76.05</v>
      </c>
      <c r="Q1846" s="6" t="str">
        <f t="shared" si="170"/>
        <v>music</v>
      </c>
      <c r="R1846" s="6" t="str">
        <f t="shared" si="171"/>
        <v>rock</v>
      </c>
      <c r="S1846" s="11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68"/>
        <v>1</v>
      </c>
      <c r="P1847">
        <f t="shared" si="169"/>
        <v>52.631578947368418</v>
      </c>
      <c r="Q1847" s="6" t="str">
        <f t="shared" si="170"/>
        <v>music</v>
      </c>
      <c r="R1847" s="6" t="str">
        <f t="shared" si="171"/>
        <v>rock</v>
      </c>
      <c r="S1847" s="11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68"/>
        <v>1.3792666666666666</v>
      </c>
      <c r="P1848">
        <f t="shared" si="169"/>
        <v>98.990430622009569</v>
      </c>
      <c r="Q1848" s="6" t="str">
        <f t="shared" si="170"/>
        <v>music</v>
      </c>
      <c r="R1848" s="6" t="str">
        <f t="shared" si="171"/>
        <v>rock</v>
      </c>
      <c r="S1848" s="11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68"/>
        <v>1.2088000000000001</v>
      </c>
      <c r="P1849">
        <f t="shared" si="169"/>
        <v>79.526315789473685</v>
      </c>
      <c r="Q1849" s="6" t="str">
        <f t="shared" si="170"/>
        <v>music</v>
      </c>
      <c r="R1849" s="6" t="str">
        <f t="shared" si="171"/>
        <v>rock</v>
      </c>
      <c r="S1849" s="11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68"/>
        <v>1.0736666666666668</v>
      </c>
      <c r="P1850">
        <f t="shared" si="169"/>
        <v>134.20833333333334</v>
      </c>
      <c r="Q1850" s="6" t="str">
        <f t="shared" si="170"/>
        <v>music</v>
      </c>
      <c r="R1850" s="6" t="str">
        <f t="shared" si="171"/>
        <v>rock</v>
      </c>
      <c r="S1850" s="11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68"/>
        <v>1.0033333333333334</v>
      </c>
      <c r="P1851">
        <f t="shared" si="169"/>
        <v>37.625</v>
      </c>
      <c r="Q1851" s="6" t="str">
        <f t="shared" si="170"/>
        <v>music</v>
      </c>
      <c r="R1851" s="6" t="str">
        <f t="shared" si="171"/>
        <v>rock</v>
      </c>
      <c r="S1851" s="11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68"/>
        <v>1.0152222222222222</v>
      </c>
      <c r="P1852">
        <f t="shared" si="169"/>
        <v>51.044692737430168</v>
      </c>
      <c r="Q1852" s="6" t="str">
        <f t="shared" si="170"/>
        <v>music</v>
      </c>
      <c r="R1852" s="6" t="str">
        <f t="shared" si="171"/>
        <v>rock</v>
      </c>
      <c r="S1852" s="11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68"/>
        <v>1.0007692307692309</v>
      </c>
      <c r="P1853">
        <f t="shared" si="169"/>
        <v>50.03846153846154</v>
      </c>
      <c r="Q1853" s="6" t="str">
        <f t="shared" si="170"/>
        <v>music</v>
      </c>
      <c r="R1853" s="6" t="str">
        <f t="shared" si="171"/>
        <v>rock</v>
      </c>
      <c r="S1853" s="11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68"/>
        <v>1.1696666666666666</v>
      </c>
      <c r="P1854">
        <f t="shared" si="169"/>
        <v>133.93129770992365</v>
      </c>
      <c r="Q1854" s="6" t="str">
        <f t="shared" si="170"/>
        <v>music</v>
      </c>
      <c r="R1854" s="6" t="str">
        <f t="shared" si="171"/>
        <v>rock</v>
      </c>
      <c r="S1854" s="11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68"/>
        <v>1.01875</v>
      </c>
      <c r="P1855">
        <f t="shared" si="169"/>
        <v>58.214285714285715</v>
      </c>
      <c r="Q1855" s="6" t="str">
        <f t="shared" si="170"/>
        <v>music</v>
      </c>
      <c r="R1855" s="6" t="str">
        <f t="shared" si="171"/>
        <v>rock</v>
      </c>
      <c r="S1855" s="11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68"/>
        <v>1.0212366666666666</v>
      </c>
      <c r="P1856">
        <f t="shared" si="169"/>
        <v>88.037643678160919</v>
      </c>
      <c r="Q1856" s="6" t="str">
        <f t="shared" si="170"/>
        <v>music</v>
      </c>
      <c r="R1856" s="6" t="str">
        <f t="shared" si="171"/>
        <v>rock</v>
      </c>
      <c r="S1856" s="11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68"/>
        <v>1.5405897142857143</v>
      </c>
      <c r="P1857">
        <f t="shared" si="169"/>
        <v>70.576753926701571</v>
      </c>
      <c r="Q1857" s="6" t="str">
        <f t="shared" si="170"/>
        <v>music</v>
      </c>
      <c r="R1857" s="6" t="str">
        <f t="shared" si="171"/>
        <v>rock</v>
      </c>
      <c r="S1857" s="11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68"/>
        <v>1.0125</v>
      </c>
      <c r="P1858">
        <f t="shared" si="169"/>
        <v>53.289473684210527</v>
      </c>
      <c r="Q1858" s="6" t="str">
        <f t="shared" si="170"/>
        <v>music</v>
      </c>
      <c r="R1858" s="6" t="str">
        <f t="shared" si="171"/>
        <v>rock</v>
      </c>
      <c r="S1858" s="11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74">(E1859/D1859)</f>
        <v>1</v>
      </c>
      <c r="P1859">
        <f t="shared" ref="P1859:P1922" si="175">IF(L1859=0,0,(E1859/L1859))</f>
        <v>136.36363636363637</v>
      </c>
      <c r="Q1859" s="6" t="str">
        <f t="shared" ref="Q1859:Q1922" si="176">LEFT(N1859,FIND("/",N1859)-1)</f>
        <v>music</v>
      </c>
      <c r="R1859" s="6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74"/>
        <v>1.0874800874800874</v>
      </c>
      <c r="P1860">
        <f t="shared" si="175"/>
        <v>40.547315436241611</v>
      </c>
      <c r="Q1860" s="6" t="str">
        <f t="shared" si="176"/>
        <v>music</v>
      </c>
      <c r="R1860" s="6" t="str">
        <f t="shared" si="177"/>
        <v>rock</v>
      </c>
      <c r="S1860" s="11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74"/>
        <v>1.3183333333333334</v>
      </c>
      <c r="P1861">
        <f t="shared" si="175"/>
        <v>70.625</v>
      </c>
      <c r="Q1861" s="6" t="str">
        <f t="shared" si="176"/>
        <v>music</v>
      </c>
      <c r="R1861" s="6" t="str">
        <f t="shared" si="177"/>
        <v>rock</v>
      </c>
      <c r="S1861" s="11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74"/>
        <v>1.3346666666666667</v>
      </c>
      <c r="P1862">
        <f t="shared" si="175"/>
        <v>52.684210526315788</v>
      </c>
      <c r="Q1862" s="6" t="str">
        <f t="shared" si="176"/>
        <v>music</v>
      </c>
      <c r="R1862" s="6" t="str">
        <f t="shared" si="177"/>
        <v>rock</v>
      </c>
      <c r="S1862" s="11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74"/>
        <v>0</v>
      </c>
      <c r="P1863">
        <f t="shared" si="175"/>
        <v>0</v>
      </c>
      <c r="Q1863" s="6" t="str">
        <f t="shared" si="176"/>
        <v>games</v>
      </c>
      <c r="R1863" s="6" t="str">
        <f t="shared" si="177"/>
        <v>mobile games</v>
      </c>
      <c r="S1863" s="11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74"/>
        <v>8.0833333333333326E-2</v>
      </c>
      <c r="P1864">
        <f t="shared" si="175"/>
        <v>90.9375</v>
      </c>
      <c r="Q1864" s="6" t="str">
        <f t="shared" si="176"/>
        <v>games</v>
      </c>
      <c r="R1864" s="6" t="str">
        <f t="shared" si="177"/>
        <v>mobile games</v>
      </c>
      <c r="S1864" s="11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74"/>
        <v>4.0000000000000001E-3</v>
      </c>
      <c r="P1865">
        <f t="shared" si="175"/>
        <v>5</v>
      </c>
      <c r="Q1865" s="6" t="str">
        <f t="shared" si="176"/>
        <v>games</v>
      </c>
      <c r="R1865" s="6" t="str">
        <f t="shared" si="177"/>
        <v>mobile games</v>
      </c>
      <c r="S1865" s="11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74"/>
        <v>0.42892307692307691</v>
      </c>
      <c r="P1866">
        <f t="shared" si="175"/>
        <v>58.083333333333336</v>
      </c>
      <c r="Q1866" s="6" t="str">
        <f t="shared" si="176"/>
        <v>games</v>
      </c>
      <c r="R1866" s="6" t="str">
        <f t="shared" si="177"/>
        <v>mobile games</v>
      </c>
      <c r="S1866" s="11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74"/>
        <v>3.6363636363636364E-5</v>
      </c>
      <c r="P1867">
        <f t="shared" si="175"/>
        <v>2</v>
      </c>
      <c r="Q1867" s="6" t="str">
        <f t="shared" si="176"/>
        <v>games</v>
      </c>
      <c r="R1867" s="6" t="str">
        <f t="shared" si="177"/>
        <v>mobile games</v>
      </c>
      <c r="S1867" s="11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74"/>
        <v>5.0000000000000001E-3</v>
      </c>
      <c r="P1868">
        <f t="shared" si="175"/>
        <v>62.5</v>
      </c>
      <c r="Q1868" s="6" t="str">
        <f t="shared" si="176"/>
        <v>games</v>
      </c>
      <c r="R1868" s="6" t="str">
        <f t="shared" si="177"/>
        <v>mobile games</v>
      </c>
      <c r="S1868" s="11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74"/>
        <v>5.0000000000000001E-4</v>
      </c>
      <c r="P1869">
        <f t="shared" si="175"/>
        <v>10</v>
      </c>
      <c r="Q1869" s="6" t="str">
        <f t="shared" si="176"/>
        <v>games</v>
      </c>
      <c r="R1869" s="6" t="str">
        <f t="shared" si="177"/>
        <v>mobile games</v>
      </c>
      <c r="S1869" s="11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74"/>
        <v>4.8680000000000001E-2</v>
      </c>
      <c r="P1870">
        <f t="shared" si="175"/>
        <v>71.588235294117652</v>
      </c>
      <c r="Q1870" s="6" t="str">
        <f t="shared" si="176"/>
        <v>games</v>
      </c>
      <c r="R1870" s="6" t="str">
        <f t="shared" si="177"/>
        <v>mobile games</v>
      </c>
      <c r="S1870" s="11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74"/>
        <v>0</v>
      </c>
      <c r="P1871">
        <f t="shared" si="175"/>
        <v>0</v>
      </c>
      <c r="Q1871" s="6" t="str">
        <f t="shared" si="176"/>
        <v>games</v>
      </c>
      <c r="R1871" s="6" t="str">
        <f t="shared" si="177"/>
        <v>mobile games</v>
      </c>
      <c r="S1871" s="11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74"/>
        <v>0.10314285714285715</v>
      </c>
      <c r="P1872">
        <f t="shared" si="175"/>
        <v>32.81818181818182</v>
      </c>
      <c r="Q1872" s="6" t="str">
        <f t="shared" si="176"/>
        <v>games</v>
      </c>
      <c r="R1872" s="6" t="str">
        <f t="shared" si="177"/>
        <v>mobile games</v>
      </c>
      <c r="S1872" s="11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74"/>
        <v>0.7178461538461538</v>
      </c>
      <c r="P1873">
        <f t="shared" si="175"/>
        <v>49.11578947368421</v>
      </c>
      <c r="Q1873" s="6" t="str">
        <f t="shared" si="176"/>
        <v>games</v>
      </c>
      <c r="R1873" s="6" t="str">
        <f t="shared" si="177"/>
        <v>mobile games</v>
      </c>
      <c r="S1873" s="11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74"/>
        <v>1.06E-2</v>
      </c>
      <c r="P1874">
        <f t="shared" si="175"/>
        <v>16.307692307692307</v>
      </c>
      <c r="Q1874" s="6" t="str">
        <f t="shared" si="176"/>
        <v>games</v>
      </c>
      <c r="R1874" s="6" t="str">
        <f t="shared" si="177"/>
        <v>mobile games</v>
      </c>
      <c r="S1874" s="11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74"/>
        <v>4.4999999999999997E-3</v>
      </c>
      <c r="P1875">
        <f t="shared" si="175"/>
        <v>18</v>
      </c>
      <c r="Q1875" s="6" t="str">
        <f t="shared" si="176"/>
        <v>games</v>
      </c>
      <c r="R1875" s="6" t="str">
        <f t="shared" si="177"/>
        <v>mobile games</v>
      </c>
      <c r="S1875" s="11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74"/>
        <v>1.6249999999999999E-4</v>
      </c>
      <c r="P1876">
        <f t="shared" si="175"/>
        <v>13</v>
      </c>
      <c r="Q1876" s="6" t="str">
        <f t="shared" si="176"/>
        <v>games</v>
      </c>
      <c r="R1876" s="6" t="str">
        <f t="shared" si="177"/>
        <v>mobile games</v>
      </c>
      <c r="S1876" s="11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74"/>
        <v>5.1000000000000004E-3</v>
      </c>
      <c r="P1877">
        <f t="shared" si="175"/>
        <v>17</v>
      </c>
      <c r="Q1877" s="6" t="str">
        <f t="shared" si="176"/>
        <v>games</v>
      </c>
      <c r="R1877" s="6" t="str">
        <f t="shared" si="177"/>
        <v>mobile games</v>
      </c>
      <c r="S1877" s="11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74"/>
        <v>0</v>
      </c>
      <c r="P1878">
        <f t="shared" si="175"/>
        <v>0</v>
      </c>
      <c r="Q1878" s="6" t="str">
        <f t="shared" si="176"/>
        <v>games</v>
      </c>
      <c r="R1878" s="6" t="str">
        <f t="shared" si="177"/>
        <v>mobile games</v>
      </c>
      <c r="S1878" s="11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74"/>
        <v>0</v>
      </c>
      <c r="P1879">
        <f t="shared" si="175"/>
        <v>0</v>
      </c>
      <c r="Q1879" s="6" t="str">
        <f t="shared" si="176"/>
        <v>games</v>
      </c>
      <c r="R1879" s="6" t="str">
        <f t="shared" si="177"/>
        <v>mobile games</v>
      </c>
      <c r="S1879" s="11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74"/>
        <v>0</v>
      </c>
      <c r="P1880">
        <f t="shared" si="175"/>
        <v>0</v>
      </c>
      <c r="Q1880" s="6" t="str">
        <f t="shared" si="176"/>
        <v>games</v>
      </c>
      <c r="R1880" s="6" t="str">
        <f t="shared" si="177"/>
        <v>mobile games</v>
      </c>
      <c r="S1880" s="11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74"/>
        <v>1.1999999999999999E-3</v>
      </c>
      <c r="P1881">
        <f t="shared" si="175"/>
        <v>3</v>
      </c>
      <c r="Q1881" s="6" t="str">
        <f t="shared" si="176"/>
        <v>games</v>
      </c>
      <c r="R1881" s="6" t="str">
        <f t="shared" si="177"/>
        <v>mobile games</v>
      </c>
      <c r="S1881" s="11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74"/>
        <v>0.20080000000000001</v>
      </c>
      <c r="P1882">
        <f t="shared" si="175"/>
        <v>41.833333333333336</v>
      </c>
      <c r="Q1882" s="6" t="str">
        <f t="shared" si="176"/>
        <v>games</v>
      </c>
      <c r="R1882" s="6" t="str">
        <f t="shared" si="177"/>
        <v>mobile games</v>
      </c>
      <c r="S1882" s="11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74"/>
        <v>1.726845</v>
      </c>
      <c r="P1883">
        <f t="shared" si="175"/>
        <v>49.338428571428572</v>
      </c>
      <c r="Q1883" s="6" t="str">
        <f t="shared" si="176"/>
        <v>music</v>
      </c>
      <c r="R1883" s="6" t="str">
        <f t="shared" si="177"/>
        <v>indie rock</v>
      </c>
      <c r="S1883" s="11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74"/>
        <v>1.008955223880597</v>
      </c>
      <c r="P1884">
        <f t="shared" si="175"/>
        <v>41.728395061728392</v>
      </c>
      <c r="Q1884" s="6" t="str">
        <f t="shared" si="176"/>
        <v>music</v>
      </c>
      <c r="R1884" s="6" t="str">
        <f t="shared" si="177"/>
        <v>indie rock</v>
      </c>
      <c r="S1884" s="11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74"/>
        <v>1.0480480480480481</v>
      </c>
      <c r="P1885">
        <f t="shared" si="175"/>
        <v>32.71875</v>
      </c>
      <c r="Q1885" s="6" t="str">
        <f t="shared" si="176"/>
        <v>music</v>
      </c>
      <c r="R1885" s="6" t="str">
        <f t="shared" si="177"/>
        <v>indie rock</v>
      </c>
      <c r="S1885" s="11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74"/>
        <v>1.351</v>
      </c>
      <c r="P1886">
        <f t="shared" si="175"/>
        <v>51.96153846153846</v>
      </c>
      <c r="Q1886" s="6" t="str">
        <f t="shared" si="176"/>
        <v>music</v>
      </c>
      <c r="R1886" s="6" t="str">
        <f t="shared" si="177"/>
        <v>indie rock</v>
      </c>
      <c r="S1886" s="11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74"/>
        <v>1.1632786885245903</v>
      </c>
      <c r="P1887">
        <f t="shared" si="175"/>
        <v>50.685714285714283</v>
      </c>
      <c r="Q1887" s="6" t="str">
        <f t="shared" si="176"/>
        <v>music</v>
      </c>
      <c r="R1887" s="6" t="str">
        <f t="shared" si="177"/>
        <v>indie rock</v>
      </c>
      <c r="S1887" s="11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74"/>
        <v>1.0208333333333333</v>
      </c>
      <c r="P1888">
        <f t="shared" si="175"/>
        <v>42.241379310344826</v>
      </c>
      <c r="Q1888" s="6" t="str">
        <f t="shared" si="176"/>
        <v>music</v>
      </c>
      <c r="R1888" s="6" t="str">
        <f t="shared" si="177"/>
        <v>indie rock</v>
      </c>
      <c r="S1888" s="11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74"/>
        <v>1.1116666666666666</v>
      </c>
      <c r="P1889">
        <f t="shared" si="175"/>
        <v>416.875</v>
      </c>
      <c r="Q1889" s="6" t="str">
        <f t="shared" si="176"/>
        <v>music</v>
      </c>
      <c r="R1889" s="6" t="str">
        <f t="shared" si="177"/>
        <v>indie rock</v>
      </c>
      <c r="S1889" s="11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74"/>
        <v>1.6608000000000001</v>
      </c>
      <c r="P1890">
        <f t="shared" si="175"/>
        <v>46.651685393258425</v>
      </c>
      <c r="Q1890" s="6" t="str">
        <f t="shared" si="176"/>
        <v>music</v>
      </c>
      <c r="R1890" s="6" t="str">
        <f t="shared" si="177"/>
        <v>indie rock</v>
      </c>
      <c r="S1890" s="11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74"/>
        <v>1.0660000000000001</v>
      </c>
      <c r="P1891">
        <f t="shared" si="175"/>
        <v>48.454545454545453</v>
      </c>
      <c r="Q1891" s="6" t="str">
        <f t="shared" si="176"/>
        <v>music</v>
      </c>
      <c r="R1891" s="6" t="str">
        <f t="shared" si="177"/>
        <v>indie rock</v>
      </c>
      <c r="S1891" s="11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74"/>
        <v>1.4458441666666668</v>
      </c>
      <c r="P1892">
        <f t="shared" si="175"/>
        <v>70.5289837398374</v>
      </c>
      <c r="Q1892" s="6" t="str">
        <f t="shared" si="176"/>
        <v>music</v>
      </c>
      <c r="R1892" s="6" t="str">
        <f t="shared" si="177"/>
        <v>indie rock</v>
      </c>
      <c r="S1892" s="11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74"/>
        <v>1.0555000000000001</v>
      </c>
      <c r="P1893">
        <f t="shared" si="175"/>
        <v>87.958333333333329</v>
      </c>
      <c r="Q1893" s="6" t="str">
        <f t="shared" si="176"/>
        <v>music</v>
      </c>
      <c r="R1893" s="6" t="str">
        <f t="shared" si="177"/>
        <v>indie rock</v>
      </c>
      <c r="S1893" s="11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74"/>
        <v>1.3660000000000001</v>
      </c>
      <c r="P1894">
        <f t="shared" si="175"/>
        <v>26.26923076923077</v>
      </c>
      <c r="Q1894" s="6" t="str">
        <f t="shared" si="176"/>
        <v>music</v>
      </c>
      <c r="R1894" s="6" t="str">
        <f t="shared" si="177"/>
        <v>indie rock</v>
      </c>
      <c r="S1894" s="11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74"/>
        <v>1.04</v>
      </c>
      <c r="P1895">
        <f t="shared" si="175"/>
        <v>57.777777777777779</v>
      </c>
      <c r="Q1895" s="6" t="str">
        <f t="shared" si="176"/>
        <v>music</v>
      </c>
      <c r="R1895" s="6" t="str">
        <f t="shared" si="177"/>
        <v>indie rock</v>
      </c>
      <c r="S1895" s="11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74"/>
        <v>1.145</v>
      </c>
      <c r="P1896">
        <f t="shared" si="175"/>
        <v>57.25</v>
      </c>
      <c r="Q1896" s="6" t="str">
        <f t="shared" si="176"/>
        <v>music</v>
      </c>
      <c r="R1896" s="6" t="str">
        <f t="shared" si="177"/>
        <v>indie rock</v>
      </c>
      <c r="S1896" s="11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74"/>
        <v>1.0171957671957672</v>
      </c>
      <c r="P1897">
        <f t="shared" si="175"/>
        <v>196.34042553191489</v>
      </c>
      <c r="Q1897" s="6" t="str">
        <f t="shared" si="176"/>
        <v>music</v>
      </c>
      <c r="R1897" s="6" t="str">
        <f t="shared" si="177"/>
        <v>indie rock</v>
      </c>
      <c r="S1897" s="11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74"/>
        <v>1.2394678492239468</v>
      </c>
      <c r="P1898">
        <f t="shared" si="175"/>
        <v>43</v>
      </c>
      <c r="Q1898" s="6" t="str">
        <f t="shared" si="176"/>
        <v>music</v>
      </c>
      <c r="R1898" s="6" t="str">
        <f t="shared" si="177"/>
        <v>indie rock</v>
      </c>
      <c r="S1898" s="11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74"/>
        <v>1.0245669291338582</v>
      </c>
      <c r="P1899">
        <f t="shared" si="175"/>
        <v>35.551912568306008</v>
      </c>
      <c r="Q1899" s="6" t="str">
        <f t="shared" si="176"/>
        <v>music</v>
      </c>
      <c r="R1899" s="6" t="str">
        <f t="shared" si="177"/>
        <v>indie rock</v>
      </c>
      <c r="S1899" s="11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74"/>
        <v>1.4450000000000001</v>
      </c>
      <c r="P1900">
        <f t="shared" si="175"/>
        <v>68.80952380952381</v>
      </c>
      <c r="Q1900" s="6" t="str">
        <f t="shared" si="176"/>
        <v>music</v>
      </c>
      <c r="R1900" s="6" t="str">
        <f t="shared" si="177"/>
        <v>indie rock</v>
      </c>
      <c r="S1900" s="11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74"/>
        <v>1.3333333333333333</v>
      </c>
      <c r="P1901">
        <f t="shared" si="175"/>
        <v>28.571428571428573</v>
      </c>
      <c r="Q1901" s="6" t="str">
        <f t="shared" si="176"/>
        <v>music</v>
      </c>
      <c r="R1901" s="6" t="str">
        <f t="shared" si="177"/>
        <v>indie rock</v>
      </c>
      <c r="S1901" s="11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74"/>
        <v>1.0936440000000001</v>
      </c>
      <c r="P1902">
        <f t="shared" si="175"/>
        <v>50.631666666666668</v>
      </c>
      <c r="Q1902" s="6" t="str">
        <f t="shared" si="176"/>
        <v>music</v>
      </c>
      <c r="R1902" s="6" t="str">
        <f t="shared" si="177"/>
        <v>indie rock</v>
      </c>
      <c r="S1902" s="11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74"/>
        <v>2.696969696969697E-2</v>
      </c>
      <c r="P1903">
        <f t="shared" si="175"/>
        <v>106.8</v>
      </c>
      <c r="Q1903" s="6" t="str">
        <f t="shared" si="176"/>
        <v>technology</v>
      </c>
      <c r="R1903" s="6" t="str">
        <f t="shared" si="177"/>
        <v>gadgets</v>
      </c>
      <c r="S1903" s="11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74"/>
        <v>1.2E-2</v>
      </c>
      <c r="P1904">
        <f t="shared" si="175"/>
        <v>4</v>
      </c>
      <c r="Q1904" s="6" t="str">
        <f t="shared" si="176"/>
        <v>technology</v>
      </c>
      <c r="R1904" s="6" t="str">
        <f t="shared" si="177"/>
        <v>gadgets</v>
      </c>
      <c r="S1904" s="11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74"/>
        <v>0.46600000000000003</v>
      </c>
      <c r="P1905">
        <f t="shared" si="175"/>
        <v>34.097560975609753</v>
      </c>
      <c r="Q1905" s="6" t="str">
        <f t="shared" si="176"/>
        <v>technology</v>
      </c>
      <c r="R1905" s="6" t="str">
        <f t="shared" si="177"/>
        <v>gadgets</v>
      </c>
      <c r="S1905" s="11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74"/>
        <v>1E-3</v>
      </c>
      <c r="P1906">
        <f t="shared" si="175"/>
        <v>25</v>
      </c>
      <c r="Q1906" s="6" t="str">
        <f t="shared" si="176"/>
        <v>technology</v>
      </c>
      <c r="R1906" s="6" t="str">
        <f t="shared" si="177"/>
        <v>gadgets</v>
      </c>
      <c r="S1906" s="11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74"/>
        <v>1.6800000000000001E-3</v>
      </c>
      <c r="P1907">
        <f t="shared" si="175"/>
        <v>10.5</v>
      </c>
      <c r="Q1907" s="6" t="str">
        <f t="shared" si="176"/>
        <v>technology</v>
      </c>
      <c r="R1907" s="6" t="str">
        <f t="shared" si="177"/>
        <v>gadgets</v>
      </c>
      <c r="S1907" s="11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74"/>
        <v>0.42759999999999998</v>
      </c>
      <c r="P1908">
        <f t="shared" si="175"/>
        <v>215.95959595959596</v>
      </c>
      <c r="Q1908" s="6" t="str">
        <f t="shared" si="176"/>
        <v>technology</v>
      </c>
      <c r="R1908" s="6" t="str">
        <f t="shared" si="177"/>
        <v>gadgets</v>
      </c>
      <c r="S1908" s="11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74"/>
        <v>2.8333333333333335E-3</v>
      </c>
      <c r="P1909">
        <f t="shared" si="175"/>
        <v>21.25</v>
      </c>
      <c r="Q1909" s="6" t="str">
        <f t="shared" si="176"/>
        <v>technology</v>
      </c>
      <c r="R1909" s="6" t="str">
        <f t="shared" si="177"/>
        <v>gadgets</v>
      </c>
      <c r="S1909" s="11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74"/>
        <v>1.7319999999999999E-2</v>
      </c>
      <c r="P1910">
        <f t="shared" si="175"/>
        <v>108.25</v>
      </c>
      <c r="Q1910" s="6" t="str">
        <f t="shared" si="176"/>
        <v>technology</v>
      </c>
      <c r="R1910" s="6" t="str">
        <f t="shared" si="177"/>
        <v>gadgets</v>
      </c>
      <c r="S1910" s="11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74"/>
        <v>0.14111428571428572</v>
      </c>
      <c r="P1911">
        <f t="shared" si="175"/>
        <v>129.97368421052633</v>
      </c>
      <c r="Q1911" s="6" t="str">
        <f t="shared" si="176"/>
        <v>technology</v>
      </c>
      <c r="R1911" s="6" t="str">
        <f t="shared" si="177"/>
        <v>gadgets</v>
      </c>
      <c r="S1911" s="11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74"/>
        <v>0.39395294117647056</v>
      </c>
      <c r="P1912">
        <f t="shared" si="175"/>
        <v>117.49473684210527</v>
      </c>
      <c r="Q1912" s="6" t="str">
        <f t="shared" si="176"/>
        <v>technology</v>
      </c>
      <c r="R1912" s="6" t="str">
        <f t="shared" si="177"/>
        <v>gadgets</v>
      </c>
      <c r="S1912" s="11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74"/>
        <v>2.3529411764705883E-4</v>
      </c>
      <c r="P1913">
        <f t="shared" si="175"/>
        <v>10</v>
      </c>
      <c r="Q1913" s="6" t="str">
        <f t="shared" si="176"/>
        <v>technology</v>
      </c>
      <c r="R1913" s="6" t="str">
        <f t="shared" si="177"/>
        <v>gadgets</v>
      </c>
      <c r="S1913" s="11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74"/>
        <v>0.59299999999999997</v>
      </c>
      <c r="P1914">
        <f t="shared" si="175"/>
        <v>70.595238095238102</v>
      </c>
      <c r="Q1914" s="6" t="str">
        <f t="shared" si="176"/>
        <v>technology</v>
      </c>
      <c r="R1914" s="6" t="str">
        <f t="shared" si="177"/>
        <v>gadgets</v>
      </c>
      <c r="S1914" s="11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74"/>
        <v>1.3270833333333334E-2</v>
      </c>
      <c r="P1915">
        <f t="shared" si="175"/>
        <v>24.5</v>
      </c>
      <c r="Q1915" s="6" t="str">
        <f t="shared" si="176"/>
        <v>technology</v>
      </c>
      <c r="R1915" s="6" t="str">
        <f t="shared" si="177"/>
        <v>gadgets</v>
      </c>
      <c r="S1915" s="11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74"/>
        <v>9.0090090090090086E-2</v>
      </c>
      <c r="P1916">
        <f t="shared" si="175"/>
        <v>30</v>
      </c>
      <c r="Q1916" s="6" t="str">
        <f t="shared" si="176"/>
        <v>technology</v>
      </c>
      <c r="R1916" s="6" t="str">
        <f t="shared" si="177"/>
        <v>gadgets</v>
      </c>
      <c r="S1916" s="11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74"/>
        <v>1.6E-2</v>
      </c>
      <c r="P1917">
        <f t="shared" si="175"/>
        <v>2</v>
      </c>
      <c r="Q1917" s="6" t="str">
        <f t="shared" si="176"/>
        <v>technology</v>
      </c>
      <c r="R1917" s="6" t="str">
        <f t="shared" si="177"/>
        <v>gadgets</v>
      </c>
      <c r="S1917" s="11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74"/>
        <v>5.1000000000000004E-3</v>
      </c>
      <c r="P1918">
        <f t="shared" si="175"/>
        <v>17</v>
      </c>
      <c r="Q1918" s="6" t="str">
        <f t="shared" si="176"/>
        <v>technology</v>
      </c>
      <c r="R1918" s="6" t="str">
        <f t="shared" si="177"/>
        <v>gadgets</v>
      </c>
      <c r="S1918" s="11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74"/>
        <v>0.52570512820512816</v>
      </c>
      <c r="P1919">
        <f t="shared" si="175"/>
        <v>2928.9285714285716</v>
      </c>
      <c r="Q1919" s="6" t="str">
        <f t="shared" si="176"/>
        <v>technology</v>
      </c>
      <c r="R1919" s="6" t="str">
        <f t="shared" si="177"/>
        <v>gadgets</v>
      </c>
      <c r="S1919" s="11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74"/>
        <v>1.04E-2</v>
      </c>
      <c r="P1920">
        <f t="shared" si="175"/>
        <v>28.888888888888889</v>
      </c>
      <c r="Q1920" s="6" t="str">
        <f t="shared" si="176"/>
        <v>technology</v>
      </c>
      <c r="R1920" s="6" t="str">
        <f t="shared" si="177"/>
        <v>gadgets</v>
      </c>
      <c r="S1920" s="11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74"/>
        <v>0.47399999999999998</v>
      </c>
      <c r="P1921">
        <f t="shared" si="175"/>
        <v>29.625</v>
      </c>
      <c r="Q1921" s="6" t="str">
        <f t="shared" si="176"/>
        <v>technology</v>
      </c>
      <c r="R1921" s="6" t="str">
        <f t="shared" si="177"/>
        <v>gadgets</v>
      </c>
      <c r="S1921" s="11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74"/>
        <v>0.43030000000000002</v>
      </c>
      <c r="P1922">
        <f t="shared" si="175"/>
        <v>40.980952380952381</v>
      </c>
      <c r="Q1922" s="6" t="str">
        <f t="shared" si="176"/>
        <v>technology</v>
      </c>
      <c r="R1922" s="6" t="str">
        <f t="shared" si="177"/>
        <v>gadgets</v>
      </c>
      <c r="S1922" s="11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80">(E1923/D1923)</f>
        <v>1.3680000000000001</v>
      </c>
      <c r="P1923">
        <f t="shared" ref="P1923:P1986" si="181">IF(L1923=0,0,(E1923/L1923))</f>
        <v>54</v>
      </c>
      <c r="Q1923" s="6" t="str">
        <f t="shared" ref="Q1923:Q1986" si="182">LEFT(N1923,FIND("/",N1923)-1)</f>
        <v>music</v>
      </c>
      <c r="R1923" s="6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80"/>
        <v>1.1555</v>
      </c>
      <c r="P1924">
        <f t="shared" si="181"/>
        <v>36.109375</v>
      </c>
      <c r="Q1924" s="6" t="str">
        <f t="shared" si="182"/>
        <v>music</v>
      </c>
      <c r="R1924" s="6" t="str">
        <f t="shared" si="183"/>
        <v>indie rock</v>
      </c>
      <c r="S1924" s="11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80"/>
        <v>2.4079999999999999</v>
      </c>
      <c r="P1925">
        <f t="shared" si="181"/>
        <v>23.153846153846153</v>
      </c>
      <c r="Q1925" s="6" t="str">
        <f t="shared" si="182"/>
        <v>music</v>
      </c>
      <c r="R1925" s="6" t="str">
        <f t="shared" si="183"/>
        <v>indie rock</v>
      </c>
      <c r="S1925" s="11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80"/>
        <v>1.1439999999999999</v>
      </c>
      <c r="P1926">
        <f t="shared" si="181"/>
        <v>104</v>
      </c>
      <c r="Q1926" s="6" t="str">
        <f t="shared" si="182"/>
        <v>music</v>
      </c>
      <c r="R1926" s="6" t="str">
        <f t="shared" si="183"/>
        <v>indie rock</v>
      </c>
      <c r="S1926" s="11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80"/>
        <v>1.1033333333333333</v>
      </c>
      <c r="P1927">
        <f t="shared" si="181"/>
        <v>31.826923076923077</v>
      </c>
      <c r="Q1927" s="6" t="str">
        <f t="shared" si="182"/>
        <v>music</v>
      </c>
      <c r="R1927" s="6" t="str">
        <f t="shared" si="183"/>
        <v>indie rock</v>
      </c>
      <c r="S1927" s="11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80"/>
        <v>1.9537933333333333</v>
      </c>
      <c r="P1928">
        <f t="shared" si="181"/>
        <v>27.3896261682243</v>
      </c>
      <c r="Q1928" s="6" t="str">
        <f t="shared" si="182"/>
        <v>music</v>
      </c>
      <c r="R1928" s="6" t="str">
        <f t="shared" si="183"/>
        <v>indie rock</v>
      </c>
      <c r="S1928" s="11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80"/>
        <v>1.0333333333333334</v>
      </c>
      <c r="P1929">
        <f t="shared" si="181"/>
        <v>56.363636363636367</v>
      </c>
      <c r="Q1929" s="6" t="str">
        <f t="shared" si="182"/>
        <v>music</v>
      </c>
      <c r="R1929" s="6" t="str">
        <f t="shared" si="183"/>
        <v>indie rock</v>
      </c>
      <c r="S1929" s="11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80"/>
        <v>1.031372549019608</v>
      </c>
      <c r="P1930">
        <f t="shared" si="181"/>
        <v>77.352941176470594</v>
      </c>
      <c r="Q1930" s="6" t="str">
        <f t="shared" si="182"/>
        <v>music</v>
      </c>
      <c r="R1930" s="6" t="str">
        <f t="shared" si="183"/>
        <v>indie rock</v>
      </c>
      <c r="S1930" s="11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80"/>
        <v>1.003125</v>
      </c>
      <c r="P1931">
        <f t="shared" si="181"/>
        <v>42.8</v>
      </c>
      <c r="Q1931" s="6" t="str">
        <f t="shared" si="182"/>
        <v>music</v>
      </c>
      <c r="R1931" s="6" t="str">
        <f t="shared" si="183"/>
        <v>indie rock</v>
      </c>
      <c r="S1931" s="11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80"/>
        <v>1.27</v>
      </c>
      <c r="P1932">
        <f t="shared" si="181"/>
        <v>48.846153846153847</v>
      </c>
      <c r="Q1932" s="6" t="str">
        <f t="shared" si="182"/>
        <v>music</v>
      </c>
      <c r="R1932" s="6" t="str">
        <f t="shared" si="183"/>
        <v>indie rock</v>
      </c>
      <c r="S1932" s="11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80"/>
        <v>1.20601</v>
      </c>
      <c r="P1933">
        <f t="shared" si="181"/>
        <v>48.240400000000001</v>
      </c>
      <c r="Q1933" s="6" t="str">
        <f t="shared" si="182"/>
        <v>music</v>
      </c>
      <c r="R1933" s="6" t="str">
        <f t="shared" si="183"/>
        <v>indie rock</v>
      </c>
      <c r="S1933" s="11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80"/>
        <v>1.0699047619047619</v>
      </c>
      <c r="P1934">
        <f t="shared" si="181"/>
        <v>70.212500000000006</v>
      </c>
      <c r="Q1934" s="6" t="str">
        <f t="shared" si="182"/>
        <v>music</v>
      </c>
      <c r="R1934" s="6" t="str">
        <f t="shared" si="183"/>
        <v>indie rock</v>
      </c>
      <c r="S1934" s="11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80"/>
        <v>1.7243333333333333</v>
      </c>
      <c r="P1935">
        <f t="shared" si="181"/>
        <v>94.054545454545448</v>
      </c>
      <c r="Q1935" s="6" t="str">
        <f t="shared" si="182"/>
        <v>music</v>
      </c>
      <c r="R1935" s="6" t="str">
        <f t="shared" si="183"/>
        <v>indie rock</v>
      </c>
      <c r="S1935" s="11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80"/>
        <v>1.2362</v>
      </c>
      <c r="P1936">
        <f t="shared" si="181"/>
        <v>80.272727272727266</v>
      </c>
      <c r="Q1936" s="6" t="str">
        <f t="shared" si="182"/>
        <v>music</v>
      </c>
      <c r="R1936" s="6" t="str">
        <f t="shared" si="183"/>
        <v>indie rock</v>
      </c>
      <c r="S1936" s="11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80"/>
        <v>1.0840000000000001</v>
      </c>
      <c r="P1937">
        <f t="shared" si="181"/>
        <v>54.2</v>
      </c>
      <c r="Q1937" s="6" t="str">
        <f t="shared" si="182"/>
        <v>music</v>
      </c>
      <c r="R1937" s="6" t="str">
        <f t="shared" si="183"/>
        <v>indie rock</v>
      </c>
      <c r="S1937" s="11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80"/>
        <v>1.1652013333333333</v>
      </c>
      <c r="P1938">
        <f t="shared" si="181"/>
        <v>60.26903448275862</v>
      </c>
      <c r="Q1938" s="6" t="str">
        <f t="shared" si="182"/>
        <v>music</v>
      </c>
      <c r="R1938" s="6" t="str">
        <f t="shared" si="183"/>
        <v>indie rock</v>
      </c>
      <c r="S1938" s="11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80"/>
        <v>1.8724499999999999</v>
      </c>
      <c r="P1939">
        <f t="shared" si="181"/>
        <v>38.740344827586206</v>
      </c>
      <c r="Q1939" s="6" t="str">
        <f t="shared" si="182"/>
        <v>music</v>
      </c>
      <c r="R1939" s="6" t="str">
        <f t="shared" si="183"/>
        <v>indie rock</v>
      </c>
      <c r="S1939" s="11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80"/>
        <v>1.1593333333333333</v>
      </c>
      <c r="P1940">
        <f t="shared" si="181"/>
        <v>152.54385964912279</v>
      </c>
      <c r="Q1940" s="6" t="str">
        <f t="shared" si="182"/>
        <v>music</v>
      </c>
      <c r="R1940" s="6" t="str">
        <f t="shared" si="183"/>
        <v>indie rock</v>
      </c>
      <c r="S1940" s="11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80"/>
        <v>1.107</v>
      </c>
      <c r="P1941">
        <f t="shared" si="181"/>
        <v>115.3125</v>
      </c>
      <c r="Q1941" s="6" t="str">
        <f t="shared" si="182"/>
        <v>music</v>
      </c>
      <c r="R1941" s="6" t="str">
        <f t="shared" si="183"/>
        <v>indie rock</v>
      </c>
      <c r="S1941" s="11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80"/>
        <v>1.7092307692307693</v>
      </c>
      <c r="P1942">
        <f t="shared" si="181"/>
        <v>35.838709677419352</v>
      </c>
      <c r="Q1942" s="6" t="str">
        <f t="shared" si="182"/>
        <v>music</v>
      </c>
      <c r="R1942" s="6" t="str">
        <f t="shared" si="183"/>
        <v>indie rock</v>
      </c>
      <c r="S1942" s="11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80"/>
        <v>1.2611835600000001</v>
      </c>
      <c r="P1943">
        <f t="shared" si="181"/>
        <v>64.570118779438872</v>
      </c>
      <c r="Q1943" s="6" t="str">
        <f t="shared" si="182"/>
        <v>technology</v>
      </c>
      <c r="R1943" s="6" t="str">
        <f t="shared" si="183"/>
        <v>hardware</v>
      </c>
      <c r="S1943" s="11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80"/>
        <v>1.3844033333333334</v>
      </c>
      <c r="P1944">
        <f t="shared" si="181"/>
        <v>87.436000000000007</v>
      </c>
      <c r="Q1944" s="6" t="str">
        <f t="shared" si="182"/>
        <v>technology</v>
      </c>
      <c r="R1944" s="6" t="str">
        <f t="shared" si="183"/>
        <v>hardware</v>
      </c>
      <c r="S1944" s="11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80"/>
        <v>17.052499999999998</v>
      </c>
      <c r="P1945">
        <f t="shared" si="181"/>
        <v>68.815577078288939</v>
      </c>
      <c r="Q1945" s="6" t="str">
        <f t="shared" si="182"/>
        <v>technology</v>
      </c>
      <c r="R1945" s="6" t="str">
        <f t="shared" si="183"/>
        <v>hardware</v>
      </c>
      <c r="S1945" s="11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80"/>
        <v>7.8805550000000002</v>
      </c>
      <c r="P1946">
        <f t="shared" si="181"/>
        <v>176.200223588597</v>
      </c>
      <c r="Q1946" s="6" t="str">
        <f t="shared" si="182"/>
        <v>technology</v>
      </c>
      <c r="R1946" s="6" t="str">
        <f t="shared" si="183"/>
        <v>hardware</v>
      </c>
      <c r="S1946" s="11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80"/>
        <v>3.4801799999999998</v>
      </c>
      <c r="P1947">
        <f t="shared" si="181"/>
        <v>511.79117647058825</v>
      </c>
      <c r="Q1947" s="6" t="str">
        <f t="shared" si="182"/>
        <v>technology</v>
      </c>
      <c r="R1947" s="6" t="str">
        <f t="shared" si="183"/>
        <v>hardware</v>
      </c>
      <c r="S1947" s="11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80"/>
        <v>1.4974666666666667</v>
      </c>
      <c r="P1948">
        <f t="shared" si="181"/>
        <v>160.44285714285715</v>
      </c>
      <c r="Q1948" s="6" t="str">
        <f t="shared" si="182"/>
        <v>technology</v>
      </c>
      <c r="R1948" s="6" t="str">
        <f t="shared" si="183"/>
        <v>hardware</v>
      </c>
      <c r="S1948" s="11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80"/>
        <v>1.0063375000000001</v>
      </c>
      <c r="P1949">
        <f t="shared" si="181"/>
        <v>35.003043478260871</v>
      </c>
      <c r="Q1949" s="6" t="str">
        <f t="shared" si="182"/>
        <v>technology</v>
      </c>
      <c r="R1949" s="6" t="str">
        <f t="shared" si="183"/>
        <v>hardware</v>
      </c>
      <c r="S1949" s="11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80"/>
        <v>8.0021100000000001</v>
      </c>
      <c r="P1950">
        <f t="shared" si="181"/>
        <v>188.50671378091872</v>
      </c>
      <c r="Q1950" s="6" t="str">
        <f t="shared" si="182"/>
        <v>technology</v>
      </c>
      <c r="R1950" s="6" t="str">
        <f t="shared" si="183"/>
        <v>hardware</v>
      </c>
      <c r="S1950" s="11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80"/>
        <v>1.0600260000000001</v>
      </c>
      <c r="P1951">
        <f t="shared" si="181"/>
        <v>56.204984093319197</v>
      </c>
      <c r="Q1951" s="6" t="str">
        <f t="shared" si="182"/>
        <v>technology</v>
      </c>
      <c r="R1951" s="6" t="str">
        <f t="shared" si="183"/>
        <v>hardware</v>
      </c>
      <c r="S1951" s="11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80"/>
        <v>2.0051866666666669</v>
      </c>
      <c r="P1952">
        <f t="shared" si="181"/>
        <v>51.3054157782516</v>
      </c>
      <c r="Q1952" s="6" t="str">
        <f t="shared" si="182"/>
        <v>technology</v>
      </c>
      <c r="R1952" s="6" t="str">
        <f t="shared" si="183"/>
        <v>hardware</v>
      </c>
      <c r="S1952" s="11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80"/>
        <v>2.1244399999999999</v>
      </c>
      <c r="P1953">
        <f t="shared" si="181"/>
        <v>127.36450839328538</v>
      </c>
      <c r="Q1953" s="6" t="str">
        <f t="shared" si="182"/>
        <v>technology</v>
      </c>
      <c r="R1953" s="6" t="str">
        <f t="shared" si="183"/>
        <v>hardware</v>
      </c>
      <c r="S1953" s="11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80"/>
        <v>1.9847237142857144</v>
      </c>
      <c r="P1954">
        <f t="shared" si="181"/>
        <v>101.85532258064516</v>
      </c>
      <c r="Q1954" s="6" t="str">
        <f t="shared" si="182"/>
        <v>technology</v>
      </c>
      <c r="R1954" s="6" t="str">
        <f t="shared" si="183"/>
        <v>hardware</v>
      </c>
      <c r="S1954" s="11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80"/>
        <v>2.2594666666666665</v>
      </c>
      <c r="P1955">
        <f t="shared" si="181"/>
        <v>230.55782312925169</v>
      </c>
      <c r="Q1955" s="6" t="str">
        <f t="shared" si="182"/>
        <v>technology</v>
      </c>
      <c r="R1955" s="6" t="str">
        <f t="shared" si="183"/>
        <v>hardware</v>
      </c>
      <c r="S1955" s="11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80"/>
        <v>6.9894800000000004</v>
      </c>
      <c r="P1956">
        <f t="shared" si="181"/>
        <v>842.10602409638557</v>
      </c>
      <c r="Q1956" s="6" t="str">
        <f t="shared" si="182"/>
        <v>technology</v>
      </c>
      <c r="R1956" s="6" t="str">
        <f t="shared" si="183"/>
        <v>hardware</v>
      </c>
      <c r="S1956" s="11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80"/>
        <v>3.9859528571428569</v>
      </c>
      <c r="P1957">
        <f t="shared" si="181"/>
        <v>577.27593103448271</v>
      </c>
      <c r="Q1957" s="6" t="str">
        <f t="shared" si="182"/>
        <v>technology</v>
      </c>
      <c r="R1957" s="6" t="str">
        <f t="shared" si="183"/>
        <v>hardware</v>
      </c>
      <c r="S1957" s="11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80"/>
        <v>2.9403333333333332</v>
      </c>
      <c r="P1958">
        <f t="shared" si="181"/>
        <v>483.34246575342468</v>
      </c>
      <c r="Q1958" s="6" t="str">
        <f t="shared" si="182"/>
        <v>technology</v>
      </c>
      <c r="R1958" s="6" t="str">
        <f t="shared" si="183"/>
        <v>hardware</v>
      </c>
      <c r="S1958" s="11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80"/>
        <v>1.6750470000000002</v>
      </c>
      <c r="P1959">
        <f t="shared" si="181"/>
        <v>76.138500000000008</v>
      </c>
      <c r="Q1959" s="6" t="str">
        <f t="shared" si="182"/>
        <v>technology</v>
      </c>
      <c r="R1959" s="6" t="str">
        <f t="shared" si="183"/>
        <v>hardware</v>
      </c>
      <c r="S1959" s="11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80"/>
        <v>14.355717142857143</v>
      </c>
      <c r="P1960">
        <f t="shared" si="181"/>
        <v>74.107684365781708</v>
      </c>
      <c r="Q1960" s="6" t="str">
        <f t="shared" si="182"/>
        <v>technology</v>
      </c>
      <c r="R1960" s="6" t="str">
        <f t="shared" si="183"/>
        <v>hardware</v>
      </c>
      <c r="S1960" s="11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80"/>
        <v>1.5673440000000001</v>
      </c>
      <c r="P1961">
        <f t="shared" si="181"/>
        <v>36.965660377358489</v>
      </c>
      <c r="Q1961" s="6" t="str">
        <f t="shared" si="182"/>
        <v>technology</v>
      </c>
      <c r="R1961" s="6" t="str">
        <f t="shared" si="183"/>
        <v>hardware</v>
      </c>
      <c r="S1961" s="11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80"/>
        <v>1.1790285714285715</v>
      </c>
      <c r="P1962">
        <f t="shared" si="181"/>
        <v>2500.969696969697</v>
      </c>
      <c r="Q1962" s="6" t="str">
        <f t="shared" si="182"/>
        <v>technology</v>
      </c>
      <c r="R1962" s="6" t="str">
        <f t="shared" si="183"/>
        <v>hardware</v>
      </c>
      <c r="S1962" s="11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80"/>
        <v>11.053811999999999</v>
      </c>
      <c r="P1963">
        <f t="shared" si="181"/>
        <v>67.690214329454989</v>
      </c>
      <c r="Q1963" s="6" t="str">
        <f t="shared" si="182"/>
        <v>technology</v>
      </c>
      <c r="R1963" s="6" t="str">
        <f t="shared" si="183"/>
        <v>hardware</v>
      </c>
      <c r="S1963" s="11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80"/>
        <v>1.9292499999999999</v>
      </c>
      <c r="P1964">
        <f t="shared" si="181"/>
        <v>63.04738562091503</v>
      </c>
      <c r="Q1964" s="6" t="str">
        <f t="shared" si="182"/>
        <v>technology</v>
      </c>
      <c r="R1964" s="6" t="str">
        <f t="shared" si="183"/>
        <v>hardware</v>
      </c>
      <c r="S1964" s="11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80"/>
        <v>1.268842105263158</v>
      </c>
      <c r="P1965">
        <f t="shared" si="181"/>
        <v>117.6</v>
      </c>
      <c r="Q1965" s="6" t="str">
        <f t="shared" si="182"/>
        <v>technology</v>
      </c>
      <c r="R1965" s="6" t="str">
        <f t="shared" si="183"/>
        <v>hardware</v>
      </c>
      <c r="S1965" s="11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80"/>
        <v>2.5957748878923765</v>
      </c>
      <c r="P1966">
        <f t="shared" si="181"/>
        <v>180.75185011709601</v>
      </c>
      <c r="Q1966" s="6" t="str">
        <f t="shared" si="182"/>
        <v>technology</v>
      </c>
      <c r="R1966" s="6" t="str">
        <f t="shared" si="183"/>
        <v>hardware</v>
      </c>
      <c r="S1966" s="11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80"/>
        <v>2.6227999999999998</v>
      </c>
      <c r="P1967">
        <f t="shared" si="181"/>
        <v>127.32038834951456</v>
      </c>
      <c r="Q1967" s="6" t="str">
        <f t="shared" si="182"/>
        <v>technology</v>
      </c>
      <c r="R1967" s="6" t="str">
        <f t="shared" si="183"/>
        <v>hardware</v>
      </c>
      <c r="S1967" s="11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80"/>
        <v>2.0674309000000002</v>
      </c>
      <c r="P1968">
        <f t="shared" si="181"/>
        <v>136.6444745538665</v>
      </c>
      <c r="Q1968" s="6" t="str">
        <f t="shared" si="182"/>
        <v>technology</v>
      </c>
      <c r="R1968" s="6" t="str">
        <f t="shared" si="183"/>
        <v>hardware</v>
      </c>
      <c r="S1968" s="11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80"/>
        <v>3.7012999999999998</v>
      </c>
      <c r="P1969">
        <f t="shared" si="181"/>
        <v>182.78024691358024</v>
      </c>
      <c r="Q1969" s="6" t="str">
        <f t="shared" si="182"/>
        <v>technology</v>
      </c>
      <c r="R1969" s="6" t="str">
        <f t="shared" si="183"/>
        <v>hardware</v>
      </c>
      <c r="S1969" s="11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80"/>
        <v>2.8496600000000001</v>
      </c>
      <c r="P1970">
        <f t="shared" si="181"/>
        <v>279.37843137254902</v>
      </c>
      <c r="Q1970" s="6" t="str">
        <f t="shared" si="182"/>
        <v>technology</v>
      </c>
      <c r="R1970" s="6" t="str">
        <f t="shared" si="183"/>
        <v>hardware</v>
      </c>
      <c r="S1970" s="11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80"/>
        <v>5.7907999999999999</v>
      </c>
      <c r="P1971">
        <f t="shared" si="181"/>
        <v>61.375728669846318</v>
      </c>
      <c r="Q1971" s="6" t="str">
        <f t="shared" si="182"/>
        <v>technology</v>
      </c>
      <c r="R1971" s="6" t="str">
        <f t="shared" si="183"/>
        <v>hardware</v>
      </c>
      <c r="S1971" s="11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80"/>
        <v>11.318</v>
      </c>
      <c r="P1972">
        <f t="shared" si="181"/>
        <v>80.727532097004286</v>
      </c>
      <c r="Q1972" s="6" t="str">
        <f t="shared" si="182"/>
        <v>technology</v>
      </c>
      <c r="R1972" s="6" t="str">
        <f t="shared" si="183"/>
        <v>hardware</v>
      </c>
      <c r="S1972" s="11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80"/>
        <v>2.6302771750000002</v>
      </c>
      <c r="P1973">
        <f t="shared" si="181"/>
        <v>272.35590732591254</v>
      </c>
      <c r="Q1973" s="6" t="str">
        <f t="shared" si="182"/>
        <v>technology</v>
      </c>
      <c r="R1973" s="6" t="str">
        <f t="shared" si="183"/>
        <v>hardware</v>
      </c>
      <c r="S1973" s="11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80"/>
        <v>6.7447999999999997</v>
      </c>
      <c r="P1974">
        <f t="shared" si="181"/>
        <v>70.848739495798313</v>
      </c>
      <c r="Q1974" s="6" t="str">
        <f t="shared" si="182"/>
        <v>technology</v>
      </c>
      <c r="R1974" s="6" t="str">
        <f t="shared" si="183"/>
        <v>hardware</v>
      </c>
      <c r="S1974" s="11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80"/>
        <v>2.5683081313131315</v>
      </c>
      <c r="P1975">
        <f t="shared" si="181"/>
        <v>247.94003412969283</v>
      </c>
      <c r="Q1975" s="6" t="str">
        <f t="shared" si="182"/>
        <v>technology</v>
      </c>
      <c r="R1975" s="6" t="str">
        <f t="shared" si="183"/>
        <v>hardware</v>
      </c>
      <c r="S1975" s="11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80"/>
        <v>3.7549600000000001</v>
      </c>
      <c r="P1976">
        <f t="shared" si="181"/>
        <v>186.81393034825871</v>
      </c>
      <c r="Q1976" s="6" t="str">
        <f t="shared" si="182"/>
        <v>technology</v>
      </c>
      <c r="R1976" s="6" t="str">
        <f t="shared" si="183"/>
        <v>hardware</v>
      </c>
      <c r="S1976" s="11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80"/>
        <v>2.0870837499999997</v>
      </c>
      <c r="P1977">
        <f t="shared" si="181"/>
        <v>131.98948616600788</v>
      </c>
      <c r="Q1977" s="6" t="str">
        <f t="shared" si="182"/>
        <v>technology</v>
      </c>
      <c r="R1977" s="6" t="str">
        <f t="shared" si="183"/>
        <v>hardware</v>
      </c>
      <c r="S1977" s="11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80"/>
        <v>3.4660000000000002</v>
      </c>
      <c r="P1978">
        <f t="shared" si="181"/>
        <v>29.310782241014799</v>
      </c>
      <c r="Q1978" s="6" t="str">
        <f t="shared" si="182"/>
        <v>technology</v>
      </c>
      <c r="R1978" s="6" t="str">
        <f t="shared" si="183"/>
        <v>hardware</v>
      </c>
      <c r="S1978" s="11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80"/>
        <v>4.0232999999999999</v>
      </c>
      <c r="P1979">
        <f t="shared" si="181"/>
        <v>245.02436053593178</v>
      </c>
      <c r="Q1979" s="6" t="str">
        <f t="shared" si="182"/>
        <v>technology</v>
      </c>
      <c r="R1979" s="6" t="str">
        <f t="shared" si="183"/>
        <v>hardware</v>
      </c>
      <c r="S1979" s="11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80"/>
        <v>10.2684514</v>
      </c>
      <c r="P1980">
        <f t="shared" si="181"/>
        <v>1323.2540463917526</v>
      </c>
      <c r="Q1980" s="6" t="str">
        <f t="shared" si="182"/>
        <v>technology</v>
      </c>
      <c r="R1980" s="6" t="str">
        <f t="shared" si="183"/>
        <v>hardware</v>
      </c>
      <c r="S1980" s="11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80"/>
        <v>1.14901155</v>
      </c>
      <c r="P1981">
        <f t="shared" si="181"/>
        <v>282.65966789667897</v>
      </c>
      <c r="Q1981" s="6" t="str">
        <f t="shared" si="182"/>
        <v>technology</v>
      </c>
      <c r="R1981" s="6" t="str">
        <f t="shared" si="183"/>
        <v>hardware</v>
      </c>
      <c r="S1981" s="11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80"/>
        <v>3.5482402000000004</v>
      </c>
      <c r="P1982">
        <f t="shared" si="181"/>
        <v>91.214401028277635</v>
      </c>
      <c r="Q1982" s="6" t="str">
        <f t="shared" si="182"/>
        <v>technology</v>
      </c>
      <c r="R1982" s="6" t="str">
        <f t="shared" si="183"/>
        <v>hardware</v>
      </c>
      <c r="S1982" s="11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80"/>
        <v>5.0799999999999998E-2</v>
      </c>
      <c r="P1983">
        <f t="shared" si="181"/>
        <v>31.75</v>
      </c>
      <c r="Q1983" s="6" t="str">
        <f t="shared" si="182"/>
        <v>photography</v>
      </c>
      <c r="R1983" s="6" t="str">
        <f t="shared" si="183"/>
        <v>people</v>
      </c>
      <c r="S1983" s="11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80"/>
        <v>0</v>
      </c>
      <c r="P1984">
        <f t="shared" si="181"/>
        <v>0</v>
      </c>
      <c r="Q1984" s="6" t="str">
        <f t="shared" si="182"/>
        <v>photography</v>
      </c>
      <c r="R1984" s="6" t="str">
        <f t="shared" si="183"/>
        <v>people</v>
      </c>
      <c r="S1984" s="11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80"/>
        <v>4.2999999999999997E-2</v>
      </c>
      <c r="P1985">
        <f t="shared" si="181"/>
        <v>88.6875</v>
      </c>
      <c r="Q1985" s="6" t="str">
        <f t="shared" si="182"/>
        <v>photography</v>
      </c>
      <c r="R1985" s="6" t="str">
        <f t="shared" si="183"/>
        <v>people</v>
      </c>
      <c r="S1985" s="11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80"/>
        <v>0.21146666666666666</v>
      </c>
      <c r="P1986">
        <f t="shared" si="181"/>
        <v>453.14285714285717</v>
      </c>
      <c r="Q1986" s="6" t="str">
        <f t="shared" si="182"/>
        <v>photography</v>
      </c>
      <c r="R1986" s="6" t="str">
        <f t="shared" si="183"/>
        <v>people</v>
      </c>
      <c r="S1986" s="11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86">(E1987/D1987)</f>
        <v>3.1875000000000001E-2</v>
      </c>
      <c r="P1987">
        <f t="shared" ref="P1987:P2050" si="187">IF(L1987=0,0,(E1987/L1987))</f>
        <v>12.75</v>
      </c>
      <c r="Q1987" s="6" t="str">
        <f t="shared" ref="Q1987:Q2050" si="188">LEFT(N1987,FIND("/",N1987)-1)</f>
        <v>photography</v>
      </c>
      <c r="R1987" s="6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86"/>
        <v>5.0000000000000001E-4</v>
      </c>
      <c r="P1988">
        <f t="shared" si="187"/>
        <v>1</v>
      </c>
      <c r="Q1988" s="6" t="str">
        <f t="shared" si="188"/>
        <v>photography</v>
      </c>
      <c r="R1988" s="6" t="str">
        <f t="shared" si="189"/>
        <v>people</v>
      </c>
      <c r="S1988" s="11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86"/>
        <v>0.42472727272727273</v>
      </c>
      <c r="P1989">
        <f t="shared" si="187"/>
        <v>83.428571428571431</v>
      </c>
      <c r="Q1989" s="6" t="str">
        <f t="shared" si="188"/>
        <v>photography</v>
      </c>
      <c r="R1989" s="6" t="str">
        <f t="shared" si="189"/>
        <v>people</v>
      </c>
      <c r="S1989" s="11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86"/>
        <v>4.1666666666666666E-3</v>
      </c>
      <c r="P1990">
        <f t="shared" si="187"/>
        <v>25</v>
      </c>
      <c r="Q1990" s="6" t="str">
        <f t="shared" si="188"/>
        <v>photography</v>
      </c>
      <c r="R1990" s="6" t="str">
        <f t="shared" si="189"/>
        <v>people</v>
      </c>
      <c r="S1990" s="11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86"/>
        <v>0.01</v>
      </c>
      <c r="P1991">
        <f t="shared" si="187"/>
        <v>50</v>
      </c>
      <c r="Q1991" s="6" t="str">
        <f t="shared" si="188"/>
        <v>photography</v>
      </c>
      <c r="R1991" s="6" t="str">
        <f t="shared" si="189"/>
        <v>people</v>
      </c>
      <c r="S1991" s="11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86"/>
        <v>0.16966666666666666</v>
      </c>
      <c r="P1992">
        <f t="shared" si="187"/>
        <v>101.8</v>
      </c>
      <c r="Q1992" s="6" t="str">
        <f t="shared" si="188"/>
        <v>photography</v>
      </c>
      <c r="R1992" s="6" t="str">
        <f t="shared" si="189"/>
        <v>people</v>
      </c>
      <c r="S1992" s="11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86"/>
        <v>7.0000000000000007E-2</v>
      </c>
      <c r="P1993">
        <f t="shared" si="187"/>
        <v>46.666666666666664</v>
      </c>
      <c r="Q1993" s="6" t="str">
        <f t="shared" si="188"/>
        <v>photography</v>
      </c>
      <c r="R1993" s="6" t="str">
        <f t="shared" si="189"/>
        <v>people</v>
      </c>
      <c r="S1993" s="11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86"/>
        <v>1.3333333333333333E-3</v>
      </c>
      <c r="P1994">
        <f t="shared" si="187"/>
        <v>1</v>
      </c>
      <c r="Q1994" s="6" t="str">
        <f t="shared" si="188"/>
        <v>photography</v>
      </c>
      <c r="R1994" s="6" t="str">
        <f t="shared" si="189"/>
        <v>people</v>
      </c>
      <c r="S1994" s="11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86"/>
        <v>0</v>
      </c>
      <c r="P1995">
        <f t="shared" si="187"/>
        <v>0</v>
      </c>
      <c r="Q1995" s="6" t="str">
        <f t="shared" si="188"/>
        <v>photography</v>
      </c>
      <c r="R1995" s="6" t="str">
        <f t="shared" si="189"/>
        <v>people</v>
      </c>
      <c r="S1995" s="11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86"/>
        <v>0</v>
      </c>
      <c r="P1996">
        <f t="shared" si="187"/>
        <v>0</v>
      </c>
      <c r="Q1996" s="6" t="str">
        <f t="shared" si="188"/>
        <v>photography</v>
      </c>
      <c r="R1996" s="6" t="str">
        <f t="shared" si="189"/>
        <v>people</v>
      </c>
      <c r="S1996" s="11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86"/>
        <v>7.8E-2</v>
      </c>
      <c r="P1997">
        <f t="shared" si="187"/>
        <v>26</v>
      </c>
      <c r="Q1997" s="6" t="str">
        <f t="shared" si="188"/>
        <v>photography</v>
      </c>
      <c r="R1997" s="6" t="str">
        <f t="shared" si="189"/>
        <v>people</v>
      </c>
      <c r="S1997" s="11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86"/>
        <v>0</v>
      </c>
      <c r="P1998">
        <f t="shared" si="187"/>
        <v>0</v>
      </c>
      <c r="Q1998" s="6" t="str">
        <f t="shared" si="188"/>
        <v>photography</v>
      </c>
      <c r="R1998" s="6" t="str">
        <f t="shared" si="189"/>
        <v>people</v>
      </c>
      <c r="S1998" s="11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86"/>
        <v>0</v>
      </c>
      <c r="P1999">
        <f t="shared" si="187"/>
        <v>0</v>
      </c>
      <c r="Q1999" s="6" t="str">
        <f t="shared" si="188"/>
        <v>photography</v>
      </c>
      <c r="R1999" s="6" t="str">
        <f t="shared" si="189"/>
        <v>people</v>
      </c>
      <c r="S1999" s="11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86"/>
        <v>0.26200000000000001</v>
      </c>
      <c r="P2000">
        <f t="shared" si="187"/>
        <v>218.33333333333334</v>
      </c>
      <c r="Q2000" s="6" t="str">
        <f t="shared" si="188"/>
        <v>photography</v>
      </c>
      <c r="R2000" s="6" t="str">
        <f t="shared" si="189"/>
        <v>people</v>
      </c>
      <c r="S2000" s="11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86"/>
        <v>7.6129032258064515E-3</v>
      </c>
      <c r="P2001">
        <f t="shared" si="187"/>
        <v>33.714285714285715</v>
      </c>
      <c r="Q2001" s="6" t="str">
        <f t="shared" si="188"/>
        <v>photography</v>
      </c>
      <c r="R2001" s="6" t="str">
        <f t="shared" si="189"/>
        <v>people</v>
      </c>
      <c r="S2001" s="11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86"/>
        <v>0.125</v>
      </c>
      <c r="P2002">
        <f t="shared" si="187"/>
        <v>25</v>
      </c>
      <c r="Q2002" s="6" t="str">
        <f t="shared" si="188"/>
        <v>photography</v>
      </c>
      <c r="R2002" s="6" t="str">
        <f t="shared" si="189"/>
        <v>people</v>
      </c>
      <c r="S2002" s="11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86"/>
        <v>3.8212909090909091</v>
      </c>
      <c r="P2003">
        <f t="shared" si="187"/>
        <v>128.38790470372632</v>
      </c>
      <c r="Q2003" s="6" t="str">
        <f t="shared" si="188"/>
        <v>technology</v>
      </c>
      <c r="R2003" s="6" t="str">
        <f t="shared" si="189"/>
        <v>hardware</v>
      </c>
      <c r="S2003" s="11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86"/>
        <v>2.1679422000000002</v>
      </c>
      <c r="P2004">
        <f t="shared" si="187"/>
        <v>78.834261818181815</v>
      </c>
      <c r="Q2004" s="6" t="str">
        <f t="shared" si="188"/>
        <v>technology</v>
      </c>
      <c r="R2004" s="6" t="str">
        <f t="shared" si="189"/>
        <v>hardware</v>
      </c>
      <c r="S2004" s="11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86"/>
        <v>3.12</v>
      </c>
      <c r="P2005">
        <f t="shared" si="187"/>
        <v>91.764705882352942</v>
      </c>
      <c r="Q2005" s="6" t="str">
        <f t="shared" si="188"/>
        <v>technology</v>
      </c>
      <c r="R2005" s="6" t="str">
        <f t="shared" si="189"/>
        <v>hardware</v>
      </c>
      <c r="S2005" s="11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86"/>
        <v>2.3442048</v>
      </c>
      <c r="P2006">
        <f t="shared" si="187"/>
        <v>331.10237288135596</v>
      </c>
      <c r="Q2006" s="6" t="str">
        <f t="shared" si="188"/>
        <v>technology</v>
      </c>
      <c r="R2006" s="6" t="str">
        <f t="shared" si="189"/>
        <v>hardware</v>
      </c>
      <c r="S2006" s="11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86"/>
        <v>1.236801</v>
      </c>
      <c r="P2007">
        <f t="shared" si="187"/>
        <v>194.26193717277485</v>
      </c>
      <c r="Q2007" s="6" t="str">
        <f t="shared" si="188"/>
        <v>technology</v>
      </c>
      <c r="R2007" s="6" t="str">
        <f t="shared" si="189"/>
        <v>hardware</v>
      </c>
      <c r="S2007" s="11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86"/>
        <v>2.4784000000000002</v>
      </c>
      <c r="P2008">
        <f t="shared" si="187"/>
        <v>408.97689768976898</v>
      </c>
      <c r="Q2008" s="6" t="str">
        <f t="shared" si="188"/>
        <v>technology</v>
      </c>
      <c r="R2008" s="6" t="str">
        <f t="shared" si="189"/>
        <v>hardware</v>
      </c>
      <c r="S2008" s="11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86"/>
        <v>1.157092</v>
      </c>
      <c r="P2009">
        <f t="shared" si="187"/>
        <v>84.459270072992695</v>
      </c>
      <c r="Q2009" s="6" t="str">
        <f t="shared" si="188"/>
        <v>technology</v>
      </c>
      <c r="R2009" s="6" t="str">
        <f t="shared" si="189"/>
        <v>hardware</v>
      </c>
      <c r="S2009" s="11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86"/>
        <v>1.1707484768810599</v>
      </c>
      <c r="P2010">
        <f t="shared" si="187"/>
        <v>44.853658536585364</v>
      </c>
      <c r="Q2010" s="6" t="str">
        <f t="shared" si="188"/>
        <v>technology</v>
      </c>
      <c r="R2010" s="6" t="str">
        <f t="shared" si="189"/>
        <v>hardware</v>
      </c>
      <c r="S2010" s="11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86"/>
        <v>3.05158</v>
      </c>
      <c r="P2011">
        <f t="shared" si="187"/>
        <v>383.3643216080402</v>
      </c>
      <c r="Q2011" s="6" t="str">
        <f t="shared" si="188"/>
        <v>technology</v>
      </c>
      <c r="R2011" s="6" t="str">
        <f t="shared" si="189"/>
        <v>hardware</v>
      </c>
      <c r="S2011" s="11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86"/>
        <v>3.2005299999999997</v>
      </c>
      <c r="P2012">
        <f t="shared" si="187"/>
        <v>55.276856649395505</v>
      </c>
      <c r="Q2012" s="6" t="str">
        <f t="shared" si="188"/>
        <v>technology</v>
      </c>
      <c r="R2012" s="6" t="str">
        <f t="shared" si="189"/>
        <v>hardware</v>
      </c>
      <c r="S2012" s="11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86"/>
        <v>8.1956399999999991</v>
      </c>
      <c r="P2013">
        <f t="shared" si="187"/>
        <v>422.02059732234807</v>
      </c>
      <c r="Q2013" s="6" t="str">
        <f t="shared" si="188"/>
        <v>technology</v>
      </c>
      <c r="R2013" s="6" t="str">
        <f t="shared" si="189"/>
        <v>hardware</v>
      </c>
      <c r="S2013" s="11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86"/>
        <v>2.3490000000000002</v>
      </c>
      <c r="P2014">
        <f t="shared" si="187"/>
        <v>64.180327868852459</v>
      </c>
      <c r="Q2014" s="6" t="str">
        <f t="shared" si="188"/>
        <v>technology</v>
      </c>
      <c r="R2014" s="6" t="str">
        <f t="shared" si="189"/>
        <v>hardware</v>
      </c>
      <c r="S2014" s="11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86"/>
        <v>4.9491375</v>
      </c>
      <c r="P2015">
        <f t="shared" si="187"/>
        <v>173.57781674704077</v>
      </c>
      <c r="Q2015" s="6" t="str">
        <f t="shared" si="188"/>
        <v>technology</v>
      </c>
      <c r="R2015" s="6" t="str">
        <f t="shared" si="189"/>
        <v>hardware</v>
      </c>
      <c r="S2015" s="11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86"/>
        <v>78.137822333333332</v>
      </c>
      <c r="P2016">
        <f t="shared" si="187"/>
        <v>88.601680840609291</v>
      </c>
      <c r="Q2016" s="6" t="str">
        <f t="shared" si="188"/>
        <v>technology</v>
      </c>
      <c r="R2016" s="6" t="str">
        <f t="shared" si="189"/>
        <v>hardware</v>
      </c>
      <c r="S2016" s="11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86"/>
        <v>1.1300013888888889</v>
      </c>
      <c r="P2017">
        <f t="shared" si="187"/>
        <v>50.222283950617282</v>
      </c>
      <c r="Q2017" s="6" t="str">
        <f t="shared" si="188"/>
        <v>technology</v>
      </c>
      <c r="R2017" s="6" t="str">
        <f t="shared" si="189"/>
        <v>hardware</v>
      </c>
      <c r="S2017" s="11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86"/>
        <v>9.2154220000000002</v>
      </c>
      <c r="P2018">
        <f t="shared" si="187"/>
        <v>192.38876826722338</v>
      </c>
      <c r="Q2018" s="6" t="str">
        <f t="shared" si="188"/>
        <v>technology</v>
      </c>
      <c r="R2018" s="6" t="str">
        <f t="shared" si="189"/>
        <v>hardware</v>
      </c>
      <c r="S2018" s="11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86"/>
        <v>1.2510239999999999</v>
      </c>
      <c r="P2019">
        <f t="shared" si="187"/>
        <v>73.416901408450698</v>
      </c>
      <c r="Q2019" s="6" t="str">
        <f t="shared" si="188"/>
        <v>technology</v>
      </c>
      <c r="R2019" s="6" t="str">
        <f t="shared" si="189"/>
        <v>hardware</v>
      </c>
      <c r="S2019" s="11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86"/>
        <v>1.0224343076923077</v>
      </c>
      <c r="P2020">
        <f t="shared" si="187"/>
        <v>147.68495555555555</v>
      </c>
      <c r="Q2020" s="6" t="str">
        <f t="shared" si="188"/>
        <v>technology</v>
      </c>
      <c r="R2020" s="6" t="str">
        <f t="shared" si="189"/>
        <v>hardware</v>
      </c>
      <c r="S2020" s="11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86"/>
        <v>4.8490975000000001</v>
      </c>
      <c r="P2021">
        <f t="shared" si="187"/>
        <v>108.96848314606741</v>
      </c>
      <c r="Q2021" s="6" t="str">
        <f t="shared" si="188"/>
        <v>technology</v>
      </c>
      <c r="R2021" s="6" t="str">
        <f t="shared" si="189"/>
        <v>hardware</v>
      </c>
      <c r="S2021" s="11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86"/>
        <v>1.9233333333333333</v>
      </c>
      <c r="P2022">
        <f t="shared" si="187"/>
        <v>23.647540983606557</v>
      </c>
      <c r="Q2022" s="6" t="str">
        <f t="shared" si="188"/>
        <v>technology</v>
      </c>
      <c r="R2022" s="6" t="str">
        <f t="shared" si="189"/>
        <v>hardware</v>
      </c>
      <c r="S2022" s="11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86"/>
        <v>2.8109999999999999</v>
      </c>
      <c r="P2023">
        <f t="shared" si="187"/>
        <v>147.94736842105263</v>
      </c>
      <c r="Q2023" s="6" t="str">
        <f t="shared" si="188"/>
        <v>technology</v>
      </c>
      <c r="R2023" s="6" t="str">
        <f t="shared" si="189"/>
        <v>hardware</v>
      </c>
      <c r="S2023" s="11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86"/>
        <v>1.2513700000000001</v>
      </c>
      <c r="P2024">
        <f t="shared" si="187"/>
        <v>385.03692307692307</v>
      </c>
      <c r="Q2024" s="6" t="str">
        <f t="shared" si="188"/>
        <v>technology</v>
      </c>
      <c r="R2024" s="6" t="str">
        <f t="shared" si="189"/>
        <v>hardware</v>
      </c>
      <c r="S2024" s="11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86"/>
        <v>1.61459</v>
      </c>
      <c r="P2025">
        <f t="shared" si="187"/>
        <v>457.39093484419266</v>
      </c>
      <c r="Q2025" s="6" t="str">
        <f t="shared" si="188"/>
        <v>technology</v>
      </c>
      <c r="R2025" s="6" t="str">
        <f t="shared" si="189"/>
        <v>hardware</v>
      </c>
      <c r="S2025" s="11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86"/>
        <v>5.8535000000000004</v>
      </c>
      <c r="P2026">
        <f t="shared" si="187"/>
        <v>222.99047619047619</v>
      </c>
      <c r="Q2026" s="6" t="str">
        <f t="shared" si="188"/>
        <v>technology</v>
      </c>
      <c r="R2026" s="6" t="str">
        <f t="shared" si="189"/>
        <v>hardware</v>
      </c>
      <c r="S2026" s="11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86"/>
        <v>2.0114999999999998</v>
      </c>
      <c r="P2027">
        <f t="shared" si="187"/>
        <v>220.74074074074073</v>
      </c>
      <c r="Q2027" s="6" t="str">
        <f t="shared" si="188"/>
        <v>technology</v>
      </c>
      <c r="R2027" s="6" t="str">
        <f t="shared" si="189"/>
        <v>hardware</v>
      </c>
      <c r="S2027" s="11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86"/>
        <v>1.3348307999999998</v>
      </c>
      <c r="P2028">
        <f t="shared" si="187"/>
        <v>73.503898678414089</v>
      </c>
      <c r="Q2028" s="6" t="str">
        <f t="shared" si="188"/>
        <v>technology</v>
      </c>
      <c r="R2028" s="6" t="str">
        <f t="shared" si="189"/>
        <v>hardware</v>
      </c>
      <c r="S2028" s="11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86"/>
        <v>1.2024900000000001</v>
      </c>
      <c r="P2029">
        <f t="shared" si="187"/>
        <v>223.09647495361781</v>
      </c>
      <c r="Q2029" s="6" t="str">
        <f t="shared" si="188"/>
        <v>technology</v>
      </c>
      <c r="R2029" s="6" t="str">
        <f t="shared" si="189"/>
        <v>hardware</v>
      </c>
      <c r="S2029" s="11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86"/>
        <v>1.2616666666666667</v>
      </c>
      <c r="P2030">
        <f t="shared" si="187"/>
        <v>47.911392405063289</v>
      </c>
      <c r="Q2030" s="6" t="str">
        <f t="shared" si="188"/>
        <v>technology</v>
      </c>
      <c r="R2030" s="6" t="str">
        <f t="shared" si="189"/>
        <v>hardware</v>
      </c>
      <c r="S2030" s="11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86"/>
        <v>3.6120000000000001</v>
      </c>
      <c r="P2031">
        <f t="shared" si="187"/>
        <v>96.063829787234042</v>
      </c>
      <c r="Q2031" s="6" t="str">
        <f t="shared" si="188"/>
        <v>technology</v>
      </c>
      <c r="R2031" s="6" t="str">
        <f t="shared" si="189"/>
        <v>hardware</v>
      </c>
      <c r="S2031" s="11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86"/>
        <v>2.26239013671875</v>
      </c>
      <c r="P2032">
        <f t="shared" si="187"/>
        <v>118.6144</v>
      </c>
      <c r="Q2032" s="6" t="str">
        <f t="shared" si="188"/>
        <v>technology</v>
      </c>
      <c r="R2032" s="6" t="str">
        <f t="shared" si="189"/>
        <v>hardware</v>
      </c>
      <c r="S2032" s="11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86"/>
        <v>1.2035</v>
      </c>
      <c r="P2033">
        <f t="shared" si="187"/>
        <v>118.45472440944881</v>
      </c>
      <c r="Q2033" s="6" t="str">
        <f t="shared" si="188"/>
        <v>technology</v>
      </c>
      <c r="R2033" s="6" t="str">
        <f t="shared" si="189"/>
        <v>hardware</v>
      </c>
      <c r="S2033" s="11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86"/>
        <v>3.0418799999999999</v>
      </c>
      <c r="P2034">
        <f t="shared" si="187"/>
        <v>143.21468926553672</v>
      </c>
      <c r="Q2034" s="6" t="str">
        <f t="shared" si="188"/>
        <v>technology</v>
      </c>
      <c r="R2034" s="6" t="str">
        <f t="shared" si="189"/>
        <v>hardware</v>
      </c>
      <c r="S2034" s="11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86"/>
        <v>1.7867599999999999</v>
      </c>
      <c r="P2035">
        <f t="shared" si="187"/>
        <v>282.71518987341773</v>
      </c>
      <c r="Q2035" s="6" t="str">
        <f t="shared" si="188"/>
        <v>technology</v>
      </c>
      <c r="R2035" s="6" t="str">
        <f t="shared" si="189"/>
        <v>hardware</v>
      </c>
      <c r="S2035" s="11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86"/>
        <v>3.868199871794872</v>
      </c>
      <c r="P2036">
        <f t="shared" si="187"/>
        <v>593.93620078740162</v>
      </c>
      <c r="Q2036" s="6" t="str">
        <f t="shared" si="188"/>
        <v>technology</v>
      </c>
      <c r="R2036" s="6" t="str">
        <f t="shared" si="189"/>
        <v>hardware</v>
      </c>
      <c r="S2036" s="11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86"/>
        <v>2.1103642500000004</v>
      </c>
      <c r="P2037">
        <f t="shared" si="187"/>
        <v>262.15704968944101</v>
      </c>
      <c r="Q2037" s="6" t="str">
        <f t="shared" si="188"/>
        <v>technology</v>
      </c>
      <c r="R2037" s="6" t="str">
        <f t="shared" si="189"/>
        <v>hardware</v>
      </c>
      <c r="S2037" s="11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86"/>
        <v>1.3166833333333334</v>
      </c>
      <c r="P2038">
        <f t="shared" si="187"/>
        <v>46.580778301886795</v>
      </c>
      <c r="Q2038" s="6" t="str">
        <f t="shared" si="188"/>
        <v>technology</v>
      </c>
      <c r="R2038" s="6" t="str">
        <f t="shared" si="189"/>
        <v>hardware</v>
      </c>
      <c r="S2038" s="11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86"/>
        <v>3.0047639999999998</v>
      </c>
      <c r="P2039">
        <f t="shared" si="187"/>
        <v>70.041118881118877</v>
      </c>
      <c r="Q2039" s="6" t="str">
        <f t="shared" si="188"/>
        <v>technology</v>
      </c>
      <c r="R2039" s="6" t="str">
        <f t="shared" si="189"/>
        <v>hardware</v>
      </c>
      <c r="S2039" s="11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86"/>
        <v>4.2051249999999998</v>
      </c>
      <c r="P2040">
        <f t="shared" si="187"/>
        <v>164.90686274509804</v>
      </c>
      <c r="Q2040" s="6" t="str">
        <f t="shared" si="188"/>
        <v>technology</v>
      </c>
      <c r="R2040" s="6" t="str">
        <f t="shared" si="189"/>
        <v>hardware</v>
      </c>
      <c r="S2040" s="11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86"/>
        <v>1.362168</v>
      </c>
      <c r="P2041">
        <f t="shared" si="187"/>
        <v>449.26385224274406</v>
      </c>
      <c r="Q2041" s="6" t="str">
        <f t="shared" si="188"/>
        <v>technology</v>
      </c>
      <c r="R2041" s="6" t="str">
        <f t="shared" si="189"/>
        <v>hardware</v>
      </c>
      <c r="S2041" s="11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86"/>
        <v>2.4817133333333334</v>
      </c>
      <c r="P2042">
        <f t="shared" si="187"/>
        <v>27.472841328413285</v>
      </c>
      <c r="Q2042" s="6" t="str">
        <f t="shared" si="188"/>
        <v>technology</v>
      </c>
      <c r="R2042" s="6" t="str">
        <f t="shared" si="189"/>
        <v>hardware</v>
      </c>
      <c r="S2042" s="11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86"/>
        <v>1.8186315789473684</v>
      </c>
      <c r="P2043">
        <f t="shared" si="187"/>
        <v>143.97499999999999</v>
      </c>
      <c r="Q2043" s="6" t="str">
        <f t="shared" si="188"/>
        <v>technology</v>
      </c>
      <c r="R2043" s="6" t="str">
        <f t="shared" si="189"/>
        <v>hardware</v>
      </c>
      <c r="S2043" s="11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86"/>
        <v>1.2353000000000001</v>
      </c>
      <c r="P2044">
        <f t="shared" si="187"/>
        <v>88.23571428571428</v>
      </c>
      <c r="Q2044" s="6" t="str">
        <f t="shared" si="188"/>
        <v>technology</v>
      </c>
      <c r="R2044" s="6" t="str">
        <f t="shared" si="189"/>
        <v>hardware</v>
      </c>
      <c r="S2044" s="11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86"/>
        <v>5.0620938628158845</v>
      </c>
      <c r="P2045">
        <f t="shared" si="187"/>
        <v>36.326424870466319</v>
      </c>
      <c r="Q2045" s="6" t="str">
        <f t="shared" si="188"/>
        <v>technology</v>
      </c>
      <c r="R2045" s="6" t="str">
        <f t="shared" si="189"/>
        <v>hardware</v>
      </c>
      <c r="S2045" s="11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86"/>
        <v>1.0821333333333334</v>
      </c>
      <c r="P2046">
        <f t="shared" si="187"/>
        <v>90.177777777777777</v>
      </c>
      <c r="Q2046" s="6" t="str">
        <f t="shared" si="188"/>
        <v>technology</v>
      </c>
      <c r="R2046" s="6" t="str">
        <f t="shared" si="189"/>
        <v>hardware</v>
      </c>
      <c r="S2046" s="11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86"/>
        <v>8.1918387755102042</v>
      </c>
      <c r="P2047">
        <f t="shared" si="187"/>
        <v>152.62361216730039</v>
      </c>
      <c r="Q2047" s="6" t="str">
        <f t="shared" si="188"/>
        <v>technology</v>
      </c>
      <c r="R2047" s="6" t="str">
        <f t="shared" si="189"/>
        <v>hardware</v>
      </c>
      <c r="S2047" s="11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86"/>
        <v>1.2110000000000001</v>
      </c>
      <c r="P2048">
        <f t="shared" si="187"/>
        <v>55.806451612903224</v>
      </c>
      <c r="Q2048" s="6" t="str">
        <f t="shared" si="188"/>
        <v>technology</v>
      </c>
      <c r="R2048" s="6" t="str">
        <f t="shared" si="189"/>
        <v>hardware</v>
      </c>
      <c r="S2048" s="11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86"/>
        <v>1.0299897959183673</v>
      </c>
      <c r="P2049">
        <f t="shared" si="187"/>
        <v>227.85327313769753</v>
      </c>
      <c r="Q2049" s="6" t="str">
        <f t="shared" si="188"/>
        <v>technology</v>
      </c>
      <c r="R2049" s="6" t="str">
        <f t="shared" si="189"/>
        <v>hardware</v>
      </c>
      <c r="S2049" s="11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86"/>
        <v>1.4833229411764706</v>
      </c>
      <c r="P2050">
        <f t="shared" si="187"/>
        <v>91.82989803350327</v>
      </c>
      <c r="Q2050" s="6" t="str">
        <f t="shared" si="188"/>
        <v>technology</v>
      </c>
      <c r="R2050" s="6" t="str">
        <f t="shared" si="189"/>
        <v>hardware</v>
      </c>
      <c r="S2050" s="11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92">(E2051/D2051)</f>
        <v>1.2019070000000001</v>
      </c>
      <c r="P2051">
        <f t="shared" ref="P2051:P2114" si="193">IF(L2051=0,0,(E2051/L2051))</f>
        <v>80.991037735849048</v>
      </c>
      <c r="Q2051" s="6" t="str">
        <f t="shared" ref="Q2051:Q2114" si="194">LEFT(N2051,FIND("/",N2051)-1)</f>
        <v>technology</v>
      </c>
      <c r="R2051" s="6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92"/>
        <v>4.7327000000000004</v>
      </c>
      <c r="P2052">
        <f t="shared" si="193"/>
        <v>278.39411764705881</v>
      </c>
      <c r="Q2052" s="6" t="str">
        <f t="shared" si="194"/>
        <v>technology</v>
      </c>
      <c r="R2052" s="6" t="str">
        <f t="shared" si="195"/>
        <v>hardware</v>
      </c>
      <c r="S2052" s="11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92"/>
        <v>1.303625</v>
      </c>
      <c r="P2053">
        <f t="shared" si="193"/>
        <v>43.095041322314053</v>
      </c>
      <c r="Q2053" s="6" t="str">
        <f t="shared" si="194"/>
        <v>technology</v>
      </c>
      <c r="R2053" s="6" t="str">
        <f t="shared" si="195"/>
        <v>hardware</v>
      </c>
      <c r="S2053" s="11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92"/>
        <v>3.5304799999999998</v>
      </c>
      <c r="P2054">
        <f t="shared" si="193"/>
        <v>326.29205175600737</v>
      </c>
      <c r="Q2054" s="6" t="str">
        <f t="shared" si="194"/>
        <v>technology</v>
      </c>
      <c r="R2054" s="6" t="str">
        <f t="shared" si="195"/>
        <v>hardware</v>
      </c>
      <c r="S2054" s="11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92"/>
        <v>1.0102</v>
      </c>
      <c r="P2055">
        <f t="shared" si="193"/>
        <v>41.743801652892564</v>
      </c>
      <c r="Q2055" s="6" t="str">
        <f t="shared" si="194"/>
        <v>technology</v>
      </c>
      <c r="R2055" s="6" t="str">
        <f t="shared" si="195"/>
        <v>hardware</v>
      </c>
      <c r="S2055" s="11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92"/>
        <v>1.1359142857142857</v>
      </c>
      <c r="P2056">
        <f t="shared" si="193"/>
        <v>64.020933977455712</v>
      </c>
      <c r="Q2056" s="6" t="str">
        <f t="shared" si="194"/>
        <v>technology</v>
      </c>
      <c r="R2056" s="6" t="str">
        <f t="shared" si="195"/>
        <v>hardware</v>
      </c>
      <c r="S2056" s="11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92"/>
        <v>1.6741666666666666</v>
      </c>
      <c r="P2057">
        <f t="shared" si="193"/>
        <v>99.455445544554451</v>
      </c>
      <c r="Q2057" s="6" t="str">
        <f t="shared" si="194"/>
        <v>technology</v>
      </c>
      <c r="R2057" s="6" t="str">
        <f t="shared" si="195"/>
        <v>hardware</v>
      </c>
      <c r="S2057" s="11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92"/>
        <v>1.5345200000000001</v>
      </c>
      <c r="P2058">
        <f t="shared" si="193"/>
        <v>138.49458483754512</v>
      </c>
      <c r="Q2058" s="6" t="str">
        <f t="shared" si="194"/>
        <v>technology</v>
      </c>
      <c r="R2058" s="6" t="str">
        <f t="shared" si="195"/>
        <v>hardware</v>
      </c>
      <c r="S2058" s="11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92"/>
        <v>2.022322</v>
      </c>
      <c r="P2059">
        <f t="shared" si="193"/>
        <v>45.547792792792798</v>
      </c>
      <c r="Q2059" s="6" t="str">
        <f t="shared" si="194"/>
        <v>technology</v>
      </c>
      <c r="R2059" s="6" t="str">
        <f t="shared" si="195"/>
        <v>hardware</v>
      </c>
      <c r="S2059" s="11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92"/>
        <v>1.6828125</v>
      </c>
      <c r="P2060">
        <f t="shared" si="193"/>
        <v>10.507317073170732</v>
      </c>
      <c r="Q2060" s="6" t="str">
        <f t="shared" si="194"/>
        <v>technology</v>
      </c>
      <c r="R2060" s="6" t="str">
        <f t="shared" si="195"/>
        <v>hardware</v>
      </c>
      <c r="S2060" s="11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92"/>
        <v>1.4345666666666668</v>
      </c>
      <c r="P2061">
        <f t="shared" si="193"/>
        <v>114.76533333333333</v>
      </c>
      <c r="Q2061" s="6" t="str">
        <f t="shared" si="194"/>
        <v>technology</v>
      </c>
      <c r="R2061" s="6" t="str">
        <f t="shared" si="195"/>
        <v>hardware</v>
      </c>
      <c r="S2061" s="11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92"/>
        <v>1.964</v>
      </c>
      <c r="P2062">
        <f t="shared" si="193"/>
        <v>35.997067448680355</v>
      </c>
      <c r="Q2062" s="6" t="str">
        <f t="shared" si="194"/>
        <v>technology</v>
      </c>
      <c r="R2062" s="6" t="str">
        <f t="shared" si="195"/>
        <v>hardware</v>
      </c>
      <c r="S2062" s="11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92"/>
        <v>1.0791999999999999</v>
      </c>
      <c r="P2063">
        <f t="shared" si="193"/>
        <v>154.17142857142858</v>
      </c>
      <c r="Q2063" s="6" t="str">
        <f t="shared" si="194"/>
        <v>technology</v>
      </c>
      <c r="R2063" s="6" t="str">
        <f t="shared" si="195"/>
        <v>hardware</v>
      </c>
      <c r="S2063" s="11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92"/>
        <v>1.14977</v>
      </c>
      <c r="P2064">
        <f t="shared" si="193"/>
        <v>566.38916256157631</v>
      </c>
      <c r="Q2064" s="6" t="str">
        <f t="shared" si="194"/>
        <v>technology</v>
      </c>
      <c r="R2064" s="6" t="str">
        <f t="shared" si="195"/>
        <v>hardware</v>
      </c>
      <c r="S2064" s="11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92"/>
        <v>1.4804999999999999</v>
      </c>
      <c r="P2065">
        <f t="shared" si="193"/>
        <v>120.85714285714286</v>
      </c>
      <c r="Q2065" s="6" t="str">
        <f t="shared" si="194"/>
        <v>technology</v>
      </c>
      <c r="R2065" s="6" t="str">
        <f t="shared" si="195"/>
        <v>hardware</v>
      </c>
      <c r="S2065" s="11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92"/>
        <v>1.9116676082790633</v>
      </c>
      <c r="P2066">
        <f t="shared" si="193"/>
        <v>86.163845492085343</v>
      </c>
      <c r="Q2066" s="6" t="str">
        <f t="shared" si="194"/>
        <v>technology</v>
      </c>
      <c r="R2066" s="6" t="str">
        <f t="shared" si="195"/>
        <v>hardware</v>
      </c>
      <c r="S2066" s="11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92"/>
        <v>1.99215125</v>
      </c>
      <c r="P2067">
        <f t="shared" si="193"/>
        <v>51.212114395886893</v>
      </c>
      <c r="Q2067" s="6" t="str">
        <f t="shared" si="194"/>
        <v>technology</v>
      </c>
      <c r="R2067" s="6" t="str">
        <f t="shared" si="195"/>
        <v>hardware</v>
      </c>
      <c r="S2067" s="11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92"/>
        <v>2.1859999999999999</v>
      </c>
      <c r="P2068">
        <f t="shared" si="193"/>
        <v>67.261538461538464</v>
      </c>
      <c r="Q2068" s="6" t="str">
        <f t="shared" si="194"/>
        <v>technology</v>
      </c>
      <c r="R2068" s="6" t="str">
        <f t="shared" si="195"/>
        <v>hardware</v>
      </c>
      <c r="S2068" s="11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92"/>
        <v>1.2686868686868686</v>
      </c>
      <c r="P2069">
        <f t="shared" si="193"/>
        <v>62.8</v>
      </c>
      <c r="Q2069" s="6" t="str">
        <f t="shared" si="194"/>
        <v>technology</v>
      </c>
      <c r="R2069" s="6" t="str">
        <f t="shared" si="195"/>
        <v>hardware</v>
      </c>
      <c r="S2069" s="11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92"/>
        <v>1.0522388</v>
      </c>
      <c r="P2070">
        <f t="shared" si="193"/>
        <v>346.13118421052633</v>
      </c>
      <c r="Q2070" s="6" t="str">
        <f t="shared" si="194"/>
        <v>technology</v>
      </c>
      <c r="R2070" s="6" t="str">
        <f t="shared" si="195"/>
        <v>hardware</v>
      </c>
      <c r="S2070" s="11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92"/>
        <v>1.2840666000000001</v>
      </c>
      <c r="P2071">
        <f t="shared" si="193"/>
        <v>244.11912547528519</v>
      </c>
      <c r="Q2071" s="6" t="str">
        <f t="shared" si="194"/>
        <v>technology</v>
      </c>
      <c r="R2071" s="6" t="str">
        <f t="shared" si="195"/>
        <v>hardware</v>
      </c>
      <c r="S2071" s="11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92"/>
        <v>3.1732719999999999</v>
      </c>
      <c r="P2072">
        <f t="shared" si="193"/>
        <v>259.25424836601309</v>
      </c>
      <c r="Q2072" s="6" t="str">
        <f t="shared" si="194"/>
        <v>technology</v>
      </c>
      <c r="R2072" s="6" t="str">
        <f t="shared" si="195"/>
        <v>hardware</v>
      </c>
      <c r="S2072" s="11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92"/>
        <v>2.8073000000000001</v>
      </c>
      <c r="P2073">
        <f t="shared" si="193"/>
        <v>201.96402877697841</v>
      </c>
      <c r="Q2073" s="6" t="str">
        <f t="shared" si="194"/>
        <v>technology</v>
      </c>
      <c r="R2073" s="6" t="str">
        <f t="shared" si="195"/>
        <v>hardware</v>
      </c>
      <c r="S2073" s="11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92"/>
        <v>1.1073146853146854</v>
      </c>
      <c r="P2074">
        <f t="shared" si="193"/>
        <v>226.20857142857142</v>
      </c>
      <c r="Q2074" s="6" t="str">
        <f t="shared" si="194"/>
        <v>technology</v>
      </c>
      <c r="R2074" s="6" t="str">
        <f t="shared" si="195"/>
        <v>hardware</v>
      </c>
      <c r="S2074" s="11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92"/>
        <v>1.5260429999999998</v>
      </c>
      <c r="P2075">
        <f t="shared" si="193"/>
        <v>324.69</v>
      </c>
      <c r="Q2075" s="6" t="str">
        <f t="shared" si="194"/>
        <v>technology</v>
      </c>
      <c r="R2075" s="6" t="str">
        <f t="shared" si="195"/>
        <v>hardware</v>
      </c>
      <c r="S2075" s="11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92"/>
        <v>1.0249999999999999</v>
      </c>
      <c r="P2076">
        <f t="shared" si="193"/>
        <v>205</v>
      </c>
      <c r="Q2076" s="6" t="str">
        <f t="shared" si="194"/>
        <v>technology</v>
      </c>
      <c r="R2076" s="6" t="str">
        <f t="shared" si="195"/>
        <v>hardware</v>
      </c>
      <c r="S2076" s="11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92"/>
        <v>16.783738373837384</v>
      </c>
      <c r="P2077">
        <f t="shared" si="193"/>
        <v>20.465926829268295</v>
      </c>
      <c r="Q2077" s="6" t="str">
        <f t="shared" si="194"/>
        <v>technology</v>
      </c>
      <c r="R2077" s="6" t="str">
        <f t="shared" si="195"/>
        <v>hardware</v>
      </c>
      <c r="S2077" s="11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92"/>
        <v>5.4334915642458101</v>
      </c>
      <c r="P2078">
        <f t="shared" si="193"/>
        <v>116.35303146309367</v>
      </c>
      <c r="Q2078" s="6" t="str">
        <f t="shared" si="194"/>
        <v>technology</v>
      </c>
      <c r="R2078" s="6" t="str">
        <f t="shared" si="195"/>
        <v>hardware</v>
      </c>
      <c r="S2078" s="11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92"/>
        <v>1.1550800000000001</v>
      </c>
      <c r="P2079">
        <f t="shared" si="193"/>
        <v>307.20212765957444</v>
      </c>
      <c r="Q2079" s="6" t="str">
        <f t="shared" si="194"/>
        <v>technology</v>
      </c>
      <c r="R2079" s="6" t="str">
        <f t="shared" si="195"/>
        <v>hardware</v>
      </c>
      <c r="S2079" s="11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92"/>
        <v>1.3120499999999999</v>
      </c>
      <c r="P2080">
        <f t="shared" si="193"/>
        <v>546.6875</v>
      </c>
      <c r="Q2080" s="6" t="str">
        <f t="shared" si="194"/>
        <v>technology</v>
      </c>
      <c r="R2080" s="6" t="str">
        <f t="shared" si="195"/>
        <v>hardware</v>
      </c>
      <c r="S2080" s="11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92"/>
        <v>2.8816999999999999</v>
      </c>
      <c r="P2081">
        <f t="shared" si="193"/>
        <v>47.474464579901152</v>
      </c>
      <c r="Q2081" s="6" t="str">
        <f t="shared" si="194"/>
        <v>technology</v>
      </c>
      <c r="R2081" s="6" t="str">
        <f t="shared" si="195"/>
        <v>hardware</v>
      </c>
      <c r="S2081" s="11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92"/>
        <v>5.0780000000000003</v>
      </c>
      <c r="P2082">
        <f t="shared" si="193"/>
        <v>101.56</v>
      </c>
      <c r="Q2082" s="6" t="str">
        <f t="shared" si="194"/>
        <v>technology</v>
      </c>
      <c r="R2082" s="6" t="str">
        <f t="shared" si="195"/>
        <v>hardware</v>
      </c>
      <c r="S2082" s="11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92"/>
        <v>1.1457142857142857</v>
      </c>
      <c r="P2083">
        <f t="shared" si="193"/>
        <v>72.909090909090907</v>
      </c>
      <c r="Q2083" s="6" t="str">
        <f t="shared" si="194"/>
        <v>music</v>
      </c>
      <c r="R2083" s="6" t="str">
        <f t="shared" si="195"/>
        <v>indie rock</v>
      </c>
      <c r="S2083" s="11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92"/>
        <v>1.1073333333333333</v>
      </c>
      <c r="P2084">
        <f t="shared" si="193"/>
        <v>43.710526315789473</v>
      </c>
      <c r="Q2084" s="6" t="str">
        <f t="shared" si="194"/>
        <v>music</v>
      </c>
      <c r="R2084" s="6" t="str">
        <f t="shared" si="195"/>
        <v>indie rock</v>
      </c>
      <c r="S2084" s="11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92"/>
        <v>1.1333333333333333</v>
      </c>
      <c r="P2085">
        <f t="shared" si="193"/>
        <v>34</v>
      </c>
      <c r="Q2085" s="6" t="str">
        <f t="shared" si="194"/>
        <v>music</v>
      </c>
      <c r="R2085" s="6" t="str">
        <f t="shared" si="195"/>
        <v>indie rock</v>
      </c>
      <c r="S2085" s="11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92"/>
        <v>1.0833333333333333</v>
      </c>
      <c r="P2086">
        <f t="shared" si="193"/>
        <v>70.652173913043484</v>
      </c>
      <c r="Q2086" s="6" t="str">
        <f t="shared" si="194"/>
        <v>music</v>
      </c>
      <c r="R2086" s="6" t="str">
        <f t="shared" si="195"/>
        <v>indie rock</v>
      </c>
      <c r="S2086" s="11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92"/>
        <v>1.2353333333333334</v>
      </c>
      <c r="P2087">
        <f t="shared" si="193"/>
        <v>89.301204819277103</v>
      </c>
      <c r="Q2087" s="6" t="str">
        <f t="shared" si="194"/>
        <v>music</v>
      </c>
      <c r="R2087" s="6" t="str">
        <f t="shared" si="195"/>
        <v>indie rock</v>
      </c>
      <c r="S2087" s="11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92"/>
        <v>1.0069999999999999</v>
      </c>
      <c r="P2088">
        <f t="shared" si="193"/>
        <v>115.08571428571429</v>
      </c>
      <c r="Q2088" s="6" t="str">
        <f t="shared" si="194"/>
        <v>music</v>
      </c>
      <c r="R2088" s="6" t="str">
        <f t="shared" si="195"/>
        <v>indie rock</v>
      </c>
      <c r="S2088" s="11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92"/>
        <v>1.0353333333333334</v>
      </c>
      <c r="P2089">
        <f t="shared" si="193"/>
        <v>62.12</v>
      </c>
      <c r="Q2089" s="6" t="str">
        <f t="shared" si="194"/>
        <v>music</v>
      </c>
      <c r="R2089" s="6" t="str">
        <f t="shared" si="195"/>
        <v>indie rock</v>
      </c>
      <c r="S2089" s="11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92"/>
        <v>1.1551066666666667</v>
      </c>
      <c r="P2090">
        <f t="shared" si="193"/>
        <v>46.204266666666669</v>
      </c>
      <c r="Q2090" s="6" t="str">
        <f t="shared" si="194"/>
        <v>music</v>
      </c>
      <c r="R2090" s="6" t="str">
        <f t="shared" si="195"/>
        <v>indie rock</v>
      </c>
      <c r="S2090" s="11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92"/>
        <v>1.2040040000000001</v>
      </c>
      <c r="P2091">
        <f t="shared" si="193"/>
        <v>48.54854838709678</v>
      </c>
      <c r="Q2091" s="6" t="str">
        <f t="shared" si="194"/>
        <v>music</v>
      </c>
      <c r="R2091" s="6" t="str">
        <f t="shared" si="195"/>
        <v>indie rock</v>
      </c>
      <c r="S2091" s="11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92"/>
        <v>1.1504037499999999</v>
      </c>
      <c r="P2092">
        <f t="shared" si="193"/>
        <v>57.520187499999999</v>
      </c>
      <c r="Q2092" s="6" t="str">
        <f t="shared" si="194"/>
        <v>music</v>
      </c>
      <c r="R2092" s="6" t="str">
        <f t="shared" si="195"/>
        <v>indie rock</v>
      </c>
      <c r="S2092" s="11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92"/>
        <v>1.2046777777777777</v>
      </c>
      <c r="P2093">
        <f t="shared" si="193"/>
        <v>88.147154471544724</v>
      </c>
      <c r="Q2093" s="6" t="str">
        <f t="shared" si="194"/>
        <v>music</v>
      </c>
      <c r="R2093" s="6" t="str">
        <f t="shared" si="195"/>
        <v>indie rock</v>
      </c>
      <c r="S2093" s="11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92"/>
        <v>1.0128333333333333</v>
      </c>
      <c r="P2094">
        <f t="shared" si="193"/>
        <v>110.49090909090908</v>
      </c>
      <c r="Q2094" s="6" t="str">
        <f t="shared" si="194"/>
        <v>music</v>
      </c>
      <c r="R2094" s="6" t="str">
        <f t="shared" si="195"/>
        <v>indie rock</v>
      </c>
      <c r="S2094" s="11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92"/>
        <v>1.0246666666666666</v>
      </c>
      <c r="P2095">
        <f t="shared" si="193"/>
        <v>66.826086956521735</v>
      </c>
      <c r="Q2095" s="6" t="str">
        <f t="shared" si="194"/>
        <v>music</v>
      </c>
      <c r="R2095" s="6" t="str">
        <f t="shared" si="195"/>
        <v>indie rock</v>
      </c>
      <c r="S2095" s="11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92"/>
        <v>1.2054285714285715</v>
      </c>
      <c r="P2096">
        <f t="shared" si="193"/>
        <v>58.597222222222221</v>
      </c>
      <c r="Q2096" s="6" t="str">
        <f t="shared" si="194"/>
        <v>music</v>
      </c>
      <c r="R2096" s="6" t="str">
        <f t="shared" si="195"/>
        <v>indie rock</v>
      </c>
      <c r="S2096" s="11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92"/>
        <v>1</v>
      </c>
      <c r="P2097">
        <f t="shared" si="193"/>
        <v>113.63636363636364</v>
      </c>
      <c r="Q2097" s="6" t="str">
        <f t="shared" si="194"/>
        <v>music</v>
      </c>
      <c r="R2097" s="6" t="str">
        <f t="shared" si="195"/>
        <v>indie rock</v>
      </c>
      <c r="S2097" s="11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92"/>
        <v>1.0166666666666666</v>
      </c>
      <c r="P2098">
        <f t="shared" si="193"/>
        <v>43.571428571428569</v>
      </c>
      <c r="Q2098" s="6" t="str">
        <f t="shared" si="194"/>
        <v>music</v>
      </c>
      <c r="R2098" s="6" t="str">
        <f t="shared" si="195"/>
        <v>indie rock</v>
      </c>
      <c r="S2098" s="11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92"/>
        <v>1</v>
      </c>
      <c r="P2099">
        <f t="shared" si="193"/>
        <v>78.94736842105263</v>
      </c>
      <c r="Q2099" s="6" t="str">
        <f t="shared" si="194"/>
        <v>music</v>
      </c>
      <c r="R2099" s="6" t="str">
        <f t="shared" si="195"/>
        <v>indie rock</v>
      </c>
      <c r="S2099" s="11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92"/>
        <v>1.0033333333333334</v>
      </c>
      <c r="P2100">
        <f t="shared" si="193"/>
        <v>188.125</v>
      </c>
      <c r="Q2100" s="6" t="str">
        <f t="shared" si="194"/>
        <v>music</v>
      </c>
      <c r="R2100" s="6" t="str">
        <f t="shared" si="195"/>
        <v>indie rock</v>
      </c>
      <c r="S2100" s="11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92"/>
        <v>1.3236666666666668</v>
      </c>
      <c r="P2101">
        <f t="shared" si="193"/>
        <v>63.031746031746032</v>
      </c>
      <c r="Q2101" s="6" t="str">
        <f t="shared" si="194"/>
        <v>music</v>
      </c>
      <c r="R2101" s="6" t="str">
        <f t="shared" si="195"/>
        <v>indie rock</v>
      </c>
      <c r="S2101" s="11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92"/>
        <v>1.3666666666666667</v>
      </c>
      <c r="P2102">
        <f t="shared" si="193"/>
        <v>30.37037037037037</v>
      </c>
      <c r="Q2102" s="6" t="str">
        <f t="shared" si="194"/>
        <v>music</v>
      </c>
      <c r="R2102" s="6" t="str">
        <f t="shared" si="195"/>
        <v>indie rock</v>
      </c>
      <c r="S2102" s="11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92"/>
        <v>1.1325000000000001</v>
      </c>
      <c r="P2103">
        <f t="shared" si="193"/>
        <v>51.477272727272727</v>
      </c>
      <c r="Q2103" s="6" t="str">
        <f t="shared" si="194"/>
        <v>music</v>
      </c>
      <c r="R2103" s="6" t="str">
        <f t="shared" si="195"/>
        <v>indie rock</v>
      </c>
      <c r="S2103" s="11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92"/>
        <v>1.36</v>
      </c>
      <c r="P2104">
        <f t="shared" si="193"/>
        <v>35.789473684210527</v>
      </c>
      <c r="Q2104" s="6" t="str">
        <f t="shared" si="194"/>
        <v>music</v>
      </c>
      <c r="R2104" s="6" t="str">
        <f t="shared" si="195"/>
        <v>indie rock</v>
      </c>
      <c r="S2104" s="11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92"/>
        <v>1.4612318374694613</v>
      </c>
      <c r="P2105">
        <f t="shared" si="193"/>
        <v>98.817391304347822</v>
      </c>
      <c r="Q2105" s="6" t="str">
        <f t="shared" si="194"/>
        <v>music</v>
      </c>
      <c r="R2105" s="6" t="str">
        <f t="shared" si="195"/>
        <v>indie rock</v>
      </c>
      <c r="S2105" s="11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92"/>
        <v>1.2949999999999999</v>
      </c>
      <c r="P2106">
        <f t="shared" si="193"/>
        <v>28</v>
      </c>
      <c r="Q2106" s="6" t="str">
        <f t="shared" si="194"/>
        <v>music</v>
      </c>
      <c r="R2106" s="6" t="str">
        <f t="shared" si="195"/>
        <v>indie rock</v>
      </c>
      <c r="S2106" s="11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92"/>
        <v>2.54</v>
      </c>
      <c r="P2107">
        <f t="shared" si="193"/>
        <v>51.313131313131315</v>
      </c>
      <c r="Q2107" s="6" t="str">
        <f t="shared" si="194"/>
        <v>music</v>
      </c>
      <c r="R2107" s="6" t="str">
        <f t="shared" si="195"/>
        <v>indie rock</v>
      </c>
      <c r="S2107" s="11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92"/>
        <v>1.0704545454545455</v>
      </c>
      <c r="P2108">
        <f t="shared" si="193"/>
        <v>53.522727272727273</v>
      </c>
      <c r="Q2108" s="6" t="str">
        <f t="shared" si="194"/>
        <v>music</v>
      </c>
      <c r="R2108" s="6" t="str">
        <f t="shared" si="195"/>
        <v>indie rock</v>
      </c>
      <c r="S2108" s="11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92"/>
        <v>1.0773299999999999</v>
      </c>
      <c r="P2109">
        <f t="shared" si="193"/>
        <v>37.149310344827583</v>
      </c>
      <c r="Q2109" s="6" t="str">
        <f t="shared" si="194"/>
        <v>music</v>
      </c>
      <c r="R2109" s="6" t="str">
        <f t="shared" si="195"/>
        <v>indie rock</v>
      </c>
      <c r="S2109" s="11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92"/>
        <v>1.0731250000000001</v>
      </c>
      <c r="P2110">
        <f t="shared" si="193"/>
        <v>89.895287958115176</v>
      </c>
      <c r="Q2110" s="6" t="str">
        <f t="shared" si="194"/>
        <v>music</v>
      </c>
      <c r="R2110" s="6" t="str">
        <f t="shared" si="195"/>
        <v>indie rock</v>
      </c>
      <c r="S2110" s="11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92"/>
        <v>1.06525</v>
      </c>
      <c r="P2111">
        <f t="shared" si="193"/>
        <v>106.52500000000001</v>
      </c>
      <c r="Q2111" s="6" t="str">
        <f t="shared" si="194"/>
        <v>music</v>
      </c>
      <c r="R2111" s="6" t="str">
        <f t="shared" si="195"/>
        <v>indie rock</v>
      </c>
      <c r="S2111" s="11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92"/>
        <v>1.0035000000000001</v>
      </c>
      <c r="P2112">
        <f t="shared" si="193"/>
        <v>52.815789473684212</v>
      </c>
      <c r="Q2112" s="6" t="str">
        <f t="shared" si="194"/>
        <v>music</v>
      </c>
      <c r="R2112" s="6" t="str">
        <f t="shared" si="195"/>
        <v>indie rock</v>
      </c>
      <c r="S2112" s="11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92"/>
        <v>1.0649999999999999</v>
      </c>
      <c r="P2113">
        <f t="shared" si="193"/>
        <v>54.615384615384613</v>
      </c>
      <c r="Q2113" s="6" t="str">
        <f t="shared" si="194"/>
        <v>music</v>
      </c>
      <c r="R2113" s="6" t="str">
        <f t="shared" si="195"/>
        <v>indie rock</v>
      </c>
      <c r="S2113" s="11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92"/>
        <v>1</v>
      </c>
      <c r="P2114">
        <f t="shared" si="193"/>
        <v>27.272727272727273</v>
      </c>
      <c r="Q2114" s="6" t="str">
        <f t="shared" si="194"/>
        <v>music</v>
      </c>
      <c r="R2114" s="6" t="str">
        <f t="shared" si="195"/>
        <v>indie rock</v>
      </c>
      <c r="S2114" s="11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98">(E2115/D2115)</f>
        <v>1.0485714285714285</v>
      </c>
      <c r="P2115">
        <f t="shared" ref="P2115:P2178" si="199">IF(L2115=0,0,(E2115/L2115))</f>
        <v>68.598130841121488</v>
      </c>
      <c r="Q2115" s="6" t="str">
        <f t="shared" ref="Q2115:Q2178" si="200">LEFT(N2115,FIND("/",N2115)-1)</f>
        <v>music</v>
      </c>
      <c r="R2115" s="6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98"/>
        <v>1.0469999999999999</v>
      </c>
      <c r="P2116">
        <f t="shared" si="199"/>
        <v>35.612244897959187</v>
      </c>
      <c r="Q2116" s="6" t="str">
        <f t="shared" si="200"/>
        <v>music</v>
      </c>
      <c r="R2116" s="6" t="str">
        <f t="shared" si="201"/>
        <v>indie rock</v>
      </c>
      <c r="S2116" s="11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98"/>
        <v>2.2566666666666668</v>
      </c>
      <c r="P2117">
        <f t="shared" si="199"/>
        <v>94.027777777777771</v>
      </c>
      <c r="Q2117" s="6" t="str">
        <f t="shared" si="200"/>
        <v>music</v>
      </c>
      <c r="R2117" s="6" t="str">
        <f t="shared" si="201"/>
        <v>indie rock</v>
      </c>
      <c r="S2117" s="11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98"/>
        <v>1.0090416666666666</v>
      </c>
      <c r="P2118">
        <f t="shared" si="199"/>
        <v>526.45652173913038</v>
      </c>
      <c r="Q2118" s="6" t="str">
        <f t="shared" si="200"/>
        <v>music</v>
      </c>
      <c r="R2118" s="6" t="str">
        <f t="shared" si="201"/>
        <v>indie rock</v>
      </c>
      <c r="S2118" s="11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98"/>
        <v>1.4775</v>
      </c>
      <c r="P2119">
        <f t="shared" si="199"/>
        <v>50.657142857142858</v>
      </c>
      <c r="Q2119" s="6" t="str">
        <f t="shared" si="200"/>
        <v>music</v>
      </c>
      <c r="R2119" s="6" t="str">
        <f t="shared" si="201"/>
        <v>indie rock</v>
      </c>
      <c r="S2119" s="11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98"/>
        <v>1.3461099999999999</v>
      </c>
      <c r="P2120">
        <f t="shared" si="199"/>
        <v>79.182941176470578</v>
      </c>
      <c r="Q2120" s="6" t="str">
        <f t="shared" si="200"/>
        <v>music</v>
      </c>
      <c r="R2120" s="6" t="str">
        <f t="shared" si="201"/>
        <v>indie rock</v>
      </c>
      <c r="S2120" s="11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98"/>
        <v>1.0075000000000001</v>
      </c>
      <c r="P2121">
        <f t="shared" si="199"/>
        <v>91.590909090909093</v>
      </c>
      <c r="Q2121" s="6" t="str">
        <f t="shared" si="200"/>
        <v>music</v>
      </c>
      <c r="R2121" s="6" t="str">
        <f t="shared" si="201"/>
        <v>indie rock</v>
      </c>
      <c r="S2121" s="11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98"/>
        <v>1.00880375</v>
      </c>
      <c r="P2122">
        <f t="shared" si="199"/>
        <v>116.96275362318841</v>
      </c>
      <c r="Q2122" s="6" t="str">
        <f t="shared" si="200"/>
        <v>music</v>
      </c>
      <c r="R2122" s="6" t="str">
        <f t="shared" si="201"/>
        <v>indie rock</v>
      </c>
      <c r="S2122" s="11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98"/>
        <v>5.6800000000000002E-3</v>
      </c>
      <c r="P2123">
        <f t="shared" si="199"/>
        <v>28.4</v>
      </c>
      <c r="Q2123" s="6" t="str">
        <f t="shared" si="200"/>
        <v>games</v>
      </c>
      <c r="R2123" s="6" t="str">
        <f t="shared" si="201"/>
        <v>video games</v>
      </c>
      <c r="S2123" s="11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98"/>
        <v>3.875E-3</v>
      </c>
      <c r="P2124">
        <f t="shared" si="199"/>
        <v>103.33333333333333</v>
      </c>
      <c r="Q2124" s="6" t="str">
        <f t="shared" si="200"/>
        <v>games</v>
      </c>
      <c r="R2124" s="6" t="str">
        <f t="shared" si="201"/>
        <v>video games</v>
      </c>
      <c r="S2124" s="11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98"/>
        <v>0.1</v>
      </c>
      <c r="P2125">
        <f t="shared" si="199"/>
        <v>10</v>
      </c>
      <c r="Q2125" s="6" t="str">
        <f t="shared" si="200"/>
        <v>games</v>
      </c>
      <c r="R2125" s="6" t="str">
        <f t="shared" si="201"/>
        <v>video games</v>
      </c>
      <c r="S2125" s="11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98"/>
        <v>0.10454545454545454</v>
      </c>
      <c r="P2126">
        <f t="shared" si="199"/>
        <v>23</v>
      </c>
      <c r="Q2126" s="6" t="str">
        <f t="shared" si="200"/>
        <v>games</v>
      </c>
      <c r="R2126" s="6" t="str">
        <f t="shared" si="201"/>
        <v>video games</v>
      </c>
      <c r="S2126" s="11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98"/>
        <v>1.4200000000000001E-2</v>
      </c>
      <c r="P2127">
        <f t="shared" si="199"/>
        <v>31.555555555555557</v>
      </c>
      <c r="Q2127" s="6" t="str">
        <f t="shared" si="200"/>
        <v>games</v>
      </c>
      <c r="R2127" s="6" t="str">
        <f t="shared" si="201"/>
        <v>video games</v>
      </c>
      <c r="S2127" s="11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98"/>
        <v>5.0000000000000001E-4</v>
      </c>
      <c r="P2128">
        <f t="shared" si="199"/>
        <v>5</v>
      </c>
      <c r="Q2128" s="6" t="str">
        <f t="shared" si="200"/>
        <v>games</v>
      </c>
      <c r="R2128" s="6" t="str">
        <f t="shared" si="201"/>
        <v>video games</v>
      </c>
      <c r="S2128" s="11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98"/>
        <v>0.28842857142857142</v>
      </c>
      <c r="P2129">
        <f t="shared" si="199"/>
        <v>34.220338983050844</v>
      </c>
      <c r="Q2129" s="6" t="str">
        <f t="shared" si="200"/>
        <v>games</v>
      </c>
      <c r="R2129" s="6" t="str">
        <f t="shared" si="201"/>
        <v>video games</v>
      </c>
      <c r="S2129" s="11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98"/>
        <v>1.6666666666666668E-3</v>
      </c>
      <c r="P2130">
        <f t="shared" si="199"/>
        <v>25</v>
      </c>
      <c r="Q2130" s="6" t="str">
        <f t="shared" si="200"/>
        <v>games</v>
      </c>
      <c r="R2130" s="6" t="str">
        <f t="shared" si="201"/>
        <v>video games</v>
      </c>
      <c r="S2130" s="11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98"/>
        <v>0.11799999999999999</v>
      </c>
      <c r="P2131">
        <f t="shared" si="199"/>
        <v>19.666666666666668</v>
      </c>
      <c r="Q2131" s="6" t="str">
        <f t="shared" si="200"/>
        <v>games</v>
      </c>
      <c r="R2131" s="6" t="str">
        <f t="shared" si="201"/>
        <v>video games</v>
      </c>
      <c r="S2131" s="11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98"/>
        <v>2.0238095238095236E-3</v>
      </c>
      <c r="P2132">
        <f t="shared" si="199"/>
        <v>21.25</v>
      </c>
      <c r="Q2132" s="6" t="str">
        <f t="shared" si="200"/>
        <v>games</v>
      </c>
      <c r="R2132" s="6" t="str">
        <f t="shared" si="201"/>
        <v>video games</v>
      </c>
      <c r="S2132" s="11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98"/>
        <v>0.05</v>
      </c>
      <c r="P2133">
        <f t="shared" si="199"/>
        <v>8.3333333333333339</v>
      </c>
      <c r="Q2133" s="6" t="str">
        <f t="shared" si="200"/>
        <v>games</v>
      </c>
      <c r="R2133" s="6" t="str">
        <f t="shared" si="201"/>
        <v>video games</v>
      </c>
      <c r="S2133" s="11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98"/>
        <v>2.1129899999999997E-2</v>
      </c>
      <c r="P2134">
        <f t="shared" si="199"/>
        <v>21.34333333333333</v>
      </c>
      <c r="Q2134" s="6" t="str">
        <f t="shared" si="200"/>
        <v>games</v>
      </c>
      <c r="R2134" s="6" t="str">
        <f t="shared" si="201"/>
        <v>video games</v>
      </c>
      <c r="S2134" s="11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98"/>
        <v>1.6E-2</v>
      </c>
      <c r="P2135">
        <f t="shared" si="199"/>
        <v>5.333333333333333</v>
      </c>
      <c r="Q2135" s="6" t="str">
        <f t="shared" si="200"/>
        <v>games</v>
      </c>
      <c r="R2135" s="6" t="str">
        <f t="shared" si="201"/>
        <v>video games</v>
      </c>
      <c r="S2135" s="11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98"/>
        <v>1.7333333333333333E-2</v>
      </c>
      <c r="P2136">
        <f t="shared" si="199"/>
        <v>34.666666666666664</v>
      </c>
      <c r="Q2136" s="6" t="str">
        <f t="shared" si="200"/>
        <v>games</v>
      </c>
      <c r="R2136" s="6" t="str">
        <f t="shared" si="201"/>
        <v>video games</v>
      </c>
      <c r="S2136" s="11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98"/>
        <v>9.5600000000000004E-2</v>
      </c>
      <c r="P2137">
        <f t="shared" si="199"/>
        <v>21.727272727272727</v>
      </c>
      <c r="Q2137" s="6" t="str">
        <f t="shared" si="200"/>
        <v>games</v>
      </c>
      <c r="R2137" s="6" t="str">
        <f t="shared" si="201"/>
        <v>video games</v>
      </c>
      <c r="S2137" s="11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98"/>
        <v>5.9612499999999998E-4</v>
      </c>
      <c r="P2138">
        <f t="shared" si="199"/>
        <v>11.922499999999999</v>
      </c>
      <c r="Q2138" s="6" t="str">
        <f t="shared" si="200"/>
        <v>games</v>
      </c>
      <c r="R2138" s="6" t="str">
        <f t="shared" si="201"/>
        <v>video games</v>
      </c>
      <c r="S2138" s="11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98"/>
        <v>0.28405999999999998</v>
      </c>
      <c r="P2139">
        <f t="shared" si="199"/>
        <v>26.59737827715356</v>
      </c>
      <c r="Q2139" s="6" t="str">
        <f t="shared" si="200"/>
        <v>games</v>
      </c>
      <c r="R2139" s="6" t="str">
        <f t="shared" si="201"/>
        <v>video games</v>
      </c>
      <c r="S2139" s="11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98"/>
        <v>0.128</v>
      </c>
      <c r="P2140">
        <f t="shared" si="199"/>
        <v>10.666666666666666</v>
      </c>
      <c r="Q2140" s="6" t="str">
        <f t="shared" si="200"/>
        <v>games</v>
      </c>
      <c r="R2140" s="6" t="str">
        <f t="shared" si="201"/>
        <v>video games</v>
      </c>
      <c r="S2140" s="11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98"/>
        <v>5.4199999999999998E-2</v>
      </c>
      <c r="P2141">
        <f t="shared" si="199"/>
        <v>29.035714285714285</v>
      </c>
      <c r="Q2141" s="6" t="str">
        <f t="shared" si="200"/>
        <v>games</v>
      </c>
      <c r="R2141" s="6" t="str">
        <f t="shared" si="201"/>
        <v>video games</v>
      </c>
      <c r="S2141" s="11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98"/>
        <v>1.1199999999999999E-3</v>
      </c>
      <c r="P2142">
        <f t="shared" si="199"/>
        <v>50.909090909090907</v>
      </c>
      <c r="Q2142" s="6" t="str">
        <f t="shared" si="200"/>
        <v>games</v>
      </c>
      <c r="R2142" s="6" t="str">
        <f t="shared" si="201"/>
        <v>video games</v>
      </c>
      <c r="S2142" s="11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98"/>
        <v>0</v>
      </c>
      <c r="P2143">
        <f t="shared" si="199"/>
        <v>0</v>
      </c>
      <c r="Q2143" s="6" t="str">
        <f t="shared" si="200"/>
        <v>games</v>
      </c>
      <c r="R2143" s="6" t="str">
        <f t="shared" si="201"/>
        <v>video games</v>
      </c>
      <c r="S2143" s="11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98"/>
        <v>5.7238095238095241E-2</v>
      </c>
      <c r="P2144">
        <f t="shared" si="199"/>
        <v>50.083333333333336</v>
      </c>
      <c r="Q2144" s="6" t="str">
        <f t="shared" si="200"/>
        <v>games</v>
      </c>
      <c r="R2144" s="6" t="str">
        <f t="shared" si="201"/>
        <v>video games</v>
      </c>
      <c r="S2144" s="11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98"/>
        <v>0.1125</v>
      </c>
      <c r="P2145">
        <f t="shared" si="199"/>
        <v>45</v>
      </c>
      <c r="Q2145" s="6" t="str">
        <f t="shared" si="200"/>
        <v>games</v>
      </c>
      <c r="R2145" s="6" t="str">
        <f t="shared" si="201"/>
        <v>video games</v>
      </c>
      <c r="S2145" s="11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98"/>
        <v>1.7098591549295775E-2</v>
      </c>
      <c r="P2146">
        <f t="shared" si="199"/>
        <v>25.291666666666668</v>
      </c>
      <c r="Q2146" s="6" t="str">
        <f t="shared" si="200"/>
        <v>games</v>
      </c>
      <c r="R2146" s="6" t="str">
        <f t="shared" si="201"/>
        <v>video games</v>
      </c>
      <c r="S2146" s="11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98"/>
        <v>0.30433333333333334</v>
      </c>
      <c r="P2147">
        <f t="shared" si="199"/>
        <v>51.292134831460672</v>
      </c>
      <c r="Q2147" s="6" t="str">
        <f t="shared" si="200"/>
        <v>games</v>
      </c>
      <c r="R2147" s="6" t="str">
        <f t="shared" si="201"/>
        <v>video games</v>
      </c>
      <c r="S2147" s="11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98"/>
        <v>2.0000000000000001E-4</v>
      </c>
      <c r="P2148">
        <f t="shared" si="199"/>
        <v>1</v>
      </c>
      <c r="Q2148" s="6" t="str">
        <f t="shared" si="200"/>
        <v>games</v>
      </c>
      <c r="R2148" s="6" t="str">
        <f t="shared" si="201"/>
        <v>video games</v>
      </c>
      <c r="S2148" s="11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98"/>
        <v>6.9641025641025639E-3</v>
      </c>
      <c r="P2149">
        <f t="shared" si="199"/>
        <v>49.381818181818183</v>
      </c>
      <c r="Q2149" s="6" t="str">
        <f t="shared" si="200"/>
        <v>games</v>
      </c>
      <c r="R2149" s="6" t="str">
        <f t="shared" si="201"/>
        <v>video games</v>
      </c>
      <c r="S2149" s="11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98"/>
        <v>0.02</v>
      </c>
      <c r="P2150">
        <f t="shared" si="199"/>
        <v>1</v>
      </c>
      <c r="Q2150" s="6" t="str">
        <f t="shared" si="200"/>
        <v>games</v>
      </c>
      <c r="R2150" s="6" t="str">
        <f t="shared" si="201"/>
        <v>video games</v>
      </c>
      <c r="S2150" s="11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98"/>
        <v>0</v>
      </c>
      <c r="P2151">
        <f t="shared" si="199"/>
        <v>0</v>
      </c>
      <c r="Q2151" s="6" t="str">
        <f t="shared" si="200"/>
        <v>games</v>
      </c>
      <c r="R2151" s="6" t="str">
        <f t="shared" si="201"/>
        <v>video games</v>
      </c>
      <c r="S2151" s="11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98"/>
        <v>8.0999999999999996E-3</v>
      </c>
      <c r="P2152">
        <f t="shared" si="199"/>
        <v>101.25</v>
      </c>
      <c r="Q2152" s="6" t="str">
        <f t="shared" si="200"/>
        <v>games</v>
      </c>
      <c r="R2152" s="6" t="str">
        <f t="shared" si="201"/>
        <v>video games</v>
      </c>
      <c r="S2152" s="11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98"/>
        <v>2.6222222222222224E-3</v>
      </c>
      <c r="P2153">
        <f t="shared" si="199"/>
        <v>19.666666666666668</v>
      </c>
      <c r="Q2153" s="6" t="str">
        <f t="shared" si="200"/>
        <v>games</v>
      </c>
      <c r="R2153" s="6" t="str">
        <f t="shared" si="201"/>
        <v>video games</v>
      </c>
      <c r="S2153" s="11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98"/>
        <v>1.6666666666666668E-3</v>
      </c>
      <c r="P2154">
        <f t="shared" si="199"/>
        <v>12.5</v>
      </c>
      <c r="Q2154" s="6" t="str">
        <f t="shared" si="200"/>
        <v>games</v>
      </c>
      <c r="R2154" s="6" t="str">
        <f t="shared" si="201"/>
        <v>video games</v>
      </c>
      <c r="S2154" s="11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98"/>
        <v>9.1244548809124457E-5</v>
      </c>
      <c r="P2155">
        <f t="shared" si="199"/>
        <v>8.5</v>
      </c>
      <c r="Q2155" s="6" t="str">
        <f t="shared" si="200"/>
        <v>games</v>
      </c>
      <c r="R2155" s="6" t="str">
        <f t="shared" si="201"/>
        <v>video games</v>
      </c>
      <c r="S2155" s="11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98"/>
        <v>8.0000000000000002E-3</v>
      </c>
      <c r="P2156">
        <f t="shared" si="199"/>
        <v>1</v>
      </c>
      <c r="Q2156" s="6" t="str">
        <f t="shared" si="200"/>
        <v>games</v>
      </c>
      <c r="R2156" s="6" t="str">
        <f t="shared" si="201"/>
        <v>video games</v>
      </c>
      <c r="S2156" s="11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98"/>
        <v>2.3E-2</v>
      </c>
      <c r="P2157">
        <f t="shared" si="199"/>
        <v>23</v>
      </c>
      <c r="Q2157" s="6" t="str">
        <f t="shared" si="200"/>
        <v>games</v>
      </c>
      <c r="R2157" s="6" t="str">
        <f t="shared" si="201"/>
        <v>video games</v>
      </c>
      <c r="S2157" s="11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98"/>
        <v>2.6660714285714284E-2</v>
      </c>
      <c r="P2158">
        <f t="shared" si="199"/>
        <v>17.987951807228917</v>
      </c>
      <c r="Q2158" s="6" t="str">
        <f t="shared" si="200"/>
        <v>games</v>
      </c>
      <c r="R2158" s="6" t="str">
        <f t="shared" si="201"/>
        <v>video games</v>
      </c>
      <c r="S2158" s="11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98"/>
        <v>0.28192</v>
      </c>
      <c r="P2159">
        <f t="shared" si="199"/>
        <v>370.94736842105266</v>
      </c>
      <c r="Q2159" s="6" t="str">
        <f t="shared" si="200"/>
        <v>games</v>
      </c>
      <c r="R2159" s="6" t="str">
        <f t="shared" si="201"/>
        <v>video games</v>
      </c>
      <c r="S2159" s="11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98"/>
        <v>6.5900366666666668E-2</v>
      </c>
      <c r="P2160">
        <f t="shared" si="199"/>
        <v>63.569485530546629</v>
      </c>
      <c r="Q2160" s="6" t="str">
        <f t="shared" si="200"/>
        <v>games</v>
      </c>
      <c r="R2160" s="6" t="str">
        <f t="shared" si="201"/>
        <v>video games</v>
      </c>
      <c r="S2160" s="11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98"/>
        <v>7.2222222222222219E-3</v>
      </c>
      <c r="P2161">
        <f t="shared" si="199"/>
        <v>13</v>
      </c>
      <c r="Q2161" s="6" t="str">
        <f t="shared" si="200"/>
        <v>games</v>
      </c>
      <c r="R2161" s="6" t="str">
        <f t="shared" si="201"/>
        <v>video games</v>
      </c>
      <c r="S2161" s="11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98"/>
        <v>8.5000000000000006E-3</v>
      </c>
      <c r="P2162">
        <f t="shared" si="199"/>
        <v>5.3125</v>
      </c>
      <c r="Q2162" s="6" t="str">
        <f t="shared" si="200"/>
        <v>games</v>
      </c>
      <c r="R2162" s="6" t="str">
        <f t="shared" si="201"/>
        <v>video games</v>
      </c>
      <c r="S2162" s="11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98"/>
        <v>1.1575</v>
      </c>
      <c r="P2163">
        <f t="shared" si="199"/>
        <v>35.615384615384613</v>
      </c>
      <c r="Q2163" s="6" t="str">
        <f t="shared" si="200"/>
        <v>music</v>
      </c>
      <c r="R2163" s="6" t="str">
        <f t="shared" si="201"/>
        <v>rock</v>
      </c>
      <c r="S2163" s="11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98"/>
        <v>1.1226666666666667</v>
      </c>
      <c r="P2164">
        <f t="shared" si="199"/>
        <v>87.103448275862064</v>
      </c>
      <c r="Q2164" s="6" t="str">
        <f t="shared" si="200"/>
        <v>music</v>
      </c>
      <c r="R2164" s="6" t="str">
        <f t="shared" si="201"/>
        <v>rock</v>
      </c>
      <c r="S2164" s="11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98"/>
        <v>1.3220000000000001</v>
      </c>
      <c r="P2165">
        <f t="shared" si="199"/>
        <v>75.11363636363636</v>
      </c>
      <c r="Q2165" s="6" t="str">
        <f t="shared" si="200"/>
        <v>music</v>
      </c>
      <c r="R2165" s="6" t="str">
        <f t="shared" si="201"/>
        <v>rock</v>
      </c>
      <c r="S2165" s="11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98"/>
        <v>1.0263636363636364</v>
      </c>
      <c r="P2166">
        <f t="shared" si="199"/>
        <v>68.01204819277109</v>
      </c>
      <c r="Q2166" s="6" t="str">
        <f t="shared" si="200"/>
        <v>music</v>
      </c>
      <c r="R2166" s="6" t="str">
        <f t="shared" si="201"/>
        <v>rock</v>
      </c>
      <c r="S2166" s="11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98"/>
        <v>1.3864000000000001</v>
      </c>
      <c r="P2167">
        <f t="shared" si="199"/>
        <v>29.623931623931625</v>
      </c>
      <c r="Q2167" s="6" t="str">
        <f t="shared" si="200"/>
        <v>music</v>
      </c>
      <c r="R2167" s="6" t="str">
        <f t="shared" si="201"/>
        <v>rock</v>
      </c>
      <c r="S2167" s="11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98"/>
        <v>1.466</v>
      </c>
      <c r="P2168">
        <f t="shared" si="199"/>
        <v>91.625</v>
      </c>
      <c r="Q2168" s="6" t="str">
        <f t="shared" si="200"/>
        <v>music</v>
      </c>
      <c r="R2168" s="6" t="str">
        <f t="shared" si="201"/>
        <v>rock</v>
      </c>
      <c r="S2168" s="11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98"/>
        <v>1.2</v>
      </c>
      <c r="P2169">
        <f t="shared" si="199"/>
        <v>22.5</v>
      </c>
      <c r="Q2169" s="6" t="str">
        <f t="shared" si="200"/>
        <v>music</v>
      </c>
      <c r="R2169" s="6" t="str">
        <f t="shared" si="201"/>
        <v>rock</v>
      </c>
      <c r="S2169" s="11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98"/>
        <v>1.215816111111111</v>
      </c>
      <c r="P2170">
        <f t="shared" si="199"/>
        <v>64.366735294117646</v>
      </c>
      <c r="Q2170" s="6" t="str">
        <f t="shared" si="200"/>
        <v>music</v>
      </c>
      <c r="R2170" s="6" t="str">
        <f t="shared" si="201"/>
        <v>rock</v>
      </c>
      <c r="S2170" s="11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98"/>
        <v>1</v>
      </c>
      <c r="P2171">
        <f t="shared" si="199"/>
        <v>21.857142857142858</v>
      </c>
      <c r="Q2171" s="6" t="str">
        <f t="shared" si="200"/>
        <v>music</v>
      </c>
      <c r="R2171" s="6" t="str">
        <f t="shared" si="201"/>
        <v>rock</v>
      </c>
      <c r="S2171" s="11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98"/>
        <v>1.8085714285714285</v>
      </c>
      <c r="P2172">
        <f t="shared" si="199"/>
        <v>33.315789473684212</v>
      </c>
      <c r="Q2172" s="6" t="str">
        <f t="shared" si="200"/>
        <v>music</v>
      </c>
      <c r="R2172" s="6" t="str">
        <f t="shared" si="201"/>
        <v>rock</v>
      </c>
      <c r="S2172" s="11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98"/>
        <v>1.0607500000000001</v>
      </c>
      <c r="P2173">
        <f t="shared" si="199"/>
        <v>90.276595744680847</v>
      </c>
      <c r="Q2173" s="6" t="str">
        <f t="shared" si="200"/>
        <v>music</v>
      </c>
      <c r="R2173" s="6" t="str">
        <f t="shared" si="201"/>
        <v>rock</v>
      </c>
      <c r="S2173" s="11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98"/>
        <v>1</v>
      </c>
      <c r="P2174">
        <f t="shared" si="199"/>
        <v>76.92307692307692</v>
      </c>
      <c r="Q2174" s="6" t="str">
        <f t="shared" si="200"/>
        <v>music</v>
      </c>
      <c r="R2174" s="6" t="str">
        <f t="shared" si="201"/>
        <v>rock</v>
      </c>
      <c r="S2174" s="11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98"/>
        <v>1.2692857142857144</v>
      </c>
      <c r="P2175">
        <f t="shared" si="199"/>
        <v>59.233333333333334</v>
      </c>
      <c r="Q2175" s="6" t="str">
        <f t="shared" si="200"/>
        <v>music</v>
      </c>
      <c r="R2175" s="6" t="str">
        <f t="shared" si="201"/>
        <v>rock</v>
      </c>
      <c r="S2175" s="11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98"/>
        <v>1.0297499999999999</v>
      </c>
      <c r="P2176">
        <f t="shared" si="199"/>
        <v>65.38095238095238</v>
      </c>
      <c r="Q2176" s="6" t="str">
        <f t="shared" si="200"/>
        <v>music</v>
      </c>
      <c r="R2176" s="6" t="str">
        <f t="shared" si="201"/>
        <v>rock</v>
      </c>
      <c r="S2176" s="11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98"/>
        <v>2.5</v>
      </c>
      <c r="P2177">
        <f t="shared" si="199"/>
        <v>67.307692307692307</v>
      </c>
      <c r="Q2177" s="6" t="str">
        <f t="shared" si="200"/>
        <v>music</v>
      </c>
      <c r="R2177" s="6" t="str">
        <f t="shared" si="201"/>
        <v>rock</v>
      </c>
      <c r="S2177" s="11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98"/>
        <v>1.2602</v>
      </c>
      <c r="P2178">
        <f t="shared" si="199"/>
        <v>88.74647887323944</v>
      </c>
      <c r="Q2178" s="6" t="str">
        <f t="shared" si="200"/>
        <v>music</v>
      </c>
      <c r="R2178" s="6" t="str">
        <f t="shared" si="201"/>
        <v>rock</v>
      </c>
      <c r="S2178" s="11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204">(E2179/D2179)</f>
        <v>1.0012000000000001</v>
      </c>
      <c r="P2179">
        <f t="shared" ref="P2179:P2242" si="205">IF(L2179=0,0,(E2179/L2179))</f>
        <v>65.868421052631575</v>
      </c>
      <c r="Q2179" s="6" t="str">
        <f t="shared" ref="Q2179:Q2242" si="206">LEFT(N2179,FIND("/",N2179)-1)</f>
        <v>music</v>
      </c>
      <c r="R2179" s="6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204"/>
        <v>1.3864000000000001</v>
      </c>
      <c r="P2180">
        <f t="shared" si="205"/>
        <v>40.349243306169967</v>
      </c>
      <c r="Q2180" s="6" t="str">
        <f t="shared" si="206"/>
        <v>music</v>
      </c>
      <c r="R2180" s="6" t="str">
        <f t="shared" si="207"/>
        <v>rock</v>
      </c>
      <c r="S2180" s="11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04"/>
        <v>1.6140000000000001</v>
      </c>
      <c r="P2181">
        <f t="shared" si="205"/>
        <v>76.857142857142861</v>
      </c>
      <c r="Q2181" s="6" t="str">
        <f t="shared" si="206"/>
        <v>music</v>
      </c>
      <c r="R2181" s="6" t="str">
        <f t="shared" si="207"/>
        <v>rock</v>
      </c>
      <c r="S2181" s="11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04"/>
        <v>1.071842</v>
      </c>
      <c r="P2182">
        <f t="shared" si="205"/>
        <v>68.707820512820518</v>
      </c>
      <c r="Q2182" s="6" t="str">
        <f t="shared" si="206"/>
        <v>music</v>
      </c>
      <c r="R2182" s="6" t="str">
        <f t="shared" si="207"/>
        <v>rock</v>
      </c>
      <c r="S2182" s="11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04"/>
        <v>1.5309999999999999</v>
      </c>
      <c r="P2183">
        <f t="shared" si="205"/>
        <v>57.773584905660378</v>
      </c>
      <c r="Q2183" s="6" t="str">
        <f t="shared" si="206"/>
        <v>games</v>
      </c>
      <c r="R2183" s="6" t="str">
        <f t="shared" si="207"/>
        <v>tabletop games</v>
      </c>
      <c r="S2183" s="11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04"/>
        <v>5.2416666666666663</v>
      </c>
      <c r="P2184">
        <f t="shared" si="205"/>
        <v>44.171348314606739</v>
      </c>
      <c r="Q2184" s="6" t="str">
        <f t="shared" si="206"/>
        <v>games</v>
      </c>
      <c r="R2184" s="6" t="str">
        <f t="shared" si="207"/>
        <v>tabletop games</v>
      </c>
      <c r="S2184" s="11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04"/>
        <v>4.8927777777777779</v>
      </c>
      <c r="P2185">
        <f t="shared" si="205"/>
        <v>31.566308243727597</v>
      </c>
      <c r="Q2185" s="6" t="str">
        <f t="shared" si="206"/>
        <v>games</v>
      </c>
      <c r="R2185" s="6" t="str">
        <f t="shared" si="207"/>
        <v>tabletop games</v>
      </c>
      <c r="S2185" s="11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04"/>
        <v>2.8473999999999999</v>
      </c>
      <c r="P2186">
        <f t="shared" si="205"/>
        <v>107.04511278195488</v>
      </c>
      <c r="Q2186" s="6" t="str">
        <f t="shared" si="206"/>
        <v>games</v>
      </c>
      <c r="R2186" s="6" t="str">
        <f t="shared" si="207"/>
        <v>tabletop games</v>
      </c>
      <c r="S2186" s="11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04"/>
        <v>18.569700000000001</v>
      </c>
      <c r="P2187">
        <f t="shared" si="205"/>
        <v>149.03451043338683</v>
      </c>
      <c r="Q2187" s="6" t="str">
        <f t="shared" si="206"/>
        <v>games</v>
      </c>
      <c r="R2187" s="6" t="str">
        <f t="shared" si="207"/>
        <v>tabletop games</v>
      </c>
      <c r="S2187" s="11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04"/>
        <v>1.0967499999999999</v>
      </c>
      <c r="P2188">
        <f t="shared" si="205"/>
        <v>55.956632653061227</v>
      </c>
      <c r="Q2188" s="6" t="str">
        <f t="shared" si="206"/>
        <v>games</v>
      </c>
      <c r="R2188" s="6" t="str">
        <f t="shared" si="207"/>
        <v>tabletop games</v>
      </c>
      <c r="S2188" s="11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04"/>
        <v>10.146425000000001</v>
      </c>
      <c r="P2189">
        <f t="shared" si="205"/>
        <v>56.970381807973048</v>
      </c>
      <c r="Q2189" s="6" t="str">
        <f t="shared" si="206"/>
        <v>games</v>
      </c>
      <c r="R2189" s="6" t="str">
        <f t="shared" si="207"/>
        <v>tabletop games</v>
      </c>
      <c r="S2189" s="11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04"/>
        <v>4.1217692027666546</v>
      </c>
      <c r="P2190">
        <f t="shared" si="205"/>
        <v>44.056420233463037</v>
      </c>
      <c r="Q2190" s="6" t="str">
        <f t="shared" si="206"/>
        <v>games</v>
      </c>
      <c r="R2190" s="6" t="str">
        <f t="shared" si="207"/>
        <v>tabletop games</v>
      </c>
      <c r="S2190" s="11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04"/>
        <v>5.0324999999999998</v>
      </c>
      <c r="P2191">
        <f t="shared" si="205"/>
        <v>68.625</v>
      </c>
      <c r="Q2191" s="6" t="str">
        <f t="shared" si="206"/>
        <v>games</v>
      </c>
      <c r="R2191" s="6" t="str">
        <f t="shared" si="207"/>
        <v>tabletop games</v>
      </c>
      <c r="S2191" s="11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04"/>
        <v>1.8461052631578947</v>
      </c>
      <c r="P2192">
        <f t="shared" si="205"/>
        <v>65.318435754189949</v>
      </c>
      <c r="Q2192" s="6" t="str">
        <f t="shared" si="206"/>
        <v>games</v>
      </c>
      <c r="R2192" s="6" t="str">
        <f t="shared" si="207"/>
        <v>tabletop games</v>
      </c>
      <c r="S2192" s="11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04"/>
        <v>1.1973333333333334</v>
      </c>
      <c r="P2193">
        <f t="shared" si="205"/>
        <v>35.92</v>
      </c>
      <c r="Q2193" s="6" t="str">
        <f t="shared" si="206"/>
        <v>games</v>
      </c>
      <c r="R2193" s="6" t="str">
        <f t="shared" si="207"/>
        <v>tabletop games</v>
      </c>
      <c r="S2193" s="11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04"/>
        <v>10.812401666666668</v>
      </c>
      <c r="P2194">
        <f t="shared" si="205"/>
        <v>40.070667078443485</v>
      </c>
      <c r="Q2194" s="6" t="str">
        <f t="shared" si="206"/>
        <v>games</v>
      </c>
      <c r="R2194" s="6" t="str">
        <f t="shared" si="207"/>
        <v>tabletop games</v>
      </c>
      <c r="S2194" s="11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04"/>
        <v>4.5237333333333334</v>
      </c>
      <c r="P2195">
        <f t="shared" si="205"/>
        <v>75.647714604236342</v>
      </c>
      <c r="Q2195" s="6" t="str">
        <f t="shared" si="206"/>
        <v>games</v>
      </c>
      <c r="R2195" s="6" t="str">
        <f t="shared" si="207"/>
        <v>tabletop games</v>
      </c>
      <c r="S2195" s="11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04"/>
        <v>5.3737000000000004</v>
      </c>
      <c r="P2196">
        <f t="shared" si="205"/>
        <v>61.203872437357631</v>
      </c>
      <c r="Q2196" s="6" t="str">
        <f t="shared" si="206"/>
        <v>games</v>
      </c>
      <c r="R2196" s="6" t="str">
        <f t="shared" si="207"/>
        <v>tabletop games</v>
      </c>
      <c r="S2196" s="11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04"/>
        <v>1.2032608695652174</v>
      </c>
      <c r="P2197">
        <f t="shared" si="205"/>
        <v>48.130434782608695</v>
      </c>
      <c r="Q2197" s="6" t="str">
        <f t="shared" si="206"/>
        <v>games</v>
      </c>
      <c r="R2197" s="6" t="str">
        <f t="shared" si="207"/>
        <v>tabletop games</v>
      </c>
      <c r="S2197" s="11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04"/>
        <v>1.1383571428571428</v>
      </c>
      <c r="P2198">
        <f t="shared" si="205"/>
        <v>68.106837606837601</v>
      </c>
      <c r="Q2198" s="6" t="str">
        <f t="shared" si="206"/>
        <v>games</v>
      </c>
      <c r="R2198" s="6" t="str">
        <f t="shared" si="207"/>
        <v>tabletop games</v>
      </c>
      <c r="S2198" s="11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04"/>
        <v>9.5103109999999997</v>
      </c>
      <c r="P2199">
        <f t="shared" si="205"/>
        <v>65.891300230946882</v>
      </c>
      <c r="Q2199" s="6" t="str">
        <f t="shared" si="206"/>
        <v>games</v>
      </c>
      <c r="R2199" s="6" t="str">
        <f t="shared" si="207"/>
        <v>tabletop games</v>
      </c>
      <c r="S2199" s="11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04"/>
        <v>1.3289249999999999</v>
      </c>
      <c r="P2200">
        <f t="shared" si="205"/>
        <v>81.654377880184327</v>
      </c>
      <c r="Q2200" s="6" t="str">
        <f t="shared" si="206"/>
        <v>games</v>
      </c>
      <c r="R2200" s="6" t="str">
        <f t="shared" si="207"/>
        <v>tabletop games</v>
      </c>
      <c r="S2200" s="11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04"/>
        <v>1.4697777777777778</v>
      </c>
      <c r="P2201">
        <f t="shared" si="205"/>
        <v>52.701195219123505</v>
      </c>
      <c r="Q2201" s="6" t="str">
        <f t="shared" si="206"/>
        <v>games</v>
      </c>
      <c r="R2201" s="6" t="str">
        <f t="shared" si="207"/>
        <v>tabletop games</v>
      </c>
      <c r="S2201" s="11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04"/>
        <v>5.4215</v>
      </c>
      <c r="P2202">
        <f t="shared" si="205"/>
        <v>41.228136882129277</v>
      </c>
      <c r="Q2202" s="6" t="str">
        <f t="shared" si="206"/>
        <v>games</v>
      </c>
      <c r="R2202" s="6" t="str">
        <f t="shared" si="207"/>
        <v>tabletop games</v>
      </c>
      <c r="S2202" s="11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04"/>
        <v>3.8271818181818182</v>
      </c>
      <c r="P2203">
        <f t="shared" si="205"/>
        <v>15.035357142857142</v>
      </c>
      <c r="Q2203" s="6" t="str">
        <f t="shared" si="206"/>
        <v>music</v>
      </c>
      <c r="R2203" s="6" t="str">
        <f t="shared" si="207"/>
        <v>electronic music</v>
      </c>
      <c r="S2203" s="11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04"/>
        <v>7.0418124999999998</v>
      </c>
      <c r="P2204">
        <f t="shared" si="205"/>
        <v>39.066920943134534</v>
      </c>
      <c r="Q2204" s="6" t="str">
        <f t="shared" si="206"/>
        <v>music</v>
      </c>
      <c r="R2204" s="6" t="str">
        <f t="shared" si="207"/>
        <v>electronic music</v>
      </c>
      <c r="S2204" s="11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04"/>
        <v>1.0954999999999999</v>
      </c>
      <c r="P2205">
        <f t="shared" si="205"/>
        <v>43.82</v>
      </c>
      <c r="Q2205" s="6" t="str">
        <f t="shared" si="206"/>
        <v>music</v>
      </c>
      <c r="R2205" s="6" t="str">
        <f t="shared" si="207"/>
        <v>electronic music</v>
      </c>
      <c r="S2205" s="11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04"/>
        <v>1.3286666666666667</v>
      </c>
      <c r="P2206">
        <f t="shared" si="205"/>
        <v>27.301369863013697</v>
      </c>
      <c r="Q2206" s="6" t="str">
        <f t="shared" si="206"/>
        <v>music</v>
      </c>
      <c r="R2206" s="6" t="str">
        <f t="shared" si="207"/>
        <v>electronic music</v>
      </c>
      <c r="S2206" s="11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04"/>
        <v>1.52</v>
      </c>
      <c r="P2207">
        <f t="shared" si="205"/>
        <v>42.222222222222221</v>
      </c>
      <c r="Q2207" s="6" t="str">
        <f t="shared" si="206"/>
        <v>music</v>
      </c>
      <c r="R2207" s="6" t="str">
        <f t="shared" si="207"/>
        <v>electronic music</v>
      </c>
      <c r="S2207" s="11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04"/>
        <v>1.0272727272727273</v>
      </c>
      <c r="P2208">
        <f t="shared" si="205"/>
        <v>33.235294117647058</v>
      </c>
      <c r="Q2208" s="6" t="str">
        <f t="shared" si="206"/>
        <v>music</v>
      </c>
      <c r="R2208" s="6" t="str">
        <f t="shared" si="207"/>
        <v>electronic music</v>
      </c>
      <c r="S2208" s="11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04"/>
        <v>1</v>
      </c>
      <c r="P2209">
        <f t="shared" si="205"/>
        <v>285.71428571428572</v>
      </c>
      <c r="Q2209" s="6" t="str">
        <f t="shared" si="206"/>
        <v>music</v>
      </c>
      <c r="R2209" s="6" t="str">
        <f t="shared" si="207"/>
        <v>electronic music</v>
      </c>
      <c r="S2209" s="11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04"/>
        <v>1.016</v>
      </c>
      <c r="P2210">
        <f t="shared" si="205"/>
        <v>42.333333333333336</v>
      </c>
      <c r="Q2210" s="6" t="str">
        <f t="shared" si="206"/>
        <v>music</v>
      </c>
      <c r="R2210" s="6" t="str">
        <f t="shared" si="207"/>
        <v>electronic music</v>
      </c>
      <c r="S2210" s="11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04"/>
        <v>1.508</v>
      </c>
      <c r="P2211">
        <f t="shared" si="205"/>
        <v>50.266666666666666</v>
      </c>
      <c r="Q2211" s="6" t="str">
        <f t="shared" si="206"/>
        <v>music</v>
      </c>
      <c r="R2211" s="6" t="str">
        <f t="shared" si="207"/>
        <v>electronic music</v>
      </c>
      <c r="S2211" s="11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04"/>
        <v>1.11425</v>
      </c>
      <c r="P2212">
        <f t="shared" si="205"/>
        <v>61.902777777777779</v>
      </c>
      <c r="Q2212" s="6" t="str">
        <f t="shared" si="206"/>
        <v>music</v>
      </c>
      <c r="R2212" s="6" t="str">
        <f t="shared" si="207"/>
        <v>electronic music</v>
      </c>
      <c r="S2212" s="11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04"/>
        <v>1.956</v>
      </c>
      <c r="P2213">
        <f t="shared" si="205"/>
        <v>40.75</v>
      </c>
      <c r="Q2213" s="6" t="str">
        <f t="shared" si="206"/>
        <v>music</v>
      </c>
      <c r="R2213" s="6" t="str">
        <f t="shared" si="207"/>
        <v>electronic music</v>
      </c>
      <c r="S2213" s="11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04"/>
        <v>1.1438333333333333</v>
      </c>
      <c r="P2214">
        <f t="shared" si="205"/>
        <v>55.796747967479675</v>
      </c>
      <c r="Q2214" s="6" t="str">
        <f t="shared" si="206"/>
        <v>music</v>
      </c>
      <c r="R2214" s="6" t="str">
        <f t="shared" si="207"/>
        <v>electronic music</v>
      </c>
      <c r="S2214" s="11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04"/>
        <v>2</v>
      </c>
      <c r="P2215">
        <f t="shared" si="205"/>
        <v>10</v>
      </c>
      <c r="Q2215" s="6" t="str">
        <f t="shared" si="206"/>
        <v>music</v>
      </c>
      <c r="R2215" s="6" t="str">
        <f t="shared" si="207"/>
        <v>electronic music</v>
      </c>
      <c r="S2215" s="11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04"/>
        <v>2.9250166666666666</v>
      </c>
      <c r="P2216">
        <f t="shared" si="205"/>
        <v>73.125416666666666</v>
      </c>
      <c r="Q2216" s="6" t="str">
        <f t="shared" si="206"/>
        <v>music</v>
      </c>
      <c r="R2216" s="6" t="str">
        <f t="shared" si="207"/>
        <v>electronic music</v>
      </c>
      <c r="S2216" s="11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04"/>
        <v>1.5636363636363637</v>
      </c>
      <c r="P2217">
        <f t="shared" si="205"/>
        <v>26.060606060606062</v>
      </c>
      <c r="Q2217" s="6" t="str">
        <f t="shared" si="206"/>
        <v>music</v>
      </c>
      <c r="R2217" s="6" t="str">
        <f t="shared" si="207"/>
        <v>electronic music</v>
      </c>
      <c r="S2217" s="11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04"/>
        <v>1.0566666666666666</v>
      </c>
      <c r="P2218">
        <f t="shared" si="205"/>
        <v>22.642857142857142</v>
      </c>
      <c r="Q2218" s="6" t="str">
        <f t="shared" si="206"/>
        <v>music</v>
      </c>
      <c r="R2218" s="6" t="str">
        <f t="shared" si="207"/>
        <v>electronic music</v>
      </c>
      <c r="S2218" s="11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04"/>
        <v>1.0119047619047619</v>
      </c>
      <c r="P2219">
        <f t="shared" si="205"/>
        <v>47.222222222222221</v>
      </c>
      <c r="Q2219" s="6" t="str">
        <f t="shared" si="206"/>
        <v>music</v>
      </c>
      <c r="R2219" s="6" t="str">
        <f t="shared" si="207"/>
        <v>electronic music</v>
      </c>
      <c r="S2219" s="11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04"/>
        <v>1.2283299999999999</v>
      </c>
      <c r="P2220">
        <f t="shared" si="205"/>
        <v>32.324473684210524</v>
      </c>
      <c r="Q2220" s="6" t="str">
        <f t="shared" si="206"/>
        <v>music</v>
      </c>
      <c r="R2220" s="6" t="str">
        <f t="shared" si="207"/>
        <v>electronic music</v>
      </c>
      <c r="S2220" s="11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04"/>
        <v>1.0149999999999999</v>
      </c>
      <c r="P2221">
        <f t="shared" si="205"/>
        <v>53.421052631578945</v>
      </c>
      <c r="Q2221" s="6" t="str">
        <f t="shared" si="206"/>
        <v>music</v>
      </c>
      <c r="R2221" s="6" t="str">
        <f t="shared" si="207"/>
        <v>electronic music</v>
      </c>
      <c r="S2221" s="11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04"/>
        <v>1.0114285714285713</v>
      </c>
      <c r="P2222">
        <f t="shared" si="205"/>
        <v>51.304347826086953</v>
      </c>
      <c r="Q2222" s="6" t="str">
        <f t="shared" si="206"/>
        <v>music</v>
      </c>
      <c r="R2222" s="6" t="str">
        <f t="shared" si="207"/>
        <v>electronic music</v>
      </c>
      <c r="S2222" s="11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04"/>
        <v>1.0811999999999999</v>
      </c>
      <c r="P2223">
        <f t="shared" si="205"/>
        <v>37.197247706422019</v>
      </c>
      <c r="Q2223" s="6" t="str">
        <f t="shared" si="206"/>
        <v>games</v>
      </c>
      <c r="R2223" s="6" t="str">
        <f t="shared" si="207"/>
        <v>tabletop games</v>
      </c>
      <c r="S2223" s="11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04"/>
        <v>1.6259999999999999</v>
      </c>
      <c r="P2224">
        <f t="shared" si="205"/>
        <v>27.1</v>
      </c>
      <c r="Q2224" s="6" t="str">
        <f t="shared" si="206"/>
        <v>games</v>
      </c>
      <c r="R2224" s="6" t="str">
        <f t="shared" si="207"/>
        <v>tabletop games</v>
      </c>
      <c r="S2224" s="11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04"/>
        <v>1.0580000000000001</v>
      </c>
      <c r="P2225">
        <f t="shared" si="205"/>
        <v>206.31</v>
      </c>
      <c r="Q2225" s="6" t="str">
        <f t="shared" si="206"/>
        <v>games</v>
      </c>
      <c r="R2225" s="6" t="str">
        <f t="shared" si="207"/>
        <v>tabletop games</v>
      </c>
      <c r="S2225" s="11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04"/>
        <v>2.4315000000000002</v>
      </c>
      <c r="P2226">
        <f t="shared" si="205"/>
        <v>82.145270270270274</v>
      </c>
      <c r="Q2226" s="6" t="str">
        <f t="shared" si="206"/>
        <v>games</v>
      </c>
      <c r="R2226" s="6" t="str">
        <f t="shared" si="207"/>
        <v>tabletop games</v>
      </c>
      <c r="S2226" s="11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04"/>
        <v>9.4483338095238096</v>
      </c>
      <c r="P2227">
        <f t="shared" si="205"/>
        <v>164.79651993355483</v>
      </c>
      <c r="Q2227" s="6" t="str">
        <f t="shared" si="206"/>
        <v>games</v>
      </c>
      <c r="R2227" s="6" t="str">
        <f t="shared" si="207"/>
        <v>tabletop games</v>
      </c>
      <c r="S2227" s="11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04"/>
        <v>1.0846283333333333</v>
      </c>
      <c r="P2228">
        <f t="shared" si="205"/>
        <v>60.820280373831778</v>
      </c>
      <c r="Q2228" s="6" t="str">
        <f t="shared" si="206"/>
        <v>games</v>
      </c>
      <c r="R2228" s="6" t="str">
        <f t="shared" si="207"/>
        <v>tabletop games</v>
      </c>
      <c r="S2228" s="11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04"/>
        <v>1.5737692307692308</v>
      </c>
      <c r="P2229">
        <f t="shared" si="205"/>
        <v>67.970099667774093</v>
      </c>
      <c r="Q2229" s="6" t="str">
        <f t="shared" si="206"/>
        <v>games</v>
      </c>
      <c r="R2229" s="6" t="str">
        <f t="shared" si="207"/>
        <v>tabletop games</v>
      </c>
      <c r="S2229" s="11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04"/>
        <v>11.744899999999999</v>
      </c>
      <c r="P2230">
        <f t="shared" si="205"/>
        <v>81.561805555555551</v>
      </c>
      <c r="Q2230" s="6" t="str">
        <f t="shared" si="206"/>
        <v>games</v>
      </c>
      <c r="R2230" s="6" t="str">
        <f t="shared" si="207"/>
        <v>tabletop games</v>
      </c>
      <c r="S2230" s="11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04"/>
        <v>1.7104755366949576</v>
      </c>
      <c r="P2231">
        <f t="shared" si="205"/>
        <v>25.42547309833024</v>
      </c>
      <c r="Q2231" s="6" t="str">
        <f t="shared" si="206"/>
        <v>games</v>
      </c>
      <c r="R2231" s="6" t="str">
        <f t="shared" si="207"/>
        <v>tabletop games</v>
      </c>
      <c r="S2231" s="11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04"/>
        <v>1.2595294117647058</v>
      </c>
      <c r="P2232">
        <f t="shared" si="205"/>
        <v>21.497991967871485</v>
      </c>
      <c r="Q2232" s="6" t="str">
        <f t="shared" si="206"/>
        <v>games</v>
      </c>
      <c r="R2232" s="6" t="str">
        <f t="shared" si="207"/>
        <v>tabletop games</v>
      </c>
      <c r="S2232" s="11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04"/>
        <v>12.121296000000001</v>
      </c>
      <c r="P2233">
        <f t="shared" si="205"/>
        <v>27.226630727762803</v>
      </c>
      <c r="Q2233" s="6" t="str">
        <f t="shared" si="206"/>
        <v>games</v>
      </c>
      <c r="R2233" s="6" t="str">
        <f t="shared" si="207"/>
        <v>tabletop games</v>
      </c>
      <c r="S2233" s="11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04"/>
        <v>4.9580000000000002</v>
      </c>
      <c r="P2234">
        <f t="shared" si="205"/>
        <v>25.091093117408906</v>
      </c>
      <c r="Q2234" s="6" t="str">
        <f t="shared" si="206"/>
        <v>games</v>
      </c>
      <c r="R2234" s="6" t="str">
        <f t="shared" si="207"/>
        <v>tabletop games</v>
      </c>
      <c r="S2234" s="11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04"/>
        <v>3.3203999999999998</v>
      </c>
      <c r="P2235">
        <f t="shared" si="205"/>
        <v>21.230179028132991</v>
      </c>
      <c r="Q2235" s="6" t="str">
        <f t="shared" si="206"/>
        <v>games</v>
      </c>
      <c r="R2235" s="6" t="str">
        <f t="shared" si="207"/>
        <v>tabletop games</v>
      </c>
      <c r="S2235" s="11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04"/>
        <v>11.65</v>
      </c>
      <c r="P2236">
        <f t="shared" si="205"/>
        <v>41.607142857142854</v>
      </c>
      <c r="Q2236" s="6" t="str">
        <f t="shared" si="206"/>
        <v>games</v>
      </c>
      <c r="R2236" s="6" t="str">
        <f t="shared" si="207"/>
        <v>tabletop games</v>
      </c>
      <c r="S2236" s="11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04"/>
        <v>1.5331538461538461</v>
      </c>
      <c r="P2237">
        <f t="shared" si="205"/>
        <v>135.58503401360545</v>
      </c>
      <c r="Q2237" s="6" t="str">
        <f t="shared" si="206"/>
        <v>games</v>
      </c>
      <c r="R2237" s="6" t="str">
        <f t="shared" si="207"/>
        <v>tabletop games</v>
      </c>
      <c r="S2237" s="11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04"/>
        <v>5.3710714285714287</v>
      </c>
      <c r="P2238">
        <f t="shared" si="205"/>
        <v>22.116176470588236</v>
      </c>
      <c r="Q2238" s="6" t="str">
        <f t="shared" si="206"/>
        <v>games</v>
      </c>
      <c r="R2238" s="6" t="str">
        <f t="shared" si="207"/>
        <v>tabletop games</v>
      </c>
      <c r="S2238" s="11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04"/>
        <v>3.5292777777777777</v>
      </c>
      <c r="P2239">
        <f t="shared" si="205"/>
        <v>64.625635808748726</v>
      </c>
      <c r="Q2239" s="6" t="str">
        <f t="shared" si="206"/>
        <v>games</v>
      </c>
      <c r="R2239" s="6" t="str">
        <f t="shared" si="207"/>
        <v>tabletop games</v>
      </c>
      <c r="S2239" s="11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04"/>
        <v>1.3740000000000001</v>
      </c>
      <c r="P2240">
        <f t="shared" si="205"/>
        <v>69.569620253164558</v>
      </c>
      <c r="Q2240" s="6" t="str">
        <f t="shared" si="206"/>
        <v>games</v>
      </c>
      <c r="R2240" s="6" t="str">
        <f t="shared" si="207"/>
        <v>tabletop games</v>
      </c>
      <c r="S2240" s="11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04"/>
        <v>1.2802667999999999</v>
      </c>
      <c r="P2241">
        <f t="shared" si="205"/>
        <v>75.133028169014082</v>
      </c>
      <c r="Q2241" s="6" t="str">
        <f t="shared" si="206"/>
        <v>games</v>
      </c>
      <c r="R2241" s="6" t="str">
        <f t="shared" si="207"/>
        <v>tabletop games</v>
      </c>
      <c r="S2241" s="11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204"/>
        <v>2.7067999999999999</v>
      </c>
      <c r="P2242">
        <f t="shared" si="205"/>
        <v>140.97916666666666</v>
      </c>
      <c r="Q2242" s="6" t="str">
        <f t="shared" si="206"/>
        <v>games</v>
      </c>
      <c r="R2242" s="6" t="str">
        <f t="shared" si="207"/>
        <v>tabletop games</v>
      </c>
      <c r="S2242" s="11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210">(E2243/D2243)</f>
        <v>8.0640000000000001</v>
      </c>
      <c r="P2243">
        <f t="shared" ref="P2243:P2306" si="211">IF(L2243=0,0,(E2243/L2243))</f>
        <v>49.472392638036808</v>
      </c>
      <c r="Q2243" s="6" t="str">
        <f t="shared" ref="Q2243:Q2306" si="212">LEFT(N2243,FIND("/",N2243)-1)</f>
        <v>games</v>
      </c>
      <c r="R2243" s="6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210"/>
        <v>13.600976000000001</v>
      </c>
      <c r="P2244">
        <f t="shared" si="211"/>
        <v>53.865251485148519</v>
      </c>
      <c r="Q2244" s="6" t="str">
        <f t="shared" si="212"/>
        <v>games</v>
      </c>
      <c r="R2244" s="6" t="str">
        <f t="shared" si="213"/>
        <v>tabletop games</v>
      </c>
      <c r="S2244" s="11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10"/>
        <v>9302.5</v>
      </c>
      <c r="P2245">
        <f t="shared" si="211"/>
        <v>4.5712530712530715</v>
      </c>
      <c r="Q2245" s="6" t="str">
        <f t="shared" si="212"/>
        <v>games</v>
      </c>
      <c r="R2245" s="6" t="str">
        <f t="shared" si="213"/>
        <v>tabletop games</v>
      </c>
      <c r="S2245" s="11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10"/>
        <v>3.7702</v>
      </c>
      <c r="P2246">
        <f t="shared" si="211"/>
        <v>65.00344827586207</v>
      </c>
      <c r="Q2246" s="6" t="str">
        <f t="shared" si="212"/>
        <v>games</v>
      </c>
      <c r="R2246" s="6" t="str">
        <f t="shared" si="213"/>
        <v>tabletop games</v>
      </c>
      <c r="S2246" s="11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10"/>
        <v>26.47025</v>
      </c>
      <c r="P2247">
        <f t="shared" si="211"/>
        <v>53.475252525252522</v>
      </c>
      <c r="Q2247" s="6" t="str">
        <f t="shared" si="212"/>
        <v>games</v>
      </c>
      <c r="R2247" s="6" t="str">
        <f t="shared" si="213"/>
        <v>tabletop games</v>
      </c>
      <c r="S2247" s="11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10"/>
        <v>1.0012000000000001</v>
      </c>
      <c r="P2248">
        <f t="shared" si="211"/>
        <v>43.912280701754383</v>
      </c>
      <c r="Q2248" s="6" t="str">
        <f t="shared" si="212"/>
        <v>games</v>
      </c>
      <c r="R2248" s="6" t="str">
        <f t="shared" si="213"/>
        <v>tabletop games</v>
      </c>
      <c r="S2248" s="11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10"/>
        <v>1.0445405405405406</v>
      </c>
      <c r="P2249">
        <f t="shared" si="211"/>
        <v>50.852631578947367</v>
      </c>
      <c r="Q2249" s="6" t="str">
        <f t="shared" si="212"/>
        <v>games</v>
      </c>
      <c r="R2249" s="6" t="str">
        <f t="shared" si="213"/>
        <v>tabletop games</v>
      </c>
      <c r="S2249" s="11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10"/>
        <v>1.0721428571428571</v>
      </c>
      <c r="P2250">
        <f t="shared" si="211"/>
        <v>58.6328125</v>
      </c>
      <c r="Q2250" s="6" t="str">
        <f t="shared" si="212"/>
        <v>games</v>
      </c>
      <c r="R2250" s="6" t="str">
        <f t="shared" si="213"/>
        <v>tabletop games</v>
      </c>
      <c r="S2250" s="11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10"/>
        <v>1.6877142857142857</v>
      </c>
      <c r="P2251">
        <f t="shared" si="211"/>
        <v>32.81666666666667</v>
      </c>
      <c r="Q2251" s="6" t="str">
        <f t="shared" si="212"/>
        <v>games</v>
      </c>
      <c r="R2251" s="6" t="str">
        <f t="shared" si="213"/>
        <v>tabletop games</v>
      </c>
      <c r="S2251" s="11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10"/>
        <v>9.7511200000000002</v>
      </c>
      <c r="P2252">
        <f t="shared" si="211"/>
        <v>426.93169877408059</v>
      </c>
      <c r="Q2252" s="6" t="str">
        <f t="shared" si="212"/>
        <v>games</v>
      </c>
      <c r="R2252" s="6" t="str">
        <f t="shared" si="213"/>
        <v>tabletop games</v>
      </c>
      <c r="S2252" s="11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10"/>
        <v>1.3444929411764706</v>
      </c>
      <c r="P2253">
        <f t="shared" si="211"/>
        <v>23.808729166666669</v>
      </c>
      <c r="Q2253" s="6" t="str">
        <f t="shared" si="212"/>
        <v>games</v>
      </c>
      <c r="R2253" s="6" t="str">
        <f t="shared" si="213"/>
        <v>tabletop games</v>
      </c>
      <c r="S2253" s="11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10"/>
        <v>2.722777777777778</v>
      </c>
      <c r="P2254">
        <f t="shared" si="211"/>
        <v>98.413654618473899</v>
      </c>
      <c r="Q2254" s="6" t="str">
        <f t="shared" si="212"/>
        <v>games</v>
      </c>
      <c r="R2254" s="6" t="str">
        <f t="shared" si="213"/>
        <v>tabletop games</v>
      </c>
      <c r="S2254" s="11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10"/>
        <v>1.1268750000000001</v>
      </c>
      <c r="P2255">
        <f t="shared" si="211"/>
        <v>107.32142857142857</v>
      </c>
      <c r="Q2255" s="6" t="str">
        <f t="shared" si="212"/>
        <v>games</v>
      </c>
      <c r="R2255" s="6" t="str">
        <f t="shared" si="213"/>
        <v>tabletop games</v>
      </c>
      <c r="S2255" s="11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10"/>
        <v>4.5979999999999999</v>
      </c>
      <c r="P2256">
        <f t="shared" si="211"/>
        <v>11.67005076142132</v>
      </c>
      <c r="Q2256" s="6" t="str">
        <f t="shared" si="212"/>
        <v>games</v>
      </c>
      <c r="R2256" s="6" t="str">
        <f t="shared" si="213"/>
        <v>tabletop games</v>
      </c>
      <c r="S2256" s="11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10"/>
        <v>2.8665822784810127</v>
      </c>
      <c r="P2257">
        <f t="shared" si="211"/>
        <v>41.782287822878232</v>
      </c>
      <c r="Q2257" s="6" t="str">
        <f t="shared" si="212"/>
        <v>games</v>
      </c>
      <c r="R2257" s="6" t="str">
        <f t="shared" si="213"/>
        <v>tabletop games</v>
      </c>
      <c r="S2257" s="11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10"/>
        <v>2.2270833333333333</v>
      </c>
      <c r="P2258">
        <f t="shared" si="211"/>
        <v>21.38</v>
      </c>
      <c r="Q2258" s="6" t="str">
        <f t="shared" si="212"/>
        <v>games</v>
      </c>
      <c r="R2258" s="6" t="str">
        <f t="shared" si="213"/>
        <v>tabletop games</v>
      </c>
      <c r="S2258" s="11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10"/>
        <v>6.3613999999999997</v>
      </c>
      <c r="P2259">
        <f t="shared" si="211"/>
        <v>94.103550295857985</v>
      </c>
      <c r="Q2259" s="6" t="str">
        <f t="shared" si="212"/>
        <v>games</v>
      </c>
      <c r="R2259" s="6" t="str">
        <f t="shared" si="213"/>
        <v>tabletop games</v>
      </c>
      <c r="S2259" s="11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10"/>
        <v>1.4650000000000001</v>
      </c>
      <c r="P2260">
        <f t="shared" si="211"/>
        <v>15.721951219512196</v>
      </c>
      <c r="Q2260" s="6" t="str">
        <f t="shared" si="212"/>
        <v>games</v>
      </c>
      <c r="R2260" s="6" t="str">
        <f t="shared" si="213"/>
        <v>tabletop games</v>
      </c>
      <c r="S2260" s="11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10"/>
        <v>18.670999999999999</v>
      </c>
      <c r="P2261">
        <f t="shared" si="211"/>
        <v>90.635922330097088</v>
      </c>
      <c r="Q2261" s="6" t="str">
        <f t="shared" si="212"/>
        <v>games</v>
      </c>
      <c r="R2261" s="6" t="str">
        <f t="shared" si="213"/>
        <v>tabletop games</v>
      </c>
      <c r="S2261" s="11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10"/>
        <v>3.2692000000000001</v>
      </c>
      <c r="P2262">
        <f t="shared" si="211"/>
        <v>97.297619047619051</v>
      </c>
      <c r="Q2262" s="6" t="str">
        <f t="shared" si="212"/>
        <v>games</v>
      </c>
      <c r="R2262" s="6" t="str">
        <f t="shared" si="213"/>
        <v>tabletop games</v>
      </c>
      <c r="S2262" s="11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10"/>
        <v>7.7949999999999999</v>
      </c>
      <c r="P2263">
        <f t="shared" si="211"/>
        <v>37.11904761904762</v>
      </c>
      <c r="Q2263" s="6" t="str">
        <f t="shared" si="212"/>
        <v>games</v>
      </c>
      <c r="R2263" s="6" t="str">
        <f t="shared" si="213"/>
        <v>tabletop games</v>
      </c>
      <c r="S2263" s="11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10"/>
        <v>1.5415151515151515</v>
      </c>
      <c r="P2264">
        <f t="shared" si="211"/>
        <v>28.104972375690608</v>
      </c>
      <c r="Q2264" s="6" t="str">
        <f t="shared" si="212"/>
        <v>games</v>
      </c>
      <c r="R2264" s="6" t="str">
        <f t="shared" si="213"/>
        <v>tabletop games</v>
      </c>
      <c r="S2264" s="11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10"/>
        <v>1.1554666666666666</v>
      </c>
      <c r="P2265">
        <f t="shared" si="211"/>
        <v>144.43333333333334</v>
      </c>
      <c r="Q2265" s="6" t="str">
        <f t="shared" si="212"/>
        <v>games</v>
      </c>
      <c r="R2265" s="6" t="str">
        <f t="shared" si="213"/>
        <v>tabletop games</v>
      </c>
      <c r="S2265" s="11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10"/>
        <v>1.8003333333333333</v>
      </c>
      <c r="P2266">
        <f t="shared" si="211"/>
        <v>24.274157303370785</v>
      </c>
      <c r="Q2266" s="6" t="str">
        <f t="shared" si="212"/>
        <v>games</v>
      </c>
      <c r="R2266" s="6" t="str">
        <f t="shared" si="213"/>
        <v>tabletop games</v>
      </c>
      <c r="S2266" s="11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10"/>
        <v>2.9849999999999999</v>
      </c>
      <c r="P2267">
        <f t="shared" si="211"/>
        <v>35.117647058823529</v>
      </c>
      <c r="Q2267" s="6" t="str">
        <f t="shared" si="212"/>
        <v>games</v>
      </c>
      <c r="R2267" s="6" t="str">
        <f t="shared" si="213"/>
        <v>tabletop games</v>
      </c>
      <c r="S2267" s="11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10"/>
        <v>3.2026666666666666</v>
      </c>
      <c r="P2268">
        <f t="shared" si="211"/>
        <v>24.762886597938145</v>
      </c>
      <c r="Q2268" s="6" t="str">
        <f t="shared" si="212"/>
        <v>games</v>
      </c>
      <c r="R2268" s="6" t="str">
        <f t="shared" si="213"/>
        <v>tabletop games</v>
      </c>
      <c r="S2268" s="11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10"/>
        <v>3.80525</v>
      </c>
      <c r="P2269">
        <f t="shared" si="211"/>
        <v>188.37871287128712</v>
      </c>
      <c r="Q2269" s="6" t="str">
        <f t="shared" si="212"/>
        <v>games</v>
      </c>
      <c r="R2269" s="6" t="str">
        <f t="shared" si="213"/>
        <v>tabletop games</v>
      </c>
      <c r="S2269" s="11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10"/>
        <v>1.026</v>
      </c>
      <c r="P2270">
        <f t="shared" si="211"/>
        <v>148.08247422680412</v>
      </c>
      <c r="Q2270" s="6" t="str">
        <f t="shared" si="212"/>
        <v>games</v>
      </c>
      <c r="R2270" s="6" t="str">
        <f t="shared" si="213"/>
        <v>tabletop games</v>
      </c>
      <c r="S2270" s="11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10"/>
        <v>18.016400000000001</v>
      </c>
      <c r="P2271">
        <f t="shared" si="211"/>
        <v>49.934589800443462</v>
      </c>
      <c r="Q2271" s="6" t="str">
        <f t="shared" si="212"/>
        <v>games</v>
      </c>
      <c r="R2271" s="6" t="str">
        <f t="shared" si="213"/>
        <v>tabletop games</v>
      </c>
      <c r="S2271" s="11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10"/>
        <v>7.2024800000000004</v>
      </c>
      <c r="P2272">
        <f t="shared" si="211"/>
        <v>107.82155688622754</v>
      </c>
      <c r="Q2272" s="6" t="str">
        <f t="shared" si="212"/>
        <v>games</v>
      </c>
      <c r="R2272" s="6" t="str">
        <f t="shared" si="213"/>
        <v>tabletop games</v>
      </c>
      <c r="S2272" s="11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10"/>
        <v>2.8309000000000002</v>
      </c>
      <c r="P2273">
        <f t="shared" si="211"/>
        <v>42.63403614457831</v>
      </c>
      <c r="Q2273" s="6" t="str">
        <f t="shared" si="212"/>
        <v>games</v>
      </c>
      <c r="R2273" s="6" t="str">
        <f t="shared" si="213"/>
        <v>tabletop games</v>
      </c>
      <c r="S2273" s="11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10"/>
        <v>13.566000000000001</v>
      </c>
      <c r="P2274">
        <f t="shared" si="211"/>
        <v>14.370762711864407</v>
      </c>
      <c r="Q2274" s="6" t="str">
        <f t="shared" si="212"/>
        <v>games</v>
      </c>
      <c r="R2274" s="6" t="str">
        <f t="shared" si="213"/>
        <v>tabletop games</v>
      </c>
      <c r="S2274" s="11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10"/>
        <v>2.2035999999999998</v>
      </c>
      <c r="P2275">
        <f t="shared" si="211"/>
        <v>37.476190476190474</v>
      </c>
      <c r="Q2275" s="6" t="str">
        <f t="shared" si="212"/>
        <v>games</v>
      </c>
      <c r="R2275" s="6" t="str">
        <f t="shared" si="213"/>
        <v>tabletop games</v>
      </c>
      <c r="S2275" s="11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10"/>
        <v>1.196</v>
      </c>
      <c r="P2276">
        <f t="shared" si="211"/>
        <v>30.202020202020201</v>
      </c>
      <c r="Q2276" s="6" t="str">
        <f t="shared" si="212"/>
        <v>games</v>
      </c>
      <c r="R2276" s="6" t="str">
        <f t="shared" si="213"/>
        <v>tabletop games</v>
      </c>
      <c r="S2276" s="11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10"/>
        <v>4.0776923076923079</v>
      </c>
      <c r="P2277">
        <f t="shared" si="211"/>
        <v>33.550632911392405</v>
      </c>
      <c r="Q2277" s="6" t="str">
        <f t="shared" si="212"/>
        <v>games</v>
      </c>
      <c r="R2277" s="6" t="str">
        <f t="shared" si="213"/>
        <v>tabletop games</v>
      </c>
      <c r="S2277" s="11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10"/>
        <v>1.0581826105905425</v>
      </c>
      <c r="P2278">
        <f t="shared" si="211"/>
        <v>64.74666666666667</v>
      </c>
      <c r="Q2278" s="6" t="str">
        <f t="shared" si="212"/>
        <v>games</v>
      </c>
      <c r="R2278" s="6" t="str">
        <f t="shared" si="213"/>
        <v>tabletop games</v>
      </c>
      <c r="S2278" s="11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10"/>
        <v>1.4108235294117648</v>
      </c>
      <c r="P2279">
        <f t="shared" si="211"/>
        <v>57.932367149758456</v>
      </c>
      <c r="Q2279" s="6" t="str">
        <f t="shared" si="212"/>
        <v>games</v>
      </c>
      <c r="R2279" s="6" t="str">
        <f t="shared" si="213"/>
        <v>tabletop games</v>
      </c>
      <c r="S2279" s="11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10"/>
        <v>2.7069999999999999</v>
      </c>
      <c r="P2280">
        <f t="shared" si="211"/>
        <v>53.078431372549019</v>
      </c>
      <c r="Q2280" s="6" t="str">
        <f t="shared" si="212"/>
        <v>games</v>
      </c>
      <c r="R2280" s="6" t="str">
        <f t="shared" si="213"/>
        <v>tabletop games</v>
      </c>
      <c r="S2280" s="11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10"/>
        <v>1.538</v>
      </c>
      <c r="P2281">
        <f t="shared" si="211"/>
        <v>48.0625</v>
      </c>
      <c r="Q2281" s="6" t="str">
        <f t="shared" si="212"/>
        <v>games</v>
      </c>
      <c r="R2281" s="6" t="str">
        <f t="shared" si="213"/>
        <v>tabletop games</v>
      </c>
      <c r="S2281" s="11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10"/>
        <v>4.0357653061224488</v>
      </c>
      <c r="P2282">
        <f t="shared" si="211"/>
        <v>82.396874999999994</v>
      </c>
      <c r="Q2282" s="6" t="str">
        <f t="shared" si="212"/>
        <v>games</v>
      </c>
      <c r="R2282" s="6" t="str">
        <f t="shared" si="213"/>
        <v>tabletop games</v>
      </c>
      <c r="S2282" s="11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10"/>
        <v>1.85</v>
      </c>
      <c r="P2283">
        <f t="shared" si="211"/>
        <v>50.454545454545453</v>
      </c>
      <c r="Q2283" s="6" t="str">
        <f t="shared" si="212"/>
        <v>music</v>
      </c>
      <c r="R2283" s="6" t="str">
        <f t="shared" si="213"/>
        <v>rock</v>
      </c>
      <c r="S2283" s="11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10"/>
        <v>1.8533333333333333</v>
      </c>
      <c r="P2284">
        <f t="shared" si="211"/>
        <v>115.83333333333333</v>
      </c>
      <c r="Q2284" s="6" t="str">
        <f t="shared" si="212"/>
        <v>music</v>
      </c>
      <c r="R2284" s="6" t="str">
        <f t="shared" si="213"/>
        <v>rock</v>
      </c>
      <c r="S2284" s="11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10"/>
        <v>1.0085533333333332</v>
      </c>
      <c r="P2285">
        <f t="shared" si="211"/>
        <v>63.03458333333333</v>
      </c>
      <c r="Q2285" s="6" t="str">
        <f t="shared" si="212"/>
        <v>music</v>
      </c>
      <c r="R2285" s="6" t="str">
        <f t="shared" si="213"/>
        <v>rock</v>
      </c>
      <c r="S2285" s="11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10"/>
        <v>1.0622116666666668</v>
      </c>
      <c r="P2286">
        <f t="shared" si="211"/>
        <v>108.02152542372882</v>
      </c>
      <c r="Q2286" s="6" t="str">
        <f t="shared" si="212"/>
        <v>music</v>
      </c>
      <c r="R2286" s="6" t="str">
        <f t="shared" si="213"/>
        <v>rock</v>
      </c>
      <c r="S2286" s="11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10"/>
        <v>1.2136666666666667</v>
      </c>
      <c r="P2287">
        <f t="shared" si="211"/>
        <v>46.088607594936711</v>
      </c>
      <c r="Q2287" s="6" t="str">
        <f t="shared" si="212"/>
        <v>music</v>
      </c>
      <c r="R2287" s="6" t="str">
        <f t="shared" si="213"/>
        <v>rock</v>
      </c>
      <c r="S2287" s="11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10"/>
        <v>1.0006666666666666</v>
      </c>
      <c r="P2288">
        <f t="shared" si="211"/>
        <v>107.21428571428571</v>
      </c>
      <c r="Q2288" s="6" t="str">
        <f t="shared" si="212"/>
        <v>music</v>
      </c>
      <c r="R2288" s="6" t="str">
        <f t="shared" si="213"/>
        <v>rock</v>
      </c>
      <c r="S2288" s="11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10"/>
        <v>1.1997755555555556</v>
      </c>
      <c r="P2289">
        <f t="shared" si="211"/>
        <v>50.9338679245283</v>
      </c>
      <c r="Q2289" s="6" t="str">
        <f t="shared" si="212"/>
        <v>music</v>
      </c>
      <c r="R2289" s="6" t="str">
        <f t="shared" si="213"/>
        <v>rock</v>
      </c>
      <c r="S2289" s="11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10"/>
        <v>1.0009999999999999</v>
      </c>
      <c r="P2290">
        <f t="shared" si="211"/>
        <v>40.04</v>
      </c>
      <c r="Q2290" s="6" t="str">
        <f t="shared" si="212"/>
        <v>music</v>
      </c>
      <c r="R2290" s="6" t="str">
        <f t="shared" si="213"/>
        <v>rock</v>
      </c>
      <c r="S2290" s="11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10"/>
        <v>1.0740000000000001</v>
      </c>
      <c r="P2291">
        <f t="shared" si="211"/>
        <v>64.44</v>
      </c>
      <c r="Q2291" s="6" t="str">
        <f t="shared" si="212"/>
        <v>music</v>
      </c>
      <c r="R2291" s="6" t="str">
        <f t="shared" si="213"/>
        <v>rock</v>
      </c>
      <c r="S2291" s="11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10"/>
        <v>1.0406666666666666</v>
      </c>
      <c r="P2292">
        <f t="shared" si="211"/>
        <v>53.827586206896555</v>
      </c>
      <c r="Q2292" s="6" t="str">
        <f t="shared" si="212"/>
        <v>music</v>
      </c>
      <c r="R2292" s="6" t="str">
        <f t="shared" si="213"/>
        <v>rock</v>
      </c>
      <c r="S2292" s="11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10"/>
        <v>1.728</v>
      </c>
      <c r="P2293">
        <f t="shared" si="211"/>
        <v>100.46511627906976</v>
      </c>
      <c r="Q2293" s="6" t="str">
        <f t="shared" si="212"/>
        <v>music</v>
      </c>
      <c r="R2293" s="6" t="str">
        <f t="shared" si="213"/>
        <v>rock</v>
      </c>
      <c r="S2293" s="11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10"/>
        <v>1.072505</v>
      </c>
      <c r="P2294">
        <f t="shared" si="211"/>
        <v>46.630652173913049</v>
      </c>
      <c r="Q2294" s="6" t="str">
        <f t="shared" si="212"/>
        <v>music</v>
      </c>
      <c r="R2294" s="6" t="str">
        <f t="shared" si="213"/>
        <v>rock</v>
      </c>
      <c r="S2294" s="11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10"/>
        <v>1.0823529411764705</v>
      </c>
      <c r="P2295">
        <f t="shared" si="211"/>
        <v>34.074074074074076</v>
      </c>
      <c r="Q2295" s="6" t="str">
        <f t="shared" si="212"/>
        <v>music</v>
      </c>
      <c r="R2295" s="6" t="str">
        <f t="shared" si="213"/>
        <v>rock</v>
      </c>
      <c r="S2295" s="11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10"/>
        <v>1.4608079999999999</v>
      </c>
      <c r="P2296">
        <f t="shared" si="211"/>
        <v>65.214642857142863</v>
      </c>
      <c r="Q2296" s="6" t="str">
        <f t="shared" si="212"/>
        <v>music</v>
      </c>
      <c r="R2296" s="6" t="str">
        <f t="shared" si="213"/>
        <v>rock</v>
      </c>
      <c r="S2296" s="11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10"/>
        <v>1.2524999999999999</v>
      </c>
      <c r="P2297">
        <f t="shared" si="211"/>
        <v>44.205882352941174</v>
      </c>
      <c r="Q2297" s="6" t="str">
        <f t="shared" si="212"/>
        <v>music</v>
      </c>
      <c r="R2297" s="6" t="str">
        <f t="shared" si="213"/>
        <v>rock</v>
      </c>
      <c r="S2297" s="11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10"/>
        <v>1.4907142857142857</v>
      </c>
      <c r="P2298">
        <f t="shared" si="211"/>
        <v>71.965517241379317</v>
      </c>
      <c r="Q2298" s="6" t="str">
        <f t="shared" si="212"/>
        <v>music</v>
      </c>
      <c r="R2298" s="6" t="str">
        <f t="shared" si="213"/>
        <v>rock</v>
      </c>
      <c r="S2298" s="11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10"/>
        <v>1.006</v>
      </c>
      <c r="P2299">
        <f t="shared" si="211"/>
        <v>52.94736842105263</v>
      </c>
      <c r="Q2299" s="6" t="str">
        <f t="shared" si="212"/>
        <v>music</v>
      </c>
      <c r="R2299" s="6" t="str">
        <f t="shared" si="213"/>
        <v>rock</v>
      </c>
      <c r="S2299" s="11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10"/>
        <v>1.0507333333333333</v>
      </c>
      <c r="P2300">
        <f t="shared" si="211"/>
        <v>109.45138888888889</v>
      </c>
      <c r="Q2300" s="6" t="str">
        <f t="shared" si="212"/>
        <v>music</v>
      </c>
      <c r="R2300" s="6" t="str">
        <f t="shared" si="213"/>
        <v>rock</v>
      </c>
      <c r="S2300" s="11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10"/>
        <v>3.5016666666666665</v>
      </c>
      <c r="P2301">
        <f t="shared" si="211"/>
        <v>75.035714285714292</v>
      </c>
      <c r="Q2301" s="6" t="str">
        <f t="shared" si="212"/>
        <v>music</v>
      </c>
      <c r="R2301" s="6" t="str">
        <f t="shared" si="213"/>
        <v>rock</v>
      </c>
      <c r="S2301" s="11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10"/>
        <v>1.0125</v>
      </c>
      <c r="P2302">
        <f t="shared" si="211"/>
        <v>115.71428571428571</v>
      </c>
      <c r="Q2302" s="6" t="str">
        <f t="shared" si="212"/>
        <v>music</v>
      </c>
      <c r="R2302" s="6" t="str">
        <f t="shared" si="213"/>
        <v>rock</v>
      </c>
      <c r="S2302" s="11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10"/>
        <v>1.336044</v>
      </c>
      <c r="P2303">
        <f t="shared" si="211"/>
        <v>31.659810426540286</v>
      </c>
      <c r="Q2303" s="6" t="str">
        <f t="shared" si="212"/>
        <v>music</v>
      </c>
      <c r="R2303" s="6" t="str">
        <f t="shared" si="213"/>
        <v>indie rock</v>
      </c>
      <c r="S2303" s="11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10"/>
        <v>1.7065217391304348</v>
      </c>
      <c r="P2304">
        <f t="shared" si="211"/>
        <v>46.176470588235297</v>
      </c>
      <c r="Q2304" s="6" t="str">
        <f t="shared" si="212"/>
        <v>music</v>
      </c>
      <c r="R2304" s="6" t="str">
        <f t="shared" si="213"/>
        <v>indie rock</v>
      </c>
      <c r="S2304" s="11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10"/>
        <v>1.0935829457364341</v>
      </c>
      <c r="P2305">
        <f t="shared" si="211"/>
        <v>68.481650485436887</v>
      </c>
      <c r="Q2305" s="6" t="str">
        <f t="shared" si="212"/>
        <v>music</v>
      </c>
      <c r="R2305" s="6" t="str">
        <f t="shared" si="213"/>
        <v>indie rock</v>
      </c>
      <c r="S2305" s="11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210"/>
        <v>1.0070033333333335</v>
      </c>
      <c r="P2306">
        <f t="shared" si="211"/>
        <v>53.469203539823013</v>
      </c>
      <c r="Q2306" s="6" t="str">
        <f t="shared" si="212"/>
        <v>music</v>
      </c>
      <c r="R2306" s="6" t="str">
        <f t="shared" si="213"/>
        <v>indie rock</v>
      </c>
      <c r="S2306" s="11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216">(E2307/D2307)</f>
        <v>1.0122777777777778</v>
      </c>
      <c r="P2307">
        <f t="shared" ref="P2307:P2370" si="217">IF(L2307=0,0,(E2307/L2307))</f>
        <v>109.10778443113773</v>
      </c>
      <c r="Q2307" s="6" t="str">
        <f t="shared" ref="Q2307:Q2370" si="218">LEFT(N2307,FIND("/",N2307)-1)</f>
        <v>music</v>
      </c>
      <c r="R2307" s="6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216"/>
        <v>1.0675857142857144</v>
      </c>
      <c r="P2308">
        <f t="shared" si="217"/>
        <v>51.185616438356163</v>
      </c>
      <c r="Q2308" s="6" t="str">
        <f t="shared" si="218"/>
        <v>music</v>
      </c>
      <c r="R2308" s="6" t="str">
        <f t="shared" si="219"/>
        <v>indie rock</v>
      </c>
      <c r="S2308" s="11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16"/>
        <v>1.0665777537961894</v>
      </c>
      <c r="P2309">
        <f t="shared" si="217"/>
        <v>27.936800000000002</v>
      </c>
      <c r="Q2309" s="6" t="str">
        <f t="shared" si="218"/>
        <v>music</v>
      </c>
      <c r="R2309" s="6" t="str">
        <f t="shared" si="219"/>
        <v>indie rock</v>
      </c>
      <c r="S2309" s="11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16"/>
        <v>1.0130622</v>
      </c>
      <c r="P2310">
        <f t="shared" si="217"/>
        <v>82.496921824104234</v>
      </c>
      <c r="Q2310" s="6" t="str">
        <f t="shared" si="218"/>
        <v>music</v>
      </c>
      <c r="R2310" s="6" t="str">
        <f t="shared" si="219"/>
        <v>indie rock</v>
      </c>
      <c r="S2310" s="11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16"/>
        <v>1.0667450000000001</v>
      </c>
      <c r="P2311">
        <f t="shared" si="217"/>
        <v>59.817476635514019</v>
      </c>
      <c r="Q2311" s="6" t="str">
        <f t="shared" si="218"/>
        <v>music</v>
      </c>
      <c r="R2311" s="6" t="str">
        <f t="shared" si="219"/>
        <v>indie rock</v>
      </c>
      <c r="S2311" s="11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16"/>
        <v>4.288397837837838</v>
      </c>
      <c r="P2312">
        <f t="shared" si="217"/>
        <v>64.816470588235291</v>
      </c>
      <c r="Q2312" s="6" t="str">
        <f t="shared" si="218"/>
        <v>music</v>
      </c>
      <c r="R2312" s="6" t="str">
        <f t="shared" si="219"/>
        <v>indie rock</v>
      </c>
      <c r="S2312" s="11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16"/>
        <v>1.0411111111111111</v>
      </c>
      <c r="P2313">
        <f t="shared" si="217"/>
        <v>90.09615384615384</v>
      </c>
      <c r="Q2313" s="6" t="str">
        <f t="shared" si="218"/>
        <v>music</v>
      </c>
      <c r="R2313" s="6" t="str">
        <f t="shared" si="219"/>
        <v>indie rock</v>
      </c>
      <c r="S2313" s="11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16"/>
        <v>1.0786666666666667</v>
      </c>
      <c r="P2314">
        <f t="shared" si="217"/>
        <v>40.962025316455694</v>
      </c>
      <c r="Q2314" s="6" t="str">
        <f t="shared" si="218"/>
        <v>music</v>
      </c>
      <c r="R2314" s="6" t="str">
        <f t="shared" si="219"/>
        <v>indie rock</v>
      </c>
      <c r="S2314" s="11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16"/>
        <v>1.7584040000000001</v>
      </c>
      <c r="P2315">
        <f t="shared" si="217"/>
        <v>56.000127388535034</v>
      </c>
      <c r="Q2315" s="6" t="str">
        <f t="shared" si="218"/>
        <v>music</v>
      </c>
      <c r="R2315" s="6" t="str">
        <f t="shared" si="219"/>
        <v>indie rock</v>
      </c>
      <c r="S2315" s="11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16"/>
        <v>1.5697000000000001</v>
      </c>
      <c r="P2316">
        <f t="shared" si="217"/>
        <v>37.672800000000002</v>
      </c>
      <c r="Q2316" s="6" t="str">
        <f t="shared" si="218"/>
        <v>music</v>
      </c>
      <c r="R2316" s="6" t="str">
        <f t="shared" si="219"/>
        <v>indie rock</v>
      </c>
      <c r="S2316" s="11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16"/>
        <v>1.026</v>
      </c>
      <c r="P2317">
        <f t="shared" si="217"/>
        <v>40.078125</v>
      </c>
      <c r="Q2317" s="6" t="str">
        <f t="shared" si="218"/>
        <v>music</v>
      </c>
      <c r="R2317" s="6" t="str">
        <f t="shared" si="219"/>
        <v>indie rock</v>
      </c>
      <c r="S2317" s="11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16"/>
        <v>1.0404266666666666</v>
      </c>
      <c r="P2318">
        <f t="shared" si="217"/>
        <v>78.031999999999996</v>
      </c>
      <c r="Q2318" s="6" t="str">
        <f t="shared" si="218"/>
        <v>music</v>
      </c>
      <c r="R2318" s="6" t="str">
        <f t="shared" si="219"/>
        <v>indie rock</v>
      </c>
      <c r="S2318" s="11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16"/>
        <v>1.04</v>
      </c>
      <c r="P2319">
        <f t="shared" si="217"/>
        <v>18.90909090909091</v>
      </c>
      <c r="Q2319" s="6" t="str">
        <f t="shared" si="218"/>
        <v>music</v>
      </c>
      <c r="R2319" s="6" t="str">
        <f t="shared" si="219"/>
        <v>indie rock</v>
      </c>
      <c r="S2319" s="11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16"/>
        <v>1.2105999999999999</v>
      </c>
      <c r="P2320">
        <f t="shared" si="217"/>
        <v>37.134969325153371</v>
      </c>
      <c r="Q2320" s="6" t="str">
        <f t="shared" si="218"/>
        <v>music</v>
      </c>
      <c r="R2320" s="6" t="str">
        <f t="shared" si="219"/>
        <v>indie rock</v>
      </c>
      <c r="S2320" s="11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16"/>
        <v>1.077</v>
      </c>
      <c r="P2321">
        <f t="shared" si="217"/>
        <v>41.961038961038959</v>
      </c>
      <c r="Q2321" s="6" t="str">
        <f t="shared" si="218"/>
        <v>music</v>
      </c>
      <c r="R2321" s="6" t="str">
        <f t="shared" si="219"/>
        <v>indie rock</v>
      </c>
      <c r="S2321" s="11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16"/>
        <v>1.0866</v>
      </c>
      <c r="P2322">
        <f t="shared" si="217"/>
        <v>61.044943820224717</v>
      </c>
      <c r="Q2322" s="6" t="str">
        <f t="shared" si="218"/>
        <v>music</v>
      </c>
      <c r="R2322" s="6" t="str">
        <f t="shared" si="219"/>
        <v>indie rock</v>
      </c>
      <c r="S2322" s="11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16"/>
        <v>0.39120962394619685</v>
      </c>
      <c r="P2323">
        <f t="shared" si="217"/>
        <v>64.53125</v>
      </c>
      <c r="Q2323" s="6" t="str">
        <f t="shared" si="218"/>
        <v>food</v>
      </c>
      <c r="R2323" s="6" t="str">
        <f t="shared" si="219"/>
        <v>small batch</v>
      </c>
      <c r="S2323" s="11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16"/>
        <v>3.1481481481481478E-2</v>
      </c>
      <c r="P2324">
        <f t="shared" si="217"/>
        <v>21.25</v>
      </c>
      <c r="Q2324" s="6" t="str">
        <f t="shared" si="218"/>
        <v>food</v>
      </c>
      <c r="R2324" s="6" t="str">
        <f t="shared" si="219"/>
        <v>small batch</v>
      </c>
      <c r="S2324" s="11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16"/>
        <v>0.48</v>
      </c>
      <c r="P2325">
        <f t="shared" si="217"/>
        <v>30</v>
      </c>
      <c r="Q2325" s="6" t="str">
        <f t="shared" si="218"/>
        <v>food</v>
      </c>
      <c r="R2325" s="6" t="str">
        <f t="shared" si="219"/>
        <v>small batch</v>
      </c>
      <c r="S2325" s="11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16"/>
        <v>0.20733333333333334</v>
      </c>
      <c r="P2326">
        <f t="shared" si="217"/>
        <v>25.491803278688526</v>
      </c>
      <c r="Q2326" s="6" t="str">
        <f t="shared" si="218"/>
        <v>food</v>
      </c>
      <c r="R2326" s="6" t="str">
        <f t="shared" si="219"/>
        <v>small batch</v>
      </c>
      <c r="S2326" s="11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16"/>
        <v>0.08</v>
      </c>
      <c r="P2327">
        <f t="shared" si="217"/>
        <v>11.428571428571429</v>
      </c>
      <c r="Q2327" s="6" t="str">
        <f t="shared" si="218"/>
        <v>food</v>
      </c>
      <c r="R2327" s="6" t="str">
        <f t="shared" si="219"/>
        <v>small batch</v>
      </c>
      <c r="S2327" s="11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16"/>
        <v>7.1999999999999998E-3</v>
      </c>
      <c r="P2328">
        <f t="shared" si="217"/>
        <v>108</v>
      </c>
      <c r="Q2328" s="6" t="str">
        <f t="shared" si="218"/>
        <v>food</v>
      </c>
      <c r="R2328" s="6" t="str">
        <f t="shared" si="219"/>
        <v>small batch</v>
      </c>
      <c r="S2328" s="11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16"/>
        <v>5.2609431428571432</v>
      </c>
      <c r="P2329">
        <f t="shared" si="217"/>
        <v>54.883162444113267</v>
      </c>
      <c r="Q2329" s="6" t="str">
        <f t="shared" si="218"/>
        <v>food</v>
      </c>
      <c r="R2329" s="6" t="str">
        <f t="shared" si="219"/>
        <v>small batch</v>
      </c>
      <c r="S2329" s="11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16"/>
        <v>2.5445000000000002</v>
      </c>
      <c r="P2330">
        <f t="shared" si="217"/>
        <v>47.383612662942269</v>
      </c>
      <c r="Q2330" s="6" t="str">
        <f t="shared" si="218"/>
        <v>food</v>
      </c>
      <c r="R2330" s="6" t="str">
        <f t="shared" si="219"/>
        <v>small batch</v>
      </c>
      <c r="S2330" s="11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16"/>
        <v>1.0591999999999999</v>
      </c>
      <c r="P2331">
        <f t="shared" si="217"/>
        <v>211.84</v>
      </c>
      <c r="Q2331" s="6" t="str">
        <f t="shared" si="218"/>
        <v>food</v>
      </c>
      <c r="R2331" s="6" t="str">
        <f t="shared" si="219"/>
        <v>small batch</v>
      </c>
      <c r="S2331" s="11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16"/>
        <v>1.0242285714285715</v>
      </c>
      <c r="P2332">
        <f t="shared" si="217"/>
        <v>219.92638036809817</v>
      </c>
      <c r="Q2332" s="6" t="str">
        <f t="shared" si="218"/>
        <v>food</v>
      </c>
      <c r="R2332" s="6" t="str">
        <f t="shared" si="219"/>
        <v>small batch</v>
      </c>
      <c r="S2332" s="11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16"/>
        <v>1.4431375</v>
      </c>
      <c r="P2333">
        <f t="shared" si="217"/>
        <v>40.795406360424032</v>
      </c>
      <c r="Q2333" s="6" t="str">
        <f t="shared" si="218"/>
        <v>food</v>
      </c>
      <c r="R2333" s="6" t="str">
        <f t="shared" si="219"/>
        <v>small batch</v>
      </c>
      <c r="S2333" s="11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16"/>
        <v>1.06308</v>
      </c>
      <c r="P2334">
        <f t="shared" si="217"/>
        <v>75.502840909090907</v>
      </c>
      <c r="Q2334" s="6" t="str">
        <f t="shared" si="218"/>
        <v>food</v>
      </c>
      <c r="R2334" s="6" t="str">
        <f t="shared" si="219"/>
        <v>small batch</v>
      </c>
      <c r="S2334" s="11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16"/>
        <v>2.1216666666666666</v>
      </c>
      <c r="P2335">
        <f t="shared" si="217"/>
        <v>13.542553191489361</v>
      </c>
      <c r="Q2335" s="6" t="str">
        <f t="shared" si="218"/>
        <v>food</v>
      </c>
      <c r="R2335" s="6" t="str">
        <f t="shared" si="219"/>
        <v>small batch</v>
      </c>
      <c r="S2335" s="11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16"/>
        <v>1.0195000000000001</v>
      </c>
      <c r="P2336">
        <f t="shared" si="217"/>
        <v>60.865671641791046</v>
      </c>
      <c r="Q2336" s="6" t="str">
        <f t="shared" si="218"/>
        <v>food</v>
      </c>
      <c r="R2336" s="6" t="str">
        <f t="shared" si="219"/>
        <v>small batch</v>
      </c>
      <c r="S2336" s="11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16"/>
        <v>1.0227200000000001</v>
      </c>
      <c r="P2337">
        <f t="shared" si="217"/>
        <v>115.69230769230769</v>
      </c>
      <c r="Q2337" s="6" t="str">
        <f t="shared" si="218"/>
        <v>food</v>
      </c>
      <c r="R2337" s="6" t="str">
        <f t="shared" si="219"/>
        <v>small batch</v>
      </c>
      <c r="S2337" s="11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16"/>
        <v>5.2073254999999996</v>
      </c>
      <c r="P2338">
        <f t="shared" si="217"/>
        <v>48.104623556581984</v>
      </c>
      <c r="Q2338" s="6" t="str">
        <f t="shared" si="218"/>
        <v>food</v>
      </c>
      <c r="R2338" s="6" t="str">
        <f t="shared" si="219"/>
        <v>small batch</v>
      </c>
      <c r="S2338" s="11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16"/>
        <v>1.1065833333333333</v>
      </c>
      <c r="P2339">
        <f t="shared" si="217"/>
        <v>74.184357541899445</v>
      </c>
      <c r="Q2339" s="6" t="str">
        <f t="shared" si="218"/>
        <v>food</v>
      </c>
      <c r="R2339" s="6" t="str">
        <f t="shared" si="219"/>
        <v>small batch</v>
      </c>
      <c r="S2339" s="11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16"/>
        <v>1.0114333333333334</v>
      </c>
      <c r="P2340">
        <f t="shared" si="217"/>
        <v>123.34552845528455</v>
      </c>
      <c r="Q2340" s="6" t="str">
        <f t="shared" si="218"/>
        <v>food</v>
      </c>
      <c r="R2340" s="6" t="str">
        <f t="shared" si="219"/>
        <v>small batch</v>
      </c>
      <c r="S2340" s="11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16"/>
        <v>2.9420799999999998</v>
      </c>
      <c r="P2341">
        <f t="shared" si="217"/>
        <v>66.623188405797094</v>
      </c>
      <c r="Q2341" s="6" t="str">
        <f t="shared" si="218"/>
        <v>food</v>
      </c>
      <c r="R2341" s="6" t="str">
        <f t="shared" si="219"/>
        <v>small batch</v>
      </c>
      <c r="S2341" s="11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16"/>
        <v>1.0577749999999999</v>
      </c>
      <c r="P2342">
        <f t="shared" si="217"/>
        <v>104.99007444168734</v>
      </c>
      <c r="Q2342" s="6" t="str">
        <f t="shared" si="218"/>
        <v>food</v>
      </c>
      <c r="R2342" s="6" t="str">
        <f t="shared" si="219"/>
        <v>small batch</v>
      </c>
      <c r="S2342" s="11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16"/>
        <v>0</v>
      </c>
      <c r="P2343">
        <f t="shared" si="217"/>
        <v>0</v>
      </c>
      <c r="Q2343" s="6" t="str">
        <f t="shared" si="218"/>
        <v>technology</v>
      </c>
      <c r="R2343" s="6" t="str">
        <f t="shared" si="219"/>
        <v>web</v>
      </c>
      <c r="S2343" s="11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16"/>
        <v>0</v>
      </c>
      <c r="P2344">
        <f t="shared" si="217"/>
        <v>0</v>
      </c>
      <c r="Q2344" s="6" t="str">
        <f t="shared" si="218"/>
        <v>technology</v>
      </c>
      <c r="R2344" s="6" t="str">
        <f t="shared" si="219"/>
        <v>web</v>
      </c>
      <c r="S2344" s="11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16"/>
        <v>0.03</v>
      </c>
      <c r="P2345">
        <f t="shared" si="217"/>
        <v>300</v>
      </c>
      <c r="Q2345" s="6" t="str">
        <f t="shared" si="218"/>
        <v>technology</v>
      </c>
      <c r="R2345" s="6" t="str">
        <f t="shared" si="219"/>
        <v>web</v>
      </c>
      <c r="S2345" s="11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16"/>
        <v>1E-3</v>
      </c>
      <c r="P2346">
        <f t="shared" si="217"/>
        <v>1</v>
      </c>
      <c r="Q2346" s="6" t="str">
        <f t="shared" si="218"/>
        <v>technology</v>
      </c>
      <c r="R2346" s="6" t="str">
        <f t="shared" si="219"/>
        <v>web</v>
      </c>
      <c r="S2346" s="11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16"/>
        <v>0</v>
      </c>
      <c r="P2347">
        <f t="shared" si="217"/>
        <v>0</v>
      </c>
      <c r="Q2347" s="6" t="str">
        <f t="shared" si="218"/>
        <v>technology</v>
      </c>
      <c r="R2347" s="6" t="str">
        <f t="shared" si="219"/>
        <v>web</v>
      </c>
      <c r="S2347" s="11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16"/>
        <v>6.4999999999999997E-4</v>
      </c>
      <c r="P2348">
        <f t="shared" si="217"/>
        <v>13</v>
      </c>
      <c r="Q2348" s="6" t="str">
        <f t="shared" si="218"/>
        <v>technology</v>
      </c>
      <c r="R2348" s="6" t="str">
        <f t="shared" si="219"/>
        <v>web</v>
      </c>
      <c r="S2348" s="11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16"/>
        <v>1.4999999999999999E-2</v>
      </c>
      <c r="P2349">
        <f t="shared" si="217"/>
        <v>15</v>
      </c>
      <c r="Q2349" s="6" t="str">
        <f t="shared" si="218"/>
        <v>technology</v>
      </c>
      <c r="R2349" s="6" t="str">
        <f t="shared" si="219"/>
        <v>web</v>
      </c>
      <c r="S2349" s="11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16"/>
        <v>3.8571428571428572E-3</v>
      </c>
      <c r="P2350">
        <f t="shared" si="217"/>
        <v>54</v>
      </c>
      <c r="Q2350" s="6" t="str">
        <f t="shared" si="218"/>
        <v>technology</v>
      </c>
      <c r="R2350" s="6" t="str">
        <f t="shared" si="219"/>
        <v>web</v>
      </c>
      <c r="S2350" s="11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16"/>
        <v>0</v>
      </c>
      <c r="P2351">
        <f t="shared" si="217"/>
        <v>0</v>
      </c>
      <c r="Q2351" s="6" t="str">
        <f t="shared" si="218"/>
        <v>technology</v>
      </c>
      <c r="R2351" s="6" t="str">
        <f t="shared" si="219"/>
        <v>web</v>
      </c>
      <c r="S2351" s="11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16"/>
        <v>0</v>
      </c>
      <c r="P2352">
        <f t="shared" si="217"/>
        <v>0</v>
      </c>
      <c r="Q2352" s="6" t="str">
        <f t="shared" si="218"/>
        <v>technology</v>
      </c>
      <c r="R2352" s="6" t="str">
        <f t="shared" si="219"/>
        <v>web</v>
      </c>
      <c r="S2352" s="11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16"/>
        <v>5.7142857142857143E-3</v>
      </c>
      <c r="P2353">
        <f t="shared" si="217"/>
        <v>15.428571428571429</v>
      </c>
      <c r="Q2353" s="6" t="str">
        <f t="shared" si="218"/>
        <v>technology</v>
      </c>
      <c r="R2353" s="6" t="str">
        <f t="shared" si="219"/>
        <v>web</v>
      </c>
      <c r="S2353" s="11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16"/>
        <v>0</v>
      </c>
      <c r="P2354">
        <f t="shared" si="217"/>
        <v>0</v>
      </c>
      <c r="Q2354" s="6" t="str">
        <f t="shared" si="218"/>
        <v>technology</v>
      </c>
      <c r="R2354" s="6" t="str">
        <f t="shared" si="219"/>
        <v>web</v>
      </c>
      <c r="S2354" s="11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16"/>
        <v>0</v>
      </c>
      <c r="P2355">
        <f t="shared" si="217"/>
        <v>0</v>
      </c>
      <c r="Q2355" s="6" t="str">
        <f t="shared" si="218"/>
        <v>technology</v>
      </c>
      <c r="R2355" s="6" t="str">
        <f t="shared" si="219"/>
        <v>web</v>
      </c>
      <c r="S2355" s="11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16"/>
        <v>7.1428571428571429E-4</v>
      </c>
      <c r="P2356">
        <f t="shared" si="217"/>
        <v>25</v>
      </c>
      <c r="Q2356" s="6" t="str">
        <f t="shared" si="218"/>
        <v>technology</v>
      </c>
      <c r="R2356" s="6" t="str">
        <f t="shared" si="219"/>
        <v>web</v>
      </c>
      <c r="S2356" s="11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16"/>
        <v>6.875E-3</v>
      </c>
      <c r="P2357">
        <f t="shared" si="217"/>
        <v>27.5</v>
      </c>
      <c r="Q2357" s="6" t="str">
        <f t="shared" si="218"/>
        <v>technology</v>
      </c>
      <c r="R2357" s="6" t="str">
        <f t="shared" si="219"/>
        <v>web</v>
      </c>
      <c r="S2357" s="11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16"/>
        <v>0</v>
      </c>
      <c r="P2358">
        <f t="shared" si="217"/>
        <v>0</v>
      </c>
      <c r="Q2358" s="6" t="str">
        <f t="shared" si="218"/>
        <v>technology</v>
      </c>
      <c r="R2358" s="6" t="str">
        <f t="shared" si="219"/>
        <v>web</v>
      </c>
      <c r="S2358" s="11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16"/>
        <v>0</v>
      </c>
      <c r="P2359">
        <f t="shared" si="217"/>
        <v>0</v>
      </c>
      <c r="Q2359" s="6" t="str">
        <f t="shared" si="218"/>
        <v>technology</v>
      </c>
      <c r="R2359" s="6" t="str">
        <f t="shared" si="219"/>
        <v>web</v>
      </c>
      <c r="S2359" s="11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16"/>
        <v>0</v>
      </c>
      <c r="P2360">
        <f t="shared" si="217"/>
        <v>0</v>
      </c>
      <c r="Q2360" s="6" t="str">
        <f t="shared" si="218"/>
        <v>technology</v>
      </c>
      <c r="R2360" s="6" t="str">
        <f t="shared" si="219"/>
        <v>web</v>
      </c>
      <c r="S2360" s="11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16"/>
        <v>0.14680000000000001</v>
      </c>
      <c r="P2361">
        <f t="shared" si="217"/>
        <v>367</v>
      </c>
      <c r="Q2361" s="6" t="str">
        <f t="shared" si="218"/>
        <v>technology</v>
      </c>
      <c r="R2361" s="6" t="str">
        <f t="shared" si="219"/>
        <v>web</v>
      </c>
      <c r="S2361" s="11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16"/>
        <v>4.0000000000000002E-4</v>
      </c>
      <c r="P2362">
        <f t="shared" si="217"/>
        <v>2</v>
      </c>
      <c r="Q2362" s="6" t="str">
        <f t="shared" si="218"/>
        <v>technology</v>
      </c>
      <c r="R2362" s="6" t="str">
        <f t="shared" si="219"/>
        <v>web</v>
      </c>
      <c r="S2362" s="11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16"/>
        <v>0</v>
      </c>
      <c r="P2363">
        <f t="shared" si="217"/>
        <v>0</v>
      </c>
      <c r="Q2363" s="6" t="str">
        <f t="shared" si="218"/>
        <v>technology</v>
      </c>
      <c r="R2363" s="6" t="str">
        <f t="shared" si="219"/>
        <v>web</v>
      </c>
      <c r="S2363" s="11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16"/>
        <v>0.2857142857142857</v>
      </c>
      <c r="P2364">
        <f t="shared" si="217"/>
        <v>60</v>
      </c>
      <c r="Q2364" s="6" t="str">
        <f t="shared" si="218"/>
        <v>technology</v>
      </c>
      <c r="R2364" s="6" t="str">
        <f t="shared" si="219"/>
        <v>web</v>
      </c>
      <c r="S2364" s="11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16"/>
        <v>0</v>
      </c>
      <c r="P2365">
        <f t="shared" si="217"/>
        <v>0</v>
      </c>
      <c r="Q2365" s="6" t="str">
        <f t="shared" si="218"/>
        <v>technology</v>
      </c>
      <c r="R2365" s="6" t="str">
        <f t="shared" si="219"/>
        <v>web</v>
      </c>
      <c r="S2365" s="11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16"/>
        <v>0</v>
      </c>
      <c r="P2366">
        <f t="shared" si="217"/>
        <v>0</v>
      </c>
      <c r="Q2366" s="6" t="str">
        <f t="shared" si="218"/>
        <v>technology</v>
      </c>
      <c r="R2366" s="6" t="str">
        <f t="shared" si="219"/>
        <v>web</v>
      </c>
      <c r="S2366" s="11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16"/>
        <v>0</v>
      </c>
      <c r="P2367">
        <f t="shared" si="217"/>
        <v>0</v>
      </c>
      <c r="Q2367" s="6" t="str">
        <f t="shared" si="218"/>
        <v>technology</v>
      </c>
      <c r="R2367" s="6" t="str">
        <f t="shared" si="219"/>
        <v>web</v>
      </c>
      <c r="S2367" s="11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16"/>
        <v>0.1052</v>
      </c>
      <c r="P2368">
        <f t="shared" si="217"/>
        <v>97.407407407407405</v>
      </c>
      <c r="Q2368" s="6" t="str">
        <f t="shared" si="218"/>
        <v>technology</v>
      </c>
      <c r="R2368" s="6" t="str">
        <f t="shared" si="219"/>
        <v>web</v>
      </c>
      <c r="S2368" s="11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16"/>
        <v>1.34E-2</v>
      </c>
      <c r="P2369">
        <f t="shared" si="217"/>
        <v>47.857142857142854</v>
      </c>
      <c r="Q2369" s="6" t="str">
        <f t="shared" si="218"/>
        <v>technology</v>
      </c>
      <c r="R2369" s="6" t="str">
        <f t="shared" si="219"/>
        <v>web</v>
      </c>
      <c r="S2369" s="11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216"/>
        <v>2.5000000000000001E-3</v>
      </c>
      <c r="P2370">
        <f t="shared" si="217"/>
        <v>50</v>
      </c>
      <c r="Q2370" s="6" t="str">
        <f t="shared" si="218"/>
        <v>technology</v>
      </c>
      <c r="R2370" s="6" t="str">
        <f t="shared" si="219"/>
        <v>web</v>
      </c>
      <c r="S2370" s="11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222">(E2371/D2371)</f>
        <v>0</v>
      </c>
      <c r="P2371">
        <f t="shared" ref="P2371:P2434" si="223">IF(L2371=0,0,(E2371/L2371))</f>
        <v>0</v>
      </c>
      <c r="Q2371" s="6" t="str">
        <f t="shared" ref="Q2371:Q2434" si="224">LEFT(N2371,FIND("/",N2371)-1)</f>
        <v>technology</v>
      </c>
      <c r="R2371" s="6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222"/>
        <v>3.2799999999999999E-3</v>
      </c>
      <c r="P2372">
        <f t="shared" si="223"/>
        <v>20.5</v>
      </c>
      <c r="Q2372" s="6" t="str">
        <f t="shared" si="224"/>
        <v>technology</v>
      </c>
      <c r="R2372" s="6" t="str">
        <f t="shared" si="225"/>
        <v>web</v>
      </c>
      <c r="S2372" s="11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22"/>
        <v>0</v>
      </c>
      <c r="P2373">
        <f t="shared" si="223"/>
        <v>0</v>
      </c>
      <c r="Q2373" s="6" t="str">
        <f t="shared" si="224"/>
        <v>technology</v>
      </c>
      <c r="R2373" s="6" t="str">
        <f t="shared" si="225"/>
        <v>web</v>
      </c>
      <c r="S2373" s="11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22"/>
        <v>3.272727272727273E-2</v>
      </c>
      <c r="P2374">
        <f t="shared" si="223"/>
        <v>30</v>
      </c>
      <c r="Q2374" s="6" t="str">
        <f t="shared" si="224"/>
        <v>technology</v>
      </c>
      <c r="R2374" s="6" t="str">
        <f t="shared" si="225"/>
        <v>web</v>
      </c>
      <c r="S2374" s="11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22"/>
        <v>5.8823529411764708E-5</v>
      </c>
      <c r="P2375">
        <f t="shared" si="223"/>
        <v>50</v>
      </c>
      <c r="Q2375" s="6" t="str">
        <f t="shared" si="224"/>
        <v>technology</v>
      </c>
      <c r="R2375" s="6" t="str">
        <f t="shared" si="225"/>
        <v>web</v>
      </c>
      <c r="S2375" s="11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22"/>
        <v>4.5454545454545455E-4</v>
      </c>
      <c r="P2376">
        <f t="shared" si="223"/>
        <v>10</v>
      </c>
      <c r="Q2376" s="6" t="str">
        <f t="shared" si="224"/>
        <v>technology</v>
      </c>
      <c r="R2376" s="6" t="str">
        <f t="shared" si="225"/>
        <v>web</v>
      </c>
      <c r="S2376" s="11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22"/>
        <v>0</v>
      </c>
      <c r="P2377">
        <f t="shared" si="223"/>
        <v>0</v>
      </c>
      <c r="Q2377" s="6" t="str">
        <f t="shared" si="224"/>
        <v>technology</v>
      </c>
      <c r="R2377" s="6" t="str">
        <f t="shared" si="225"/>
        <v>web</v>
      </c>
      <c r="S2377" s="11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22"/>
        <v>0.10877666666666666</v>
      </c>
      <c r="P2378">
        <f t="shared" si="223"/>
        <v>81.582499999999996</v>
      </c>
      <c r="Q2378" s="6" t="str">
        <f t="shared" si="224"/>
        <v>technology</v>
      </c>
      <c r="R2378" s="6" t="str">
        <f t="shared" si="225"/>
        <v>web</v>
      </c>
      <c r="S2378" s="11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22"/>
        <v>0</v>
      </c>
      <c r="P2379">
        <f t="shared" si="223"/>
        <v>0</v>
      </c>
      <c r="Q2379" s="6" t="str">
        <f t="shared" si="224"/>
        <v>technology</v>
      </c>
      <c r="R2379" s="6" t="str">
        <f t="shared" si="225"/>
        <v>web</v>
      </c>
      <c r="S2379" s="11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22"/>
        <v>0</v>
      </c>
      <c r="P2380">
        <f t="shared" si="223"/>
        <v>0</v>
      </c>
      <c r="Q2380" s="6" t="str">
        <f t="shared" si="224"/>
        <v>technology</v>
      </c>
      <c r="R2380" s="6" t="str">
        <f t="shared" si="225"/>
        <v>web</v>
      </c>
      <c r="S2380" s="11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22"/>
        <v>0</v>
      </c>
      <c r="P2381">
        <f t="shared" si="223"/>
        <v>0</v>
      </c>
      <c r="Q2381" s="6" t="str">
        <f t="shared" si="224"/>
        <v>technology</v>
      </c>
      <c r="R2381" s="6" t="str">
        <f t="shared" si="225"/>
        <v>web</v>
      </c>
      <c r="S2381" s="11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22"/>
        <v>3.6666666666666666E-3</v>
      </c>
      <c r="P2382">
        <f t="shared" si="223"/>
        <v>18.333333333333332</v>
      </c>
      <c r="Q2382" s="6" t="str">
        <f t="shared" si="224"/>
        <v>technology</v>
      </c>
      <c r="R2382" s="6" t="str">
        <f t="shared" si="225"/>
        <v>web</v>
      </c>
      <c r="S2382" s="11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22"/>
        <v>1.8193398957730169E-2</v>
      </c>
      <c r="P2383">
        <f t="shared" si="223"/>
        <v>224.42857142857142</v>
      </c>
      <c r="Q2383" s="6" t="str">
        <f t="shared" si="224"/>
        <v>technology</v>
      </c>
      <c r="R2383" s="6" t="str">
        <f t="shared" si="225"/>
        <v>web</v>
      </c>
      <c r="S2383" s="11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22"/>
        <v>2.5000000000000001E-2</v>
      </c>
      <c r="P2384">
        <f t="shared" si="223"/>
        <v>37.5</v>
      </c>
      <c r="Q2384" s="6" t="str">
        <f t="shared" si="224"/>
        <v>technology</v>
      </c>
      <c r="R2384" s="6" t="str">
        <f t="shared" si="225"/>
        <v>web</v>
      </c>
      <c r="S2384" s="11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22"/>
        <v>4.3499999999999997E-2</v>
      </c>
      <c r="P2385">
        <f t="shared" si="223"/>
        <v>145</v>
      </c>
      <c r="Q2385" s="6" t="str">
        <f t="shared" si="224"/>
        <v>technology</v>
      </c>
      <c r="R2385" s="6" t="str">
        <f t="shared" si="225"/>
        <v>web</v>
      </c>
      <c r="S2385" s="11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22"/>
        <v>8.0000000000000002E-3</v>
      </c>
      <c r="P2386">
        <f t="shared" si="223"/>
        <v>1</v>
      </c>
      <c r="Q2386" s="6" t="str">
        <f t="shared" si="224"/>
        <v>technology</v>
      </c>
      <c r="R2386" s="6" t="str">
        <f t="shared" si="225"/>
        <v>web</v>
      </c>
      <c r="S2386" s="11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22"/>
        <v>1.2123076923076924E-2</v>
      </c>
      <c r="P2387">
        <f t="shared" si="223"/>
        <v>112.57142857142857</v>
      </c>
      <c r="Q2387" s="6" t="str">
        <f t="shared" si="224"/>
        <v>technology</v>
      </c>
      <c r="R2387" s="6" t="str">
        <f t="shared" si="225"/>
        <v>web</v>
      </c>
      <c r="S2387" s="11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22"/>
        <v>0</v>
      </c>
      <c r="P2388">
        <f t="shared" si="223"/>
        <v>0</v>
      </c>
      <c r="Q2388" s="6" t="str">
        <f t="shared" si="224"/>
        <v>technology</v>
      </c>
      <c r="R2388" s="6" t="str">
        <f t="shared" si="225"/>
        <v>web</v>
      </c>
      <c r="S2388" s="11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22"/>
        <v>6.8399999999999997E-3</v>
      </c>
      <c r="P2389">
        <f t="shared" si="223"/>
        <v>342</v>
      </c>
      <c r="Q2389" s="6" t="str">
        <f t="shared" si="224"/>
        <v>technology</v>
      </c>
      <c r="R2389" s="6" t="str">
        <f t="shared" si="225"/>
        <v>web</v>
      </c>
      <c r="S2389" s="11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22"/>
        <v>1.2513513513513513E-2</v>
      </c>
      <c r="P2390">
        <f t="shared" si="223"/>
        <v>57.875</v>
      </c>
      <c r="Q2390" s="6" t="str">
        <f t="shared" si="224"/>
        <v>technology</v>
      </c>
      <c r="R2390" s="6" t="str">
        <f t="shared" si="225"/>
        <v>web</v>
      </c>
      <c r="S2390" s="11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22"/>
        <v>1.8749999999999999E-3</v>
      </c>
      <c r="P2391">
        <f t="shared" si="223"/>
        <v>30</v>
      </c>
      <c r="Q2391" s="6" t="str">
        <f t="shared" si="224"/>
        <v>technology</v>
      </c>
      <c r="R2391" s="6" t="str">
        <f t="shared" si="225"/>
        <v>web</v>
      </c>
      <c r="S2391" s="11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22"/>
        <v>0</v>
      </c>
      <c r="P2392">
        <f t="shared" si="223"/>
        <v>0</v>
      </c>
      <c r="Q2392" s="6" t="str">
        <f t="shared" si="224"/>
        <v>technology</v>
      </c>
      <c r="R2392" s="6" t="str">
        <f t="shared" si="225"/>
        <v>web</v>
      </c>
      <c r="S2392" s="11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22"/>
        <v>1.25E-3</v>
      </c>
      <c r="P2393">
        <f t="shared" si="223"/>
        <v>25</v>
      </c>
      <c r="Q2393" s="6" t="str">
        <f t="shared" si="224"/>
        <v>technology</v>
      </c>
      <c r="R2393" s="6" t="str">
        <f t="shared" si="225"/>
        <v>web</v>
      </c>
      <c r="S2393" s="11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22"/>
        <v>0</v>
      </c>
      <c r="P2394">
        <f t="shared" si="223"/>
        <v>0</v>
      </c>
      <c r="Q2394" s="6" t="str">
        <f t="shared" si="224"/>
        <v>technology</v>
      </c>
      <c r="R2394" s="6" t="str">
        <f t="shared" si="225"/>
        <v>web</v>
      </c>
      <c r="S2394" s="11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22"/>
        <v>5.0000000000000001E-4</v>
      </c>
      <c r="P2395">
        <f t="shared" si="223"/>
        <v>50</v>
      </c>
      <c r="Q2395" s="6" t="str">
        <f t="shared" si="224"/>
        <v>technology</v>
      </c>
      <c r="R2395" s="6" t="str">
        <f t="shared" si="225"/>
        <v>web</v>
      </c>
      <c r="S2395" s="11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22"/>
        <v>5.9999999999999995E-4</v>
      </c>
      <c r="P2396">
        <f t="shared" si="223"/>
        <v>1.5</v>
      </c>
      <c r="Q2396" s="6" t="str">
        <f t="shared" si="224"/>
        <v>technology</v>
      </c>
      <c r="R2396" s="6" t="str">
        <f t="shared" si="225"/>
        <v>web</v>
      </c>
      <c r="S2396" s="11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22"/>
        <v>0</v>
      </c>
      <c r="P2397">
        <f t="shared" si="223"/>
        <v>0</v>
      </c>
      <c r="Q2397" s="6" t="str">
        <f t="shared" si="224"/>
        <v>technology</v>
      </c>
      <c r="R2397" s="6" t="str">
        <f t="shared" si="225"/>
        <v>web</v>
      </c>
      <c r="S2397" s="11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22"/>
        <v>2E-3</v>
      </c>
      <c r="P2398">
        <f t="shared" si="223"/>
        <v>10</v>
      </c>
      <c r="Q2398" s="6" t="str">
        <f t="shared" si="224"/>
        <v>technology</v>
      </c>
      <c r="R2398" s="6" t="str">
        <f t="shared" si="225"/>
        <v>web</v>
      </c>
      <c r="S2398" s="11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22"/>
        <v>0</v>
      </c>
      <c r="P2399">
        <f t="shared" si="223"/>
        <v>0</v>
      </c>
      <c r="Q2399" s="6" t="str">
        <f t="shared" si="224"/>
        <v>technology</v>
      </c>
      <c r="R2399" s="6" t="str">
        <f t="shared" si="225"/>
        <v>web</v>
      </c>
      <c r="S2399" s="11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22"/>
        <v>0</v>
      </c>
      <c r="P2400">
        <f t="shared" si="223"/>
        <v>0</v>
      </c>
      <c r="Q2400" s="6" t="str">
        <f t="shared" si="224"/>
        <v>technology</v>
      </c>
      <c r="R2400" s="6" t="str">
        <f t="shared" si="225"/>
        <v>web</v>
      </c>
      <c r="S2400" s="11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22"/>
        <v>0</v>
      </c>
      <c r="P2401">
        <f t="shared" si="223"/>
        <v>0</v>
      </c>
      <c r="Q2401" s="6" t="str">
        <f t="shared" si="224"/>
        <v>technology</v>
      </c>
      <c r="R2401" s="6" t="str">
        <f t="shared" si="225"/>
        <v>web</v>
      </c>
      <c r="S2401" s="11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22"/>
        <v>0</v>
      </c>
      <c r="P2402">
        <f t="shared" si="223"/>
        <v>0</v>
      </c>
      <c r="Q2402" s="6" t="str">
        <f t="shared" si="224"/>
        <v>technology</v>
      </c>
      <c r="R2402" s="6" t="str">
        <f t="shared" si="225"/>
        <v>web</v>
      </c>
      <c r="S2402" s="11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22"/>
        <v>7.1785714285714283E-3</v>
      </c>
      <c r="P2403">
        <f t="shared" si="223"/>
        <v>22.333333333333332</v>
      </c>
      <c r="Q2403" s="6" t="str">
        <f t="shared" si="224"/>
        <v>food</v>
      </c>
      <c r="R2403" s="6" t="str">
        <f t="shared" si="225"/>
        <v>food trucks</v>
      </c>
      <c r="S2403" s="11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22"/>
        <v>4.3333333333333331E-3</v>
      </c>
      <c r="P2404">
        <f t="shared" si="223"/>
        <v>52</v>
      </c>
      <c r="Q2404" s="6" t="str">
        <f t="shared" si="224"/>
        <v>food</v>
      </c>
      <c r="R2404" s="6" t="str">
        <f t="shared" si="225"/>
        <v>food trucks</v>
      </c>
      <c r="S2404" s="11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22"/>
        <v>0.16833333333333333</v>
      </c>
      <c r="P2405">
        <f t="shared" si="223"/>
        <v>16.833333333333332</v>
      </c>
      <c r="Q2405" s="6" t="str">
        <f t="shared" si="224"/>
        <v>food</v>
      </c>
      <c r="R2405" s="6" t="str">
        <f t="shared" si="225"/>
        <v>food trucks</v>
      </c>
      <c r="S2405" s="11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22"/>
        <v>0</v>
      </c>
      <c r="P2406">
        <f t="shared" si="223"/>
        <v>0</v>
      </c>
      <c r="Q2406" s="6" t="str">
        <f t="shared" si="224"/>
        <v>food</v>
      </c>
      <c r="R2406" s="6" t="str">
        <f t="shared" si="225"/>
        <v>food trucks</v>
      </c>
      <c r="S2406" s="11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22"/>
        <v>0.22520000000000001</v>
      </c>
      <c r="P2407">
        <f t="shared" si="223"/>
        <v>56.3</v>
      </c>
      <c r="Q2407" s="6" t="str">
        <f t="shared" si="224"/>
        <v>food</v>
      </c>
      <c r="R2407" s="6" t="str">
        <f t="shared" si="225"/>
        <v>food trucks</v>
      </c>
      <c r="S2407" s="11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22"/>
        <v>0.41384615384615386</v>
      </c>
      <c r="P2408">
        <f t="shared" si="223"/>
        <v>84.0625</v>
      </c>
      <c r="Q2408" s="6" t="str">
        <f t="shared" si="224"/>
        <v>food</v>
      </c>
      <c r="R2408" s="6" t="str">
        <f t="shared" si="225"/>
        <v>food trucks</v>
      </c>
      <c r="S2408" s="11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22"/>
        <v>0.25259090909090909</v>
      </c>
      <c r="P2409">
        <f t="shared" si="223"/>
        <v>168.39393939393941</v>
      </c>
      <c r="Q2409" s="6" t="str">
        <f t="shared" si="224"/>
        <v>food</v>
      </c>
      <c r="R2409" s="6" t="str">
        <f t="shared" si="225"/>
        <v>food trucks</v>
      </c>
      <c r="S2409" s="11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22"/>
        <v>2E-3</v>
      </c>
      <c r="P2410">
        <f t="shared" si="223"/>
        <v>15</v>
      </c>
      <c r="Q2410" s="6" t="str">
        <f t="shared" si="224"/>
        <v>food</v>
      </c>
      <c r="R2410" s="6" t="str">
        <f t="shared" si="225"/>
        <v>food trucks</v>
      </c>
      <c r="S2410" s="11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22"/>
        <v>1.84E-2</v>
      </c>
      <c r="P2411">
        <f t="shared" si="223"/>
        <v>76.666666666666671</v>
      </c>
      <c r="Q2411" s="6" t="str">
        <f t="shared" si="224"/>
        <v>food</v>
      </c>
      <c r="R2411" s="6" t="str">
        <f t="shared" si="225"/>
        <v>food trucks</v>
      </c>
      <c r="S2411" s="11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22"/>
        <v>0</v>
      </c>
      <c r="P2412">
        <f t="shared" si="223"/>
        <v>0</v>
      </c>
      <c r="Q2412" s="6" t="str">
        <f t="shared" si="224"/>
        <v>food</v>
      </c>
      <c r="R2412" s="6" t="str">
        <f t="shared" si="225"/>
        <v>food trucks</v>
      </c>
      <c r="S2412" s="11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22"/>
        <v>6.0400000000000002E-3</v>
      </c>
      <c r="P2413">
        <f t="shared" si="223"/>
        <v>50.333333333333336</v>
      </c>
      <c r="Q2413" s="6" t="str">
        <f t="shared" si="224"/>
        <v>food</v>
      </c>
      <c r="R2413" s="6" t="str">
        <f t="shared" si="225"/>
        <v>food trucks</v>
      </c>
      <c r="S2413" s="11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22"/>
        <v>0</v>
      </c>
      <c r="P2414">
        <f t="shared" si="223"/>
        <v>0</v>
      </c>
      <c r="Q2414" s="6" t="str">
        <f t="shared" si="224"/>
        <v>food</v>
      </c>
      <c r="R2414" s="6" t="str">
        <f t="shared" si="225"/>
        <v>food trucks</v>
      </c>
      <c r="S2414" s="11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22"/>
        <v>8.3333333333333332E-3</v>
      </c>
      <c r="P2415">
        <f t="shared" si="223"/>
        <v>8.3333333333333339</v>
      </c>
      <c r="Q2415" s="6" t="str">
        <f t="shared" si="224"/>
        <v>food</v>
      </c>
      <c r="R2415" s="6" t="str">
        <f t="shared" si="225"/>
        <v>food trucks</v>
      </c>
      <c r="S2415" s="11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22"/>
        <v>3.0666666666666665E-2</v>
      </c>
      <c r="P2416">
        <f t="shared" si="223"/>
        <v>35.384615384615387</v>
      </c>
      <c r="Q2416" s="6" t="str">
        <f t="shared" si="224"/>
        <v>food</v>
      </c>
      <c r="R2416" s="6" t="str">
        <f t="shared" si="225"/>
        <v>food trucks</v>
      </c>
      <c r="S2416" s="11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22"/>
        <v>5.5833333333333334E-3</v>
      </c>
      <c r="P2417">
        <f t="shared" si="223"/>
        <v>55.833333333333336</v>
      </c>
      <c r="Q2417" s="6" t="str">
        <f t="shared" si="224"/>
        <v>food</v>
      </c>
      <c r="R2417" s="6" t="str">
        <f t="shared" si="225"/>
        <v>food trucks</v>
      </c>
      <c r="S2417" s="11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22"/>
        <v>2.5000000000000001E-4</v>
      </c>
      <c r="P2418">
        <f t="shared" si="223"/>
        <v>5</v>
      </c>
      <c r="Q2418" s="6" t="str">
        <f t="shared" si="224"/>
        <v>food</v>
      </c>
      <c r="R2418" s="6" t="str">
        <f t="shared" si="225"/>
        <v>food trucks</v>
      </c>
      <c r="S2418" s="11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22"/>
        <v>0</v>
      </c>
      <c r="P2419">
        <f t="shared" si="223"/>
        <v>0</v>
      </c>
      <c r="Q2419" s="6" t="str">
        <f t="shared" si="224"/>
        <v>food</v>
      </c>
      <c r="R2419" s="6" t="str">
        <f t="shared" si="225"/>
        <v>food trucks</v>
      </c>
      <c r="S2419" s="11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22"/>
        <v>2.0000000000000001E-4</v>
      </c>
      <c r="P2420">
        <f t="shared" si="223"/>
        <v>1</v>
      </c>
      <c r="Q2420" s="6" t="str">
        <f t="shared" si="224"/>
        <v>food</v>
      </c>
      <c r="R2420" s="6" t="str">
        <f t="shared" si="225"/>
        <v>food trucks</v>
      </c>
      <c r="S2420" s="11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22"/>
        <v>0</v>
      </c>
      <c r="P2421">
        <f t="shared" si="223"/>
        <v>0</v>
      </c>
      <c r="Q2421" s="6" t="str">
        <f t="shared" si="224"/>
        <v>food</v>
      </c>
      <c r="R2421" s="6" t="str">
        <f t="shared" si="225"/>
        <v>food trucks</v>
      </c>
      <c r="S2421" s="11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22"/>
        <v>0.14825133372851215</v>
      </c>
      <c r="P2422">
        <f t="shared" si="223"/>
        <v>69.472222222222229</v>
      </c>
      <c r="Q2422" s="6" t="str">
        <f t="shared" si="224"/>
        <v>food</v>
      </c>
      <c r="R2422" s="6" t="str">
        <f t="shared" si="225"/>
        <v>food trucks</v>
      </c>
      <c r="S2422" s="11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22"/>
        <v>1.6666666666666666E-4</v>
      </c>
      <c r="P2423">
        <f t="shared" si="223"/>
        <v>1</v>
      </c>
      <c r="Q2423" s="6" t="str">
        <f t="shared" si="224"/>
        <v>food</v>
      </c>
      <c r="R2423" s="6" t="str">
        <f t="shared" si="225"/>
        <v>food trucks</v>
      </c>
      <c r="S2423" s="11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22"/>
        <v>2E-3</v>
      </c>
      <c r="P2424">
        <f t="shared" si="223"/>
        <v>1</v>
      </c>
      <c r="Q2424" s="6" t="str">
        <f t="shared" si="224"/>
        <v>food</v>
      </c>
      <c r="R2424" s="6" t="str">
        <f t="shared" si="225"/>
        <v>food trucks</v>
      </c>
      <c r="S2424" s="11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22"/>
        <v>1.3333333333333334E-4</v>
      </c>
      <c r="P2425">
        <f t="shared" si="223"/>
        <v>8</v>
      </c>
      <c r="Q2425" s="6" t="str">
        <f t="shared" si="224"/>
        <v>food</v>
      </c>
      <c r="R2425" s="6" t="str">
        <f t="shared" si="225"/>
        <v>food trucks</v>
      </c>
      <c r="S2425" s="11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22"/>
        <v>1.24E-2</v>
      </c>
      <c r="P2426">
        <f t="shared" si="223"/>
        <v>34.444444444444443</v>
      </c>
      <c r="Q2426" s="6" t="str">
        <f t="shared" si="224"/>
        <v>food</v>
      </c>
      <c r="R2426" s="6" t="str">
        <f t="shared" si="225"/>
        <v>food trucks</v>
      </c>
      <c r="S2426" s="11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22"/>
        <v>2.8571428571428574E-4</v>
      </c>
      <c r="P2427">
        <f t="shared" si="223"/>
        <v>1</v>
      </c>
      <c r="Q2427" s="6" t="str">
        <f t="shared" si="224"/>
        <v>food</v>
      </c>
      <c r="R2427" s="6" t="str">
        <f t="shared" si="225"/>
        <v>food trucks</v>
      </c>
      <c r="S2427" s="11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22"/>
        <v>0</v>
      </c>
      <c r="P2428">
        <f t="shared" si="223"/>
        <v>0</v>
      </c>
      <c r="Q2428" s="6" t="str">
        <f t="shared" si="224"/>
        <v>food</v>
      </c>
      <c r="R2428" s="6" t="str">
        <f t="shared" si="225"/>
        <v>food trucks</v>
      </c>
      <c r="S2428" s="11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22"/>
        <v>2.0000000000000002E-5</v>
      </c>
      <c r="P2429">
        <f t="shared" si="223"/>
        <v>1</v>
      </c>
      <c r="Q2429" s="6" t="str">
        <f t="shared" si="224"/>
        <v>food</v>
      </c>
      <c r="R2429" s="6" t="str">
        <f t="shared" si="225"/>
        <v>food trucks</v>
      </c>
      <c r="S2429" s="11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22"/>
        <v>2.8571428571428571E-5</v>
      </c>
      <c r="P2430">
        <f t="shared" si="223"/>
        <v>1</v>
      </c>
      <c r="Q2430" s="6" t="str">
        <f t="shared" si="224"/>
        <v>food</v>
      </c>
      <c r="R2430" s="6" t="str">
        <f t="shared" si="225"/>
        <v>food trucks</v>
      </c>
      <c r="S2430" s="11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22"/>
        <v>1.4321428571428572E-2</v>
      </c>
      <c r="P2431">
        <f t="shared" si="223"/>
        <v>501.25</v>
      </c>
      <c r="Q2431" s="6" t="str">
        <f t="shared" si="224"/>
        <v>food</v>
      </c>
      <c r="R2431" s="6" t="str">
        <f t="shared" si="225"/>
        <v>food trucks</v>
      </c>
      <c r="S2431" s="11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22"/>
        <v>7.0000000000000001E-3</v>
      </c>
      <c r="P2432">
        <f t="shared" si="223"/>
        <v>10.5</v>
      </c>
      <c r="Q2432" s="6" t="str">
        <f t="shared" si="224"/>
        <v>food</v>
      </c>
      <c r="R2432" s="6" t="str">
        <f t="shared" si="225"/>
        <v>food trucks</v>
      </c>
      <c r="S2432" s="11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22"/>
        <v>2.0000000000000002E-5</v>
      </c>
      <c r="P2433">
        <f t="shared" si="223"/>
        <v>1</v>
      </c>
      <c r="Q2433" s="6" t="str">
        <f t="shared" si="224"/>
        <v>food</v>
      </c>
      <c r="R2433" s="6" t="str">
        <f t="shared" si="225"/>
        <v>food trucks</v>
      </c>
      <c r="S2433" s="11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222"/>
        <v>1.4285714285714287E-4</v>
      </c>
      <c r="P2434">
        <f t="shared" si="223"/>
        <v>1</v>
      </c>
      <c r="Q2434" s="6" t="str">
        <f t="shared" si="224"/>
        <v>food</v>
      </c>
      <c r="R2434" s="6" t="str">
        <f t="shared" si="225"/>
        <v>food trucks</v>
      </c>
      <c r="S2434" s="11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228">(E2435/D2435)</f>
        <v>0</v>
      </c>
      <c r="P2435">
        <f t="shared" ref="P2435:P2498" si="229">IF(L2435=0,0,(E2435/L2435))</f>
        <v>0</v>
      </c>
      <c r="Q2435" s="6" t="str">
        <f t="shared" ref="Q2435:Q2498" si="230">LEFT(N2435,FIND("/",N2435)-1)</f>
        <v>food</v>
      </c>
      <c r="R2435" s="6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228"/>
        <v>1.2999999999999999E-3</v>
      </c>
      <c r="P2436">
        <f t="shared" si="229"/>
        <v>13</v>
      </c>
      <c r="Q2436" s="6" t="str">
        <f t="shared" si="230"/>
        <v>food</v>
      </c>
      <c r="R2436" s="6" t="str">
        <f t="shared" si="231"/>
        <v>food trucks</v>
      </c>
      <c r="S2436" s="11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228"/>
        <v>4.8960000000000002E-3</v>
      </c>
      <c r="P2437">
        <f t="shared" si="229"/>
        <v>306</v>
      </c>
      <c r="Q2437" s="6" t="str">
        <f t="shared" si="230"/>
        <v>food</v>
      </c>
      <c r="R2437" s="6" t="str">
        <f t="shared" si="231"/>
        <v>food trucks</v>
      </c>
      <c r="S2437" s="11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228"/>
        <v>3.8461538461538462E-4</v>
      </c>
      <c r="P2438">
        <f t="shared" si="229"/>
        <v>22.5</v>
      </c>
      <c r="Q2438" s="6" t="str">
        <f t="shared" si="230"/>
        <v>food</v>
      </c>
      <c r="R2438" s="6" t="str">
        <f t="shared" si="231"/>
        <v>food trucks</v>
      </c>
      <c r="S2438" s="11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228"/>
        <v>0</v>
      </c>
      <c r="P2439">
        <f t="shared" si="229"/>
        <v>0</v>
      </c>
      <c r="Q2439" s="6" t="str">
        <f t="shared" si="230"/>
        <v>food</v>
      </c>
      <c r="R2439" s="6" t="str">
        <f t="shared" si="231"/>
        <v>food trucks</v>
      </c>
      <c r="S2439" s="11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228"/>
        <v>3.3333333333333335E-3</v>
      </c>
      <c r="P2440">
        <f t="shared" si="229"/>
        <v>50</v>
      </c>
      <c r="Q2440" s="6" t="str">
        <f t="shared" si="230"/>
        <v>food</v>
      </c>
      <c r="R2440" s="6" t="str">
        <f t="shared" si="231"/>
        <v>food trucks</v>
      </c>
      <c r="S2440" s="11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228"/>
        <v>0</v>
      </c>
      <c r="P2441">
        <f t="shared" si="229"/>
        <v>0</v>
      </c>
      <c r="Q2441" s="6" t="str">
        <f t="shared" si="230"/>
        <v>food</v>
      </c>
      <c r="R2441" s="6" t="str">
        <f t="shared" si="231"/>
        <v>food trucks</v>
      </c>
      <c r="S2441" s="11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228"/>
        <v>2E-3</v>
      </c>
      <c r="P2442">
        <f t="shared" si="229"/>
        <v>5</v>
      </c>
      <c r="Q2442" s="6" t="str">
        <f t="shared" si="230"/>
        <v>food</v>
      </c>
      <c r="R2442" s="6" t="str">
        <f t="shared" si="231"/>
        <v>food trucks</v>
      </c>
      <c r="S2442" s="11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228"/>
        <v>1.0788</v>
      </c>
      <c r="P2443">
        <f t="shared" si="229"/>
        <v>74.22935779816514</v>
      </c>
      <c r="Q2443" s="6" t="str">
        <f t="shared" si="230"/>
        <v>food</v>
      </c>
      <c r="R2443" s="6" t="str">
        <f t="shared" si="231"/>
        <v>small batch</v>
      </c>
      <c r="S2443" s="11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228"/>
        <v>1.2594166666666666</v>
      </c>
      <c r="P2444">
        <f t="shared" si="229"/>
        <v>81.252688172043008</v>
      </c>
      <c r="Q2444" s="6" t="str">
        <f t="shared" si="230"/>
        <v>food</v>
      </c>
      <c r="R2444" s="6" t="str">
        <f t="shared" si="231"/>
        <v>small batch</v>
      </c>
      <c r="S2444" s="11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228"/>
        <v>2.0251494999999999</v>
      </c>
      <c r="P2445">
        <f t="shared" si="229"/>
        <v>130.23469453376205</v>
      </c>
      <c r="Q2445" s="6" t="str">
        <f t="shared" si="230"/>
        <v>food</v>
      </c>
      <c r="R2445" s="6" t="str">
        <f t="shared" si="231"/>
        <v>small batch</v>
      </c>
      <c r="S2445" s="11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228"/>
        <v>1.0860000000000001</v>
      </c>
      <c r="P2446">
        <f t="shared" si="229"/>
        <v>53.409836065573771</v>
      </c>
      <c r="Q2446" s="6" t="str">
        <f t="shared" si="230"/>
        <v>food</v>
      </c>
      <c r="R2446" s="6" t="str">
        <f t="shared" si="231"/>
        <v>small batch</v>
      </c>
      <c r="S2446" s="11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228"/>
        <v>1.728</v>
      </c>
      <c r="P2447">
        <f t="shared" si="229"/>
        <v>75.130434782608702</v>
      </c>
      <c r="Q2447" s="6" t="str">
        <f t="shared" si="230"/>
        <v>food</v>
      </c>
      <c r="R2447" s="6" t="str">
        <f t="shared" si="231"/>
        <v>small batch</v>
      </c>
      <c r="S2447" s="11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228"/>
        <v>1.6798</v>
      </c>
      <c r="P2448">
        <f t="shared" si="229"/>
        <v>75.666666666666671</v>
      </c>
      <c r="Q2448" s="6" t="str">
        <f t="shared" si="230"/>
        <v>food</v>
      </c>
      <c r="R2448" s="6" t="str">
        <f t="shared" si="231"/>
        <v>small batch</v>
      </c>
      <c r="S2448" s="11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228"/>
        <v>4.2720000000000002</v>
      </c>
      <c r="P2449">
        <f t="shared" si="229"/>
        <v>31.691394658753708</v>
      </c>
      <c r="Q2449" s="6" t="str">
        <f t="shared" si="230"/>
        <v>food</v>
      </c>
      <c r="R2449" s="6" t="str">
        <f t="shared" si="231"/>
        <v>small batch</v>
      </c>
      <c r="S2449" s="11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228"/>
        <v>1.075</v>
      </c>
      <c r="P2450">
        <f t="shared" si="229"/>
        <v>47.777777777777779</v>
      </c>
      <c r="Q2450" s="6" t="str">
        <f t="shared" si="230"/>
        <v>food</v>
      </c>
      <c r="R2450" s="6" t="str">
        <f t="shared" si="231"/>
        <v>small batch</v>
      </c>
      <c r="S2450" s="11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228"/>
        <v>1.08</v>
      </c>
      <c r="P2451">
        <f t="shared" si="229"/>
        <v>90</v>
      </c>
      <c r="Q2451" s="6" t="str">
        <f t="shared" si="230"/>
        <v>food</v>
      </c>
      <c r="R2451" s="6" t="str">
        <f t="shared" si="231"/>
        <v>small batch</v>
      </c>
      <c r="S2451" s="11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228"/>
        <v>1.0153353333333335</v>
      </c>
      <c r="P2452">
        <f t="shared" si="229"/>
        <v>149.31401960784314</v>
      </c>
      <c r="Q2452" s="6" t="str">
        <f t="shared" si="230"/>
        <v>food</v>
      </c>
      <c r="R2452" s="6" t="str">
        <f t="shared" si="231"/>
        <v>small batch</v>
      </c>
      <c r="S2452" s="11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228"/>
        <v>1.1545000000000001</v>
      </c>
      <c r="P2453">
        <f t="shared" si="229"/>
        <v>62.06989247311828</v>
      </c>
      <c r="Q2453" s="6" t="str">
        <f t="shared" si="230"/>
        <v>food</v>
      </c>
      <c r="R2453" s="6" t="str">
        <f t="shared" si="231"/>
        <v>small batch</v>
      </c>
      <c r="S2453" s="11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228"/>
        <v>1.335</v>
      </c>
      <c r="P2454">
        <f t="shared" si="229"/>
        <v>53.4</v>
      </c>
      <c r="Q2454" s="6" t="str">
        <f t="shared" si="230"/>
        <v>food</v>
      </c>
      <c r="R2454" s="6" t="str">
        <f t="shared" si="231"/>
        <v>small batch</v>
      </c>
      <c r="S2454" s="11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228"/>
        <v>1.5469999999999999</v>
      </c>
      <c r="P2455">
        <f t="shared" si="229"/>
        <v>69.268656716417908</v>
      </c>
      <c r="Q2455" s="6" t="str">
        <f t="shared" si="230"/>
        <v>food</v>
      </c>
      <c r="R2455" s="6" t="str">
        <f t="shared" si="231"/>
        <v>small batch</v>
      </c>
      <c r="S2455" s="11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228"/>
        <v>1.0084571428571429</v>
      </c>
      <c r="P2456">
        <f t="shared" si="229"/>
        <v>271.50769230769231</v>
      </c>
      <c r="Q2456" s="6" t="str">
        <f t="shared" si="230"/>
        <v>food</v>
      </c>
      <c r="R2456" s="6" t="str">
        <f t="shared" si="231"/>
        <v>small batch</v>
      </c>
      <c r="S2456" s="11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228"/>
        <v>1.82</v>
      </c>
      <c r="P2457">
        <f t="shared" si="229"/>
        <v>34.125</v>
      </c>
      <c r="Q2457" s="6" t="str">
        <f t="shared" si="230"/>
        <v>food</v>
      </c>
      <c r="R2457" s="6" t="str">
        <f t="shared" si="231"/>
        <v>small batch</v>
      </c>
      <c r="S2457" s="11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228"/>
        <v>1.8086666666666666</v>
      </c>
      <c r="P2458">
        <f t="shared" si="229"/>
        <v>40.492537313432834</v>
      </c>
      <c r="Q2458" s="6" t="str">
        <f t="shared" si="230"/>
        <v>food</v>
      </c>
      <c r="R2458" s="6" t="str">
        <f t="shared" si="231"/>
        <v>small batch</v>
      </c>
      <c r="S2458" s="11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228"/>
        <v>1.0230434782608695</v>
      </c>
      <c r="P2459">
        <f t="shared" si="229"/>
        <v>189.75806451612902</v>
      </c>
      <c r="Q2459" s="6" t="str">
        <f t="shared" si="230"/>
        <v>food</v>
      </c>
      <c r="R2459" s="6" t="str">
        <f t="shared" si="231"/>
        <v>small batch</v>
      </c>
      <c r="S2459" s="11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228"/>
        <v>1.1017999999999999</v>
      </c>
      <c r="P2460">
        <f t="shared" si="229"/>
        <v>68.862499999999997</v>
      </c>
      <c r="Q2460" s="6" t="str">
        <f t="shared" si="230"/>
        <v>food</v>
      </c>
      <c r="R2460" s="6" t="str">
        <f t="shared" si="231"/>
        <v>small batch</v>
      </c>
      <c r="S2460" s="11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228"/>
        <v>1.0225</v>
      </c>
      <c r="P2461">
        <f t="shared" si="229"/>
        <v>108.77659574468085</v>
      </c>
      <c r="Q2461" s="6" t="str">
        <f t="shared" si="230"/>
        <v>food</v>
      </c>
      <c r="R2461" s="6" t="str">
        <f t="shared" si="231"/>
        <v>small batch</v>
      </c>
      <c r="S2461" s="11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228"/>
        <v>1.0078823529411765</v>
      </c>
      <c r="P2462">
        <f t="shared" si="229"/>
        <v>125.98529411764706</v>
      </c>
      <c r="Q2462" s="6" t="str">
        <f t="shared" si="230"/>
        <v>food</v>
      </c>
      <c r="R2462" s="6" t="str">
        <f t="shared" si="231"/>
        <v>small batch</v>
      </c>
      <c r="S2462" s="11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228"/>
        <v>1.038</v>
      </c>
      <c r="P2463">
        <f t="shared" si="229"/>
        <v>90.523255813953483</v>
      </c>
      <c r="Q2463" s="6" t="str">
        <f t="shared" si="230"/>
        <v>music</v>
      </c>
      <c r="R2463" s="6" t="str">
        <f t="shared" si="231"/>
        <v>indie rock</v>
      </c>
      <c r="S2463" s="11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228"/>
        <v>1.1070833333333334</v>
      </c>
      <c r="P2464">
        <f t="shared" si="229"/>
        <v>28.880434782608695</v>
      </c>
      <c r="Q2464" s="6" t="str">
        <f t="shared" si="230"/>
        <v>music</v>
      </c>
      <c r="R2464" s="6" t="str">
        <f t="shared" si="231"/>
        <v>indie rock</v>
      </c>
      <c r="S2464" s="11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228"/>
        <v>1.1625000000000001</v>
      </c>
      <c r="P2465">
        <f t="shared" si="229"/>
        <v>31</v>
      </c>
      <c r="Q2465" s="6" t="str">
        <f t="shared" si="230"/>
        <v>music</v>
      </c>
      <c r="R2465" s="6" t="str">
        <f t="shared" si="231"/>
        <v>indie rock</v>
      </c>
      <c r="S2465" s="11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228"/>
        <v>1.111</v>
      </c>
      <c r="P2466">
        <f t="shared" si="229"/>
        <v>51.674418604651166</v>
      </c>
      <c r="Q2466" s="6" t="str">
        <f t="shared" si="230"/>
        <v>music</v>
      </c>
      <c r="R2466" s="6" t="str">
        <f t="shared" si="231"/>
        <v>indie rock</v>
      </c>
      <c r="S2466" s="11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228"/>
        <v>1.8014285714285714</v>
      </c>
      <c r="P2467">
        <f t="shared" si="229"/>
        <v>26.270833333333332</v>
      </c>
      <c r="Q2467" s="6" t="str">
        <f t="shared" si="230"/>
        <v>music</v>
      </c>
      <c r="R2467" s="6" t="str">
        <f t="shared" si="231"/>
        <v>indie rock</v>
      </c>
      <c r="S2467" s="11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228"/>
        <v>1</v>
      </c>
      <c r="P2468">
        <f t="shared" si="229"/>
        <v>48.07692307692308</v>
      </c>
      <c r="Q2468" s="6" t="str">
        <f t="shared" si="230"/>
        <v>music</v>
      </c>
      <c r="R2468" s="6" t="str">
        <f t="shared" si="231"/>
        <v>indie rock</v>
      </c>
      <c r="S2468" s="11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228"/>
        <v>1.1850000000000001</v>
      </c>
      <c r="P2469">
        <f t="shared" si="229"/>
        <v>27.558139534883722</v>
      </c>
      <c r="Q2469" s="6" t="str">
        <f t="shared" si="230"/>
        <v>music</v>
      </c>
      <c r="R2469" s="6" t="str">
        <f t="shared" si="231"/>
        <v>indie rock</v>
      </c>
      <c r="S2469" s="11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228"/>
        <v>1.0721700000000001</v>
      </c>
      <c r="P2470">
        <f t="shared" si="229"/>
        <v>36.97137931034483</v>
      </c>
      <c r="Q2470" s="6" t="str">
        <f t="shared" si="230"/>
        <v>music</v>
      </c>
      <c r="R2470" s="6" t="str">
        <f t="shared" si="231"/>
        <v>indie rock</v>
      </c>
      <c r="S2470" s="11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228"/>
        <v>1.1366666666666667</v>
      </c>
      <c r="P2471">
        <f t="shared" si="229"/>
        <v>29.021276595744681</v>
      </c>
      <c r="Q2471" s="6" t="str">
        <f t="shared" si="230"/>
        <v>music</v>
      </c>
      <c r="R2471" s="6" t="str">
        <f t="shared" si="231"/>
        <v>indie rock</v>
      </c>
      <c r="S2471" s="11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228"/>
        <v>1.0316400000000001</v>
      </c>
      <c r="P2472">
        <f t="shared" si="229"/>
        <v>28.65666666666667</v>
      </c>
      <c r="Q2472" s="6" t="str">
        <f t="shared" si="230"/>
        <v>music</v>
      </c>
      <c r="R2472" s="6" t="str">
        <f t="shared" si="231"/>
        <v>indie rock</v>
      </c>
      <c r="S2472" s="11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228"/>
        <v>1.28</v>
      </c>
      <c r="P2473">
        <f t="shared" si="229"/>
        <v>37.647058823529413</v>
      </c>
      <c r="Q2473" s="6" t="str">
        <f t="shared" si="230"/>
        <v>music</v>
      </c>
      <c r="R2473" s="6" t="str">
        <f t="shared" si="231"/>
        <v>indie rock</v>
      </c>
      <c r="S2473" s="11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228"/>
        <v>1.3576026666666667</v>
      </c>
      <c r="P2474">
        <f t="shared" si="229"/>
        <v>97.904038461538462</v>
      </c>
      <c r="Q2474" s="6" t="str">
        <f t="shared" si="230"/>
        <v>music</v>
      </c>
      <c r="R2474" s="6" t="str">
        <f t="shared" si="231"/>
        <v>indie rock</v>
      </c>
      <c r="S2474" s="11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228"/>
        <v>1</v>
      </c>
      <c r="P2475">
        <f t="shared" si="229"/>
        <v>42.553191489361701</v>
      </c>
      <c r="Q2475" s="6" t="str">
        <f t="shared" si="230"/>
        <v>music</v>
      </c>
      <c r="R2475" s="6" t="str">
        <f t="shared" si="231"/>
        <v>indie rock</v>
      </c>
      <c r="S2475" s="11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228"/>
        <v>1.0000360000000001</v>
      </c>
      <c r="P2476">
        <f t="shared" si="229"/>
        <v>131.58368421052631</v>
      </c>
      <c r="Q2476" s="6" t="str">
        <f t="shared" si="230"/>
        <v>music</v>
      </c>
      <c r="R2476" s="6" t="str">
        <f t="shared" si="231"/>
        <v>indie rock</v>
      </c>
      <c r="S2476" s="11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228"/>
        <v>1.0471999999999999</v>
      </c>
      <c r="P2477">
        <f t="shared" si="229"/>
        <v>32.320987654320987</v>
      </c>
      <c r="Q2477" s="6" t="str">
        <f t="shared" si="230"/>
        <v>music</v>
      </c>
      <c r="R2477" s="6" t="str">
        <f t="shared" si="231"/>
        <v>indie rock</v>
      </c>
      <c r="S2477" s="11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228"/>
        <v>1.050225</v>
      </c>
      <c r="P2478">
        <f t="shared" si="229"/>
        <v>61.103999999999999</v>
      </c>
      <c r="Q2478" s="6" t="str">
        <f t="shared" si="230"/>
        <v>music</v>
      </c>
      <c r="R2478" s="6" t="str">
        <f t="shared" si="231"/>
        <v>indie rock</v>
      </c>
      <c r="S2478" s="11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228"/>
        <v>1.7133333333333334</v>
      </c>
      <c r="P2479">
        <f t="shared" si="229"/>
        <v>31.341463414634145</v>
      </c>
      <c r="Q2479" s="6" t="str">
        <f t="shared" si="230"/>
        <v>music</v>
      </c>
      <c r="R2479" s="6" t="str">
        <f t="shared" si="231"/>
        <v>indie rock</v>
      </c>
      <c r="S2479" s="11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228"/>
        <v>1.2749999999999999</v>
      </c>
      <c r="P2480">
        <f t="shared" si="229"/>
        <v>129.1139240506329</v>
      </c>
      <c r="Q2480" s="6" t="str">
        <f t="shared" si="230"/>
        <v>music</v>
      </c>
      <c r="R2480" s="6" t="str">
        <f t="shared" si="231"/>
        <v>indie rock</v>
      </c>
      <c r="S2480" s="11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228"/>
        <v>1.3344333333333334</v>
      </c>
      <c r="P2481">
        <f t="shared" si="229"/>
        <v>25.020624999999999</v>
      </c>
      <c r="Q2481" s="6" t="str">
        <f t="shared" si="230"/>
        <v>music</v>
      </c>
      <c r="R2481" s="6" t="str">
        <f t="shared" si="231"/>
        <v>indie rock</v>
      </c>
      <c r="S2481" s="11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228"/>
        <v>1</v>
      </c>
      <c r="P2482">
        <f t="shared" si="229"/>
        <v>250</v>
      </c>
      <c r="Q2482" s="6" t="str">
        <f t="shared" si="230"/>
        <v>music</v>
      </c>
      <c r="R2482" s="6" t="str">
        <f t="shared" si="231"/>
        <v>indie rock</v>
      </c>
      <c r="S2482" s="11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228"/>
        <v>1.1291099999999998</v>
      </c>
      <c r="P2483">
        <f t="shared" si="229"/>
        <v>47.541473684210523</v>
      </c>
      <c r="Q2483" s="6" t="str">
        <f t="shared" si="230"/>
        <v>music</v>
      </c>
      <c r="R2483" s="6" t="str">
        <f t="shared" si="231"/>
        <v>indie rock</v>
      </c>
      <c r="S2483" s="11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228"/>
        <v>1.0009999999999999</v>
      </c>
      <c r="P2484">
        <f t="shared" si="229"/>
        <v>40.04</v>
      </c>
      <c r="Q2484" s="6" t="str">
        <f t="shared" si="230"/>
        <v>music</v>
      </c>
      <c r="R2484" s="6" t="str">
        <f t="shared" si="231"/>
        <v>indie rock</v>
      </c>
      <c r="S2484" s="11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228"/>
        <v>1.1372727272727272</v>
      </c>
      <c r="P2485">
        <f t="shared" si="229"/>
        <v>65.84210526315789</v>
      </c>
      <c r="Q2485" s="6" t="str">
        <f t="shared" si="230"/>
        <v>music</v>
      </c>
      <c r="R2485" s="6" t="str">
        <f t="shared" si="231"/>
        <v>indie rock</v>
      </c>
      <c r="S2485" s="11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228"/>
        <v>1.1931742857142855</v>
      </c>
      <c r="P2486">
        <f t="shared" si="229"/>
        <v>46.401222222222216</v>
      </c>
      <c r="Q2486" s="6" t="str">
        <f t="shared" si="230"/>
        <v>music</v>
      </c>
      <c r="R2486" s="6" t="str">
        <f t="shared" si="231"/>
        <v>indie rock</v>
      </c>
      <c r="S2486" s="11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228"/>
        <v>1.0325</v>
      </c>
      <c r="P2487">
        <f t="shared" si="229"/>
        <v>50.365853658536587</v>
      </c>
      <c r="Q2487" s="6" t="str">
        <f t="shared" si="230"/>
        <v>music</v>
      </c>
      <c r="R2487" s="6" t="str">
        <f t="shared" si="231"/>
        <v>indie rock</v>
      </c>
      <c r="S2487" s="11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228"/>
        <v>2.6566666666666667</v>
      </c>
      <c r="P2488">
        <f t="shared" si="229"/>
        <v>26.566666666666666</v>
      </c>
      <c r="Q2488" s="6" t="str">
        <f t="shared" si="230"/>
        <v>music</v>
      </c>
      <c r="R2488" s="6" t="str">
        <f t="shared" si="231"/>
        <v>indie rock</v>
      </c>
      <c r="S2488" s="11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228"/>
        <v>1.0005066666666667</v>
      </c>
      <c r="P2489">
        <f t="shared" si="229"/>
        <v>39.493684210526318</v>
      </c>
      <c r="Q2489" s="6" t="str">
        <f t="shared" si="230"/>
        <v>music</v>
      </c>
      <c r="R2489" s="6" t="str">
        <f t="shared" si="231"/>
        <v>indie rock</v>
      </c>
      <c r="S2489" s="11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228"/>
        <v>1.0669999999999999</v>
      </c>
      <c r="P2490">
        <f t="shared" si="229"/>
        <v>49.246153846153845</v>
      </c>
      <c r="Q2490" s="6" t="str">
        <f t="shared" si="230"/>
        <v>music</v>
      </c>
      <c r="R2490" s="6" t="str">
        <f t="shared" si="231"/>
        <v>indie rock</v>
      </c>
      <c r="S2490" s="11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228"/>
        <v>1.3367142857142857</v>
      </c>
      <c r="P2491">
        <f t="shared" si="229"/>
        <v>62.38</v>
      </c>
      <c r="Q2491" s="6" t="str">
        <f t="shared" si="230"/>
        <v>music</v>
      </c>
      <c r="R2491" s="6" t="str">
        <f t="shared" si="231"/>
        <v>indie rock</v>
      </c>
      <c r="S2491" s="11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228"/>
        <v>1.214</v>
      </c>
      <c r="P2492">
        <f t="shared" si="229"/>
        <v>37.9375</v>
      </c>
      <c r="Q2492" s="6" t="str">
        <f t="shared" si="230"/>
        <v>music</v>
      </c>
      <c r="R2492" s="6" t="str">
        <f t="shared" si="231"/>
        <v>indie rock</v>
      </c>
      <c r="S2492" s="11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228"/>
        <v>1.032</v>
      </c>
      <c r="P2493">
        <f t="shared" si="229"/>
        <v>51.6</v>
      </c>
      <c r="Q2493" s="6" t="str">
        <f t="shared" si="230"/>
        <v>music</v>
      </c>
      <c r="R2493" s="6" t="str">
        <f t="shared" si="231"/>
        <v>indie rock</v>
      </c>
      <c r="S2493" s="11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228"/>
        <v>1.25</v>
      </c>
      <c r="P2494">
        <f t="shared" si="229"/>
        <v>27.777777777777779</v>
      </c>
      <c r="Q2494" s="6" t="str">
        <f t="shared" si="230"/>
        <v>music</v>
      </c>
      <c r="R2494" s="6" t="str">
        <f t="shared" si="231"/>
        <v>indie rock</v>
      </c>
      <c r="S2494" s="11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228"/>
        <v>1.2869999999999999</v>
      </c>
      <c r="P2495">
        <f t="shared" si="229"/>
        <v>99.382239382239376</v>
      </c>
      <c r="Q2495" s="6" t="str">
        <f t="shared" si="230"/>
        <v>music</v>
      </c>
      <c r="R2495" s="6" t="str">
        <f t="shared" si="231"/>
        <v>indie rock</v>
      </c>
      <c r="S2495" s="11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228"/>
        <v>1.0100533333333332</v>
      </c>
      <c r="P2496">
        <f t="shared" si="229"/>
        <v>38.848205128205123</v>
      </c>
      <c r="Q2496" s="6" t="str">
        <f t="shared" si="230"/>
        <v>music</v>
      </c>
      <c r="R2496" s="6" t="str">
        <f t="shared" si="231"/>
        <v>indie rock</v>
      </c>
      <c r="S2496" s="11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228"/>
        <v>1.2753666666666665</v>
      </c>
      <c r="P2497">
        <f t="shared" si="229"/>
        <v>45.548809523809524</v>
      </c>
      <c r="Q2497" s="6" t="str">
        <f t="shared" si="230"/>
        <v>music</v>
      </c>
      <c r="R2497" s="6" t="str">
        <f t="shared" si="231"/>
        <v>indie rock</v>
      </c>
      <c r="S2497" s="11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228"/>
        <v>1</v>
      </c>
      <c r="P2498">
        <f t="shared" si="229"/>
        <v>600</v>
      </c>
      <c r="Q2498" s="6" t="str">
        <f t="shared" si="230"/>
        <v>music</v>
      </c>
      <c r="R2498" s="6" t="str">
        <f t="shared" si="231"/>
        <v>indie rock</v>
      </c>
      <c r="S2498" s="11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234">(E2499/D2499)</f>
        <v>1.127715</v>
      </c>
      <c r="P2499">
        <f t="shared" ref="P2499:P2562" si="235">IF(L2499=0,0,(E2499/L2499))</f>
        <v>80.551071428571419</v>
      </c>
      <c r="Q2499" s="6" t="str">
        <f t="shared" ref="Q2499:Q2562" si="236">LEFT(N2499,FIND("/",N2499)-1)</f>
        <v>music</v>
      </c>
      <c r="R2499" s="6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234"/>
        <v>1.056</v>
      </c>
      <c r="P2500">
        <f t="shared" si="235"/>
        <v>52.8</v>
      </c>
      <c r="Q2500" s="6" t="str">
        <f t="shared" si="236"/>
        <v>music</v>
      </c>
      <c r="R2500" s="6" t="str">
        <f t="shared" si="237"/>
        <v>indie rock</v>
      </c>
      <c r="S2500" s="11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234"/>
        <v>2.0262500000000001</v>
      </c>
      <c r="P2501">
        <f t="shared" si="235"/>
        <v>47.676470588235297</v>
      </c>
      <c r="Q2501" s="6" t="str">
        <f t="shared" si="236"/>
        <v>music</v>
      </c>
      <c r="R2501" s="6" t="str">
        <f t="shared" si="237"/>
        <v>indie rock</v>
      </c>
      <c r="S2501" s="11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234"/>
        <v>1.1333333333333333</v>
      </c>
      <c r="P2502">
        <f t="shared" si="235"/>
        <v>23.448275862068964</v>
      </c>
      <c r="Q2502" s="6" t="str">
        <f t="shared" si="236"/>
        <v>music</v>
      </c>
      <c r="R2502" s="6" t="str">
        <f t="shared" si="237"/>
        <v>indie rock</v>
      </c>
      <c r="S2502" s="11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234"/>
        <v>2.5545454545454545E-2</v>
      </c>
      <c r="P2503">
        <f t="shared" si="235"/>
        <v>40.142857142857146</v>
      </c>
      <c r="Q2503" s="6" t="str">
        <f t="shared" si="236"/>
        <v>food</v>
      </c>
      <c r="R2503" s="6" t="str">
        <f t="shared" si="237"/>
        <v>restaurants</v>
      </c>
      <c r="S2503" s="11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234"/>
        <v>7.8181818181818181E-4</v>
      </c>
      <c r="P2504">
        <f t="shared" si="235"/>
        <v>17.2</v>
      </c>
      <c r="Q2504" s="6" t="str">
        <f t="shared" si="236"/>
        <v>food</v>
      </c>
      <c r="R2504" s="6" t="str">
        <f t="shared" si="237"/>
        <v>restaurants</v>
      </c>
      <c r="S2504" s="11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234"/>
        <v>0</v>
      </c>
      <c r="P2505">
        <f t="shared" si="235"/>
        <v>0</v>
      </c>
      <c r="Q2505" s="6" t="str">
        <f t="shared" si="236"/>
        <v>food</v>
      </c>
      <c r="R2505" s="6" t="str">
        <f t="shared" si="237"/>
        <v>restaurants</v>
      </c>
      <c r="S2505" s="11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234"/>
        <v>0</v>
      </c>
      <c r="P2506">
        <f t="shared" si="235"/>
        <v>0</v>
      </c>
      <c r="Q2506" s="6" t="str">
        <f t="shared" si="236"/>
        <v>food</v>
      </c>
      <c r="R2506" s="6" t="str">
        <f t="shared" si="237"/>
        <v>restaurants</v>
      </c>
      <c r="S2506" s="11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234"/>
        <v>0</v>
      </c>
      <c r="P2507">
        <f t="shared" si="235"/>
        <v>0</v>
      </c>
      <c r="Q2507" s="6" t="str">
        <f t="shared" si="236"/>
        <v>food</v>
      </c>
      <c r="R2507" s="6" t="str">
        <f t="shared" si="237"/>
        <v>restaurants</v>
      </c>
      <c r="S2507" s="11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234"/>
        <v>6.0000000000000001E-3</v>
      </c>
      <c r="P2508">
        <f t="shared" si="235"/>
        <v>15</v>
      </c>
      <c r="Q2508" s="6" t="str">
        <f t="shared" si="236"/>
        <v>food</v>
      </c>
      <c r="R2508" s="6" t="str">
        <f t="shared" si="237"/>
        <v>restaurants</v>
      </c>
      <c r="S2508" s="11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234"/>
        <v>0</v>
      </c>
      <c r="P2509">
        <f t="shared" si="235"/>
        <v>0</v>
      </c>
      <c r="Q2509" s="6" t="str">
        <f t="shared" si="236"/>
        <v>food</v>
      </c>
      <c r="R2509" s="6" t="str">
        <f t="shared" si="237"/>
        <v>restaurants</v>
      </c>
      <c r="S2509" s="11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234"/>
        <v>0</v>
      </c>
      <c r="P2510">
        <f t="shared" si="235"/>
        <v>0</v>
      </c>
      <c r="Q2510" s="6" t="str">
        <f t="shared" si="236"/>
        <v>food</v>
      </c>
      <c r="R2510" s="6" t="str">
        <f t="shared" si="237"/>
        <v>restaurants</v>
      </c>
      <c r="S2510" s="11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234"/>
        <v>1.0526315789473684E-2</v>
      </c>
      <c r="P2511">
        <f t="shared" si="235"/>
        <v>35.714285714285715</v>
      </c>
      <c r="Q2511" s="6" t="str">
        <f t="shared" si="236"/>
        <v>food</v>
      </c>
      <c r="R2511" s="6" t="str">
        <f t="shared" si="237"/>
        <v>restaurants</v>
      </c>
      <c r="S2511" s="11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234"/>
        <v>1.5E-3</v>
      </c>
      <c r="P2512">
        <f t="shared" si="235"/>
        <v>37.5</v>
      </c>
      <c r="Q2512" s="6" t="str">
        <f t="shared" si="236"/>
        <v>food</v>
      </c>
      <c r="R2512" s="6" t="str">
        <f t="shared" si="237"/>
        <v>restaurants</v>
      </c>
      <c r="S2512" s="11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234"/>
        <v>0</v>
      </c>
      <c r="P2513">
        <f t="shared" si="235"/>
        <v>0</v>
      </c>
      <c r="Q2513" s="6" t="str">
        <f t="shared" si="236"/>
        <v>food</v>
      </c>
      <c r="R2513" s="6" t="str">
        <f t="shared" si="237"/>
        <v>restaurants</v>
      </c>
      <c r="S2513" s="11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234"/>
        <v>0</v>
      </c>
      <c r="P2514">
        <f t="shared" si="235"/>
        <v>0</v>
      </c>
      <c r="Q2514" s="6" t="str">
        <f t="shared" si="236"/>
        <v>food</v>
      </c>
      <c r="R2514" s="6" t="str">
        <f t="shared" si="237"/>
        <v>restaurants</v>
      </c>
      <c r="S2514" s="11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234"/>
        <v>0</v>
      </c>
      <c r="P2515">
        <f t="shared" si="235"/>
        <v>0</v>
      </c>
      <c r="Q2515" s="6" t="str">
        <f t="shared" si="236"/>
        <v>food</v>
      </c>
      <c r="R2515" s="6" t="str">
        <f t="shared" si="237"/>
        <v>restaurants</v>
      </c>
      <c r="S2515" s="11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234"/>
        <v>1.7500000000000002E-2</v>
      </c>
      <c r="P2516">
        <f t="shared" si="235"/>
        <v>52.5</v>
      </c>
      <c r="Q2516" s="6" t="str">
        <f t="shared" si="236"/>
        <v>food</v>
      </c>
      <c r="R2516" s="6" t="str">
        <f t="shared" si="237"/>
        <v>restaurants</v>
      </c>
      <c r="S2516" s="11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234"/>
        <v>0.186</v>
      </c>
      <c r="P2517">
        <f t="shared" si="235"/>
        <v>77.5</v>
      </c>
      <c r="Q2517" s="6" t="str">
        <f t="shared" si="236"/>
        <v>food</v>
      </c>
      <c r="R2517" s="6" t="str">
        <f t="shared" si="237"/>
        <v>restaurants</v>
      </c>
      <c r="S2517" s="11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234"/>
        <v>0</v>
      </c>
      <c r="P2518">
        <f t="shared" si="235"/>
        <v>0</v>
      </c>
      <c r="Q2518" s="6" t="str">
        <f t="shared" si="236"/>
        <v>food</v>
      </c>
      <c r="R2518" s="6" t="str">
        <f t="shared" si="237"/>
        <v>restaurants</v>
      </c>
      <c r="S2518" s="11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234"/>
        <v>9.8166666666666666E-2</v>
      </c>
      <c r="P2519">
        <f t="shared" si="235"/>
        <v>53.545454545454547</v>
      </c>
      <c r="Q2519" s="6" t="str">
        <f t="shared" si="236"/>
        <v>food</v>
      </c>
      <c r="R2519" s="6" t="str">
        <f t="shared" si="237"/>
        <v>restaurants</v>
      </c>
      <c r="S2519" s="11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234"/>
        <v>0</v>
      </c>
      <c r="P2520">
        <f t="shared" si="235"/>
        <v>0</v>
      </c>
      <c r="Q2520" s="6" t="str">
        <f t="shared" si="236"/>
        <v>food</v>
      </c>
      <c r="R2520" s="6" t="str">
        <f t="shared" si="237"/>
        <v>restaurants</v>
      </c>
      <c r="S2520" s="11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234"/>
        <v>4.3333333333333331E-4</v>
      </c>
      <c r="P2521">
        <f t="shared" si="235"/>
        <v>16.25</v>
      </c>
      <c r="Q2521" s="6" t="str">
        <f t="shared" si="236"/>
        <v>food</v>
      </c>
      <c r="R2521" s="6" t="str">
        <f t="shared" si="237"/>
        <v>restaurants</v>
      </c>
      <c r="S2521" s="11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234"/>
        <v>0</v>
      </c>
      <c r="P2522">
        <f t="shared" si="235"/>
        <v>0</v>
      </c>
      <c r="Q2522" s="6" t="str">
        <f t="shared" si="236"/>
        <v>food</v>
      </c>
      <c r="R2522" s="6" t="str">
        <f t="shared" si="237"/>
        <v>restaurants</v>
      </c>
      <c r="S2522" s="11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234"/>
        <v>1.0948792000000001</v>
      </c>
      <c r="P2523">
        <f t="shared" si="235"/>
        <v>103.68174242424243</v>
      </c>
      <c r="Q2523" s="6" t="str">
        <f t="shared" si="236"/>
        <v>music</v>
      </c>
      <c r="R2523" s="6" t="str">
        <f t="shared" si="237"/>
        <v>classical music</v>
      </c>
      <c r="S2523" s="11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234"/>
        <v>1</v>
      </c>
      <c r="P2524">
        <f t="shared" si="235"/>
        <v>185.18518518518519</v>
      </c>
      <c r="Q2524" s="6" t="str">
        <f t="shared" si="236"/>
        <v>music</v>
      </c>
      <c r="R2524" s="6" t="str">
        <f t="shared" si="237"/>
        <v>classical music</v>
      </c>
      <c r="S2524" s="11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234"/>
        <v>1.5644444444444445</v>
      </c>
      <c r="P2525">
        <f t="shared" si="235"/>
        <v>54.153846153846153</v>
      </c>
      <c r="Q2525" s="6" t="str">
        <f t="shared" si="236"/>
        <v>music</v>
      </c>
      <c r="R2525" s="6" t="str">
        <f t="shared" si="237"/>
        <v>classical music</v>
      </c>
      <c r="S2525" s="11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234"/>
        <v>1.016</v>
      </c>
      <c r="P2526">
        <f t="shared" si="235"/>
        <v>177.2093023255814</v>
      </c>
      <c r="Q2526" s="6" t="str">
        <f t="shared" si="236"/>
        <v>music</v>
      </c>
      <c r="R2526" s="6" t="str">
        <f t="shared" si="237"/>
        <v>classical music</v>
      </c>
      <c r="S2526" s="11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234"/>
        <v>1.00325</v>
      </c>
      <c r="P2527">
        <f t="shared" si="235"/>
        <v>100.325</v>
      </c>
      <c r="Q2527" s="6" t="str">
        <f t="shared" si="236"/>
        <v>music</v>
      </c>
      <c r="R2527" s="6" t="str">
        <f t="shared" si="237"/>
        <v>classical music</v>
      </c>
      <c r="S2527" s="11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234"/>
        <v>1.1294999999999999</v>
      </c>
      <c r="P2528">
        <f t="shared" si="235"/>
        <v>136.90909090909091</v>
      </c>
      <c r="Q2528" s="6" t="str">
        <f t="shared" si="236"/>
        <v>music</v>
      </c>
      <c r="R2528" s="6" t="str">
        <f t="shared" si="237"/>
        <v>classical music</v>
      </c>
      <c r="S2528" s="11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234"/>
        <v>1.02125</v>
      </c>
      <c r="P2529">
        <f t="shared" si="235"/>
        <v>57.535211267605632</v>
      </c>
      <c r="Q2529" s="6" t="str">
        <f t="shared" si="236"/>
        <v>music</v>
      </c>
      <c r="R2529" s="6" t="str">
        <f t="shared" si="237"/>
        <v>classical music</v>
      </c>
      <c r="S2529" s="11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234"/>
        <v>1.0724974999999999</v>
      </c>
      <c r="P2530">
        <f t="shared" si="235"/>
        <v>52.962839506172834</v>
      </c>
      <c r="Q2530" s="6" t="str">
        <f t="shared" si="236"/>
        <v>music</v>
      </c>
      <c r="R2530" s="6" t="str">
        <f t="shared" si="237"/>
        <v>classical music</v>
      </c>
      <c r="S2530" s="11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234"/>
        <v>1.0428333333333333</v>
      </c>
      <c r="P2531">
        <f t="shared" si="235"/>
        <v>82.328947368421055</v>
      </c>
      <c r="Q2531" s="6" t="str">
        <f t="shared" si="236"/>
        <v>music</v>
      </c>
      <c r="R2531" s="6" t="str">
        <f t="shared" si="237"/>
        <v>classical music</v>
      </c>
      <c r="S2531" s="11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234"/>
        <v>1</v>
      </c>
      <c r="P2532">
        <f t="shared" si="235"/>
        <v>135.41666666666666</v>
      </c>
      <c r="Q2532" s="6" t="str">
        <f t="shared" si="236"/>
        <v>music</v>
      </c>
      <c r="R2532" s="6" t="str">
        <f t="shared" si="237"/>
        <v>classical music</v>
      </c>
      <c r="S2532" s="11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234"/>
        <v>1.004</v>
      </c>
      <c r="P2533">
        <f t="shared" si="235"/>
        <v>74.06557377049181</v>
      </c>
      <c r="Q2533" s="6" t="str">
        <f t="shared" si="236"/>
        <v>music</v>
      </c>
      <c r="R2533" s="6" t="str">
        <f t="shared" si="237"/>
        <v>classical music</v>
      </c>
      <c r="S2533" s="11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234"/>
        <v>1.26125</v>
      </c>
      <c r="P2534">
        <f t="shared" si="235"/>
        <v>84.083333333333329</v>
      </c>
      <c r="Q2534" s="6" t="str">
        <f t="shared" si="236"/>
        <v>music</v>
      </c>
      <c r="R2534" s="6" t="str">
        <f t="shared" si="237"/>
        <v>classical music</v>
      </c>
      <c r="S2534" s="11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234"/>
        <v>1.1066666666666667</v>
      </c>
      <c r="P2535">
        <f t="shared" si="235"/>
        <v>61.029411764705884</v>
      </c>
      <c r="Q2535" s="6" t="str">
        <f t="shared" si="236"/>
        <v>music</v>
      </c>
      <c r="R2535" s="6" t="str">
        <f t="shared" si="237"/>
        <v>classical music</v>
      </c>
      <c r="S2535" s="11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234"/>
        <v>1.05</v>
      </c>
      <c r="P2536">
        <f t="shared" si="235"/>
        <v>150</v>
      </c>
      <c r="Q2536" s="6" t="str">
        <f t="shared" si="236"/>
        <v>music</v>
      </c>
      <c r="R2536" s="6" t="str">
        <f t="shared" si="237"/>
        <v>classical music</v>
      </c>
      <c r="S2536" s="11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234"/>
        <v>1.03775</v>
      </c>
      <c r="P2537">
        <f t="shared" si="235"/>
        <v>266.08974358974359</v>
      </c>
      <c r="Q2537" s="6" t="str">
        <f t="shared" si="236"/>
        <v>music</v>
      </c>
      <c r="R2537" s="6" t="str">
        <f t="shared" si="237"/>
        <v>classical music</v>
      </c>
      <c r="S2537" s="11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234"/>
        <v>1.1599999999999999</v>
      </c>
      <c r="P2538">
        <f t="shared" si="235"/>
        <v>7.25</v>
      </c>
      <c r="Q2538" s="6" t="str">
        <f t="shared" si="236"/>
        <v>music</v>
      </c>
      <c r="R2538" s="6" t="str">
        <f t="shared" si="237"/>
        <v>classical music</v>
      </c>
      <c r="S2538" s="11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234"/>
        <v>1.1000000000000001</v>
      </c>
      <c r="P2539">
        <f t="shared" si="235"/>
        <v>100</v>
      </c>
      <c r="Q2539" s="6" t="str">
        <f t="shared" si="236"/>
        <v>music</v>
      </c>
      <c r="R2539" s="6" t="str">
        <f t="shared" si="237"/>
        <v>classical music</v>
      </c>
      <c r="S2539" s="11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234"/>
        <v>1.130176111111111</v>
      </c>
      <c r="P2540">
        <f t="shared" si="235"/>
        <v>109.96308108108107</v>
      </c>
      <c r="Q2540" s="6" t="str">
        <f t="shared" si="236"/>
        <v>music</v>
      </c>
      <c r="R2540" s="6" t="str">
        <f t="shared" si="237"/>
        <v>classical music</v>
      </c>
      <c r="S2540" s="11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234"/>
        <v>1.0024999999999999</v>
      </c>
      <c r="P2541">
        <f t="shared" si="235"/>
        <v>169.91525423728814</v>
      </c>
      <c r="Q2541" s="6" t="str">
        <f t="shared" si="236"/>
        <v>music</v>
      </c>
      <c r="R2541" s="6" t="str">
        <f t="shared" si="237"/>
        <v>classical music</v>
      </c>
      <c r="S2541" s="11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234"/>
        <v>1.034</v>
      </c>
      <c r="P2542">
        <f t="shared" si="235"/>
        <v>95.740740740740748</v>
      </c>
      <c r="Q2542" s="6" t="str">
        <f t="shared" si="236"/>
        <v>music</v>
      </c>
      <c r="R2542" s="6" t="str">
        <f t="shared" si="237"/>
        <v>classical music</v>
      </c>
      <c r="S2542" s="11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234"/>
        <v>1.0702857142857143</v>
      </c>
      <c r="P2543">
        <f t="shared" si="235"/>
        <v>59.460317460317462</v>
      </c>
      <c r="Q2543" s="6" t="str">
        <f t="shared" si="236"/>
        <v>music</v>
      </c>
      <c r="R2543" s="6" t="str">
        <f t="shared" si="237"/>
        <v>classical music</v>
      </c>
      <c r="S2543" s="11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234"/>
        <v>1.0357142857142858</v>
      </c>
      <c r="P2544">
        <f t="shared" si="235"/>
        <v>55.769230769230766</v>
      </c>
      <c r="Q2544" s="6" t="str">
        <f t="shared" si="236"/>
        <v>music</v>
      </c>
      <c r="R2544" s="6" t="str">
        <f t="shared" si="237"/>
        <v>classical music</v>
      </c>
      <c r="S2544" s="11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234"/>
        <v>1.5640000000000001</v>
      </c>
      <c r="P2545">
        <f t="shared" si="235"/>
        <v>30.076923076923077</v>
      </c>
      <c r="Q2545" s="6" t="str">
        <f t="shared" si="236"/>
        <v>music</v>
      </c>
      <c r="R2545" s="6" t="str">
        <f t="shared" si="237"/>
        <v>classical music</v>
      </c>
      <c r="S2545" s="11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234"/>
        <v>1.0082</v>
      </c>
      <c r="P2546">
        <f t="shared" si="235"/>
        <v>88.438596491228068</v>
      </c>
      <c r="Q2546" s="6" t="str">
        <f t="shared" si="236"/>
        <v>music</v>
      </c>
      <c r="R2546" s="6" t="str">
        <f t="shared" si="237"/>
        <v>classical music</v>
      </c>
      <c r="S2546" s="11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234"/>
        <v>1.9530000000000001</v>
      </c>
      <c r="P2547">
        <f t="shared" si="235"/>
        <v>64.032786885245898</v>
      </c>
      <c r="Q2547" s="6" t="str">
        <f t="shared" si="236"/>
        <v>music</v>
      </c>
      <c r="R2547" s="6" t="str">
        <f t="shared" si="237"/>
        <v>classical music</v>
      </c>
      <c r="S2547" s="11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234"/>
        <v>1.1171428571428572</v>
      </c>
      <c r="P2548">
        <f t="shared" si="235"/>
        <v>60.153846153846153</v>
      </c>
      <c r="Q2548" s="6" t="str">
        <f t="shared" si="236"/>
        <v>music</v>
      </c>
      <c r="R2548" s="6" t="str">
        <f t="shared" si="237"/>
        <v>classical music</v>
      </c>
      <c r="S2548" s="11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234"/>
        <v>1.1985454545454546</v>
      </c>
      <c r="P2549">
        <f t="shared" si="235"/>
        <v>49.194029850746269</v>
      </c>
      <c r="Q2549" s="6" t="str">
        <f t="shared" si="236"/>
        <v>music</v>
      </c>
      <c r="R2549" s="6" t="str">
        <f t="shared" si="237"/>
        <v>classical music</v>
      </c>
      <c r="S2549" s="11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234"/>
        <v>1.0185</v>
      </c>
      <c r="P2550">
        <f t="shared" si="235"/>
        <v>165.16216216216216</v>
      </c>
      <c r="Q2550" s="6" t="str">
        <f t="shared" si="236"/>
        <v>music</v>
      </c>
      <c r="R2550" s="6" t="str">
        <f t="shared" si="237"/>
        <v>classical music</v>
      </c>
      <c r="S2550" s="11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234"/>
        <v>1.0280254777070064</v>
      </c>
      <c r="P2551">
        <f t="shared" si="235"/>
        <v>43.621621621621621</v>
      </c>
      <c r="Q2551" s="6" t="str">
        <f t="shared" si="236"/>
        <v>music</v>
      </c>
      <c r="R2551" s="6" t="str">
        <f t="shared" si="237"/>
        <v>classical music</v>
      </c>
      <c r="S2551" s="11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234"/>
        <v>1.0084615384615385</v>
      </c>
      <c r="P2552">
        <f t="shared" si="235"/>
        <v>43.7</v>
      </c>
      <c r="Q2552" s="6" t="str">
        <f t="shared" si="236"/>
        <v>music</v>
      </c>
      <c r="R2552" s="6" t="str">
        <f t="shared" si="237"/>
        <v>classical music</v>
      </c>
      <c r="S2552" s="11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234"/>
        <v>1.0273469387755103</v>
      </c>
      <c r="P2553">
        <f t="shared" si="235"/>
        <v>67.419642857142861</v>
      </c>
      <c r="Q2553" s="6" t="str">
        <f t="shared" si="236"/>
        <v>music</v>
      </c>
      <c r="R2553" s="6" t="str">
        <f t="shared" si="237"/>
        <v>classical music</v>
      </c>
      <c r="S2553" s="11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234"/>
        <v>1.0649999999999999</v>
      </c>
      <c r="P2554">
        <f t="shared" si="235"/>
        <v>177.5</v>
      </c>
      <c r="Q2554" s="6" t="str">
        <f t="shared" si="236"/>
        <v>music</v>
      </c>
      <c r="R2554" s="6" t="str">
        <f t="shared" si="237"/>
        <v>classical music</v>
      </c>
      <c r="S2554" s="11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234"/>
        <v>1.5553333333333332</v>
      </c>
      <c r="P2555">
        <f t="shared" si="235"/>
        <v>38.883333333333333</v>
      </c>
      <c r="Q2555" s="6" t="str">
        <f t="shared" si="236"/>
        <v>music</v>
      </c>
      <c r="R2555" s="6" t="str">
        <f t="shared" si="237"/>
        <v>classical music</v>
      </c>
      <c r="S2555" s="11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234"/>
        <v>1.228</v>
      </c>
      <c r="P2556">
        <f t="shared" si="235"/>
        <v>54.985074626865675</v>
      </c>
      <c r="Q2556" s="6" t="str">
        <f t="shared" si="236"/>
        <v>music</v>
      </c>
      <c r="R2556" s="6" t="str">
        <f t="shared" si="237"/>
        <v>classical music</v>
      </c>
      <c r="S2556" s="11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234"/>
        <v>1.0734999999999999</v>
      </c>
      <c r="P2557">
        <f t="shared" si="235"/>
        <v>61.342857142857142</v>
      </c>
      <c r="Q2557" s="6" t="str">
        <f t="shared" si="236"/>
        <v>music</v>
      </c>
      <c r="R2557" s="6" t="str">
        <f t="shared" si="237"/>
        <v>classical music</v>
      </c>
      <c r="S2557" s="11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234"/>
        <v>1.0550335570469798</v>
      </c>
      <c r="P2558">
        <f t="shared" si="235"/>
        <v>23.117647058823529</v>
      </c>
      <c r="Q2558" s="6" t="str">
        <f t="shared" si="236"/>
        <v>music</v>
      </c>
      <c r="R2558" s="6" t="str">
        <f t="shared" si="237"/>
        <v>classical music</v>
      </c>
      <c r="S2558" s="11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234"/>
        <v>1.1844444444444444</v>
      </c>
      <c r="P2559">
        <f t="shared" si="235"/>
        <v>29.611111111111111</v>
      </c>
      <c r="Q2559" s="6" t="str">
        <f t="shared" si="236"/>
        <v>music</v>
      </c>
      <c r="R2559" s="6" t="str">
        <f t="shared" si="237"/>
        <v>classical music</v>
      </c>
      <c r="S2559" s="11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234"/>
        <v>1.0888</v>
      </c>
      <c r="P2560">
        <f t="shared" si="235"/>
        <v>75.611111111111114</v>
      </c>
      <c r="Q2560" s="6" t="str">
        <f t="shared" si="236"/>
        <v>music</v>
      </c>
      <c r="R2560" s="6" t="str">
        <f t="shared" si="237"/>
        <v>classical music</v>
      </c>
      <c r="S2560" s="11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234"/>
        <v>1.1125</v>
      </c>
      <c r="P2561">
        <f t="shared" si="235"/>
        <v>35.6</v>
      </c>
      <c r="Q2561" s="6" t="str">
        <f t="shared" si="236"/>
        <v>music</v>
      </c>
      <c r="R2561" s="6" t="str">
        <f t="shared" si="237"/>
        <v>classical music</v>
      </c>
      <c r="S2561" s="11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234"/>
        <v>1.0009999999999999</v>
      </c>
      <c r="P2562">
        <f t="shared" si="235"/>
        <v>143</v>
      </c>
      <c r="Q2562" s="6" t="str">
        <f t="shared" si="236"/>
        <v>music</v>
      </c>
      <c r="R2562" s="6" t="str">
        <f t="shared" si="237"/>
        <v>classical music</v>
      </c>
      <c r="S2562" s="11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240">(E2563/D2563)</f>
        <v>0</v>
      </c>
      <c r="P2563">
        <f t="shared" ref="P2563:P2626" si="241">IF(L2563=0,0,(E2563/L2563))</f>
        <v>0</v>
      </c>
      <c r="Q2563" s="6" t="str">
        <f t="shared" ref="Q2563:Q2626" si="242">LEFT(N2563,FIND("/",N2563)-1)</f>
        <v>food</v>
      </c>
      <c r="R2563" s="6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240"/>
        <v>7.4999999999999997E-3</v>
      </c>
      <c r="P2564">
        <f t="shared" si="241"/>
        <v>25</v>
      </c>
      <c r="Q2564" s="6" t="str">
        <f t="shared" si="242"/>
        <v>food</v>
      </c>
      <c r="R2564" s="6" t="str">
        <f t="shared" si="243"/>
        <v>food trucks</v>
      </c>
      <c r="S2564" s="11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240"/>
        <v>0</v>
      </c>
      <c r="P2565">
        <f t="shared" si="241"/>
        <v>0</v>
      </c>
      <c r="Q2565" s="6" t="str">
        <f t="shared" si="242"/>
        <v>food</v>
      </c>
      <c r="R2565" s="6" t="str">
        <f t="shared" si="243"/>
        <v>food trucks</v>
      </c>
      <c r="S2565" s="11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240"/>
        <v>0</v>
      </c>
      <c r="P2566">
        <f t="shared" si="241"/>
        <v>0</v>
      </c>
      <c r="Q2566" s="6" t="str">
        <f t="shared" si="242"/>
        <v>food</v>
      </c>
      <c r="R2566" s="6" t="str">
        <f t="shared" si="243"/>
        <v>food trucks</v>
      </c>
      <c r="S2566" s="11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240"/>
        <v>0.01</v>
      </c>
      <c r="P2567">
        <f t="shared" si="241"/>
        <v>100</v>
      </c>
      <c r="Q2567" s="6" t="str">
        <f t="shared" si="242"/>
        <v>food</v>
      </c>
      <c r="R2567" s="6" t="str">
        <f t="shared" si="243"/>
        <v>food trucks</v>
      </c>
      <c r="S2567" s="11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240"/>
        <v>0</v>
      </c>
      <c r="P2568">
        <f t="shared" si="241"/>
        <v>0</v>
      </c>
      <c r="Q2568" s="6" t="str">
        <f t="shared" si="242"/>
        <v>food</v>
      </c>
      <c r="R2568" s="6" t="str">
        <f t="shared" si="243"/>
        <v>food trucks</v>
      </c>
      <c r="S2568" s="11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240"/>
        <v>2.6666666666666666E-3</v>
      </c>
      <c r="P2569">
        <f t="shared" si="241"/>
        <v>60</v>
      </c>
      <c r="Q2569" s="6" t="str">
        <f t="shared" si="242"/>
        <v>food</v>
      </c>
      <c r="R2569" s="6" t="str">
        <f t="shared" si="243"/>
        <v>food trucks</v>
      </c>
      <c r="S2569" s="11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240"/>
        <v>5.0000000000000001E-3</v>
      </c>
      <c r="P2570">
        <f t="shared" si="241"/>
        <v>50</v>
      </c>
      <c r="Q2570" s="6" t="str">
        <f t="shared" si="242"/>
        <v>food</v>
      </c>
      <c r="R2570" s="6" t="str">
        <f t="shared" si="243"/>
        <v>food trucks</v>
      </c>
      <c r="S2570" s="11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240"/>
        <v>2.2307692307692306E-2</v>
      </c>
      <c r="P2571">
        <f t="shared" si="241"/>
        <v>72.5</v>
      </c>
      <c r="Q2571" s="6" t="str">
        <f t="shared" si="242"/>
        <v>food</v>
      </c>
      <c r="R2571" s="6" t="str">
        <f t="shared" si="243"/>
        <v>food trucks</v>
      </c>
      <c r="S2571" s="11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240"/>
        <v>8.4285714285714294E-3</v>
      </c>
      <c r="P2572">
        <f t="shared" si="241"/>
        <v>29.5</v>
      </c>
      <c r="Q2572" s="6" t="str">
        <f t="shared" si="242"/>
        <v>food</v>
      </c>
      <c r="R2572" s="6" t="str">
        <f t="shared" si="243"/>
        <v>food trucks</v>
      </c>
      <c r="S2572" s="11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240"/>
        <v>2.5000000000000001E-3</v>
      </c>
      <c r="P2573">
        <f t="shared" si="241"/>
        <v>62.5</v>
      </c>
      <c r="Q2573" s="6" t="str">
        <f t="shared" si="242"/>
        <v>food</v>
      </c>
      <c r="R2573" s="6" t="str">
        <f t="shared" si="243"/>
        <v>food trucks</v>
      </c>
      <c r="S2573" s="11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240"/>
        <v>0</v>
      </c>
      <c r="P2574">
        <f t="shared" si="241"/>
        <v>0</v>
      </c>
      <c r="Q2574" s="6" t="str">
        <f t="shared" si="242"/>
        <v>food</v>
      </c>
      <c r="R2574" s="6" t="str">
        <f t="shared" si="243"/>
        <v>food trucks</v>
      </c>
      <c r="S2574" s="11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240"/>
        <v>0</v>
      </c>
      <c r="P2575">
        <f t="shared" si="241"/>
        <v>0</v>
      </c>
      <c r="Q2575" s="6" t="str">
        <f t="shared" si="242"/>
        <v>food</v>
      </c>
      <c r="R2575" s="6" t="str">
        <f t="shared" si="243"/>
        <v>food trucks</v>
      </c>
      <c r="S2575" s="11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240"/>
        <v>0</v>
      </c>
      <c r="P2576">
        <f t="shared" si="241"/>
        <v>0</v>
      </c>
      <c r="Q2576" s="6" t="str">
        <f t="shared" si="242"/>
        <v>food</v>
      </c>
      <c r="R2576" s="6" t="str">
        <f t="shared" si="243"/>
        <v>food trucks</v>
      </c>
      <c r="S2576" s="11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240"/>
        <v>0</v>
      </c>
      <c r="P2577">
        <f t="shared" si="241"/>
        <v>0</v>
      </c>
      <c r="Q2577" s="6" t="str">
        <f t="shared" si="242"/>
        <v>food</v>
      </c>
      <c r="R2577" s="6" t="str">
        <f t="shared" si="243"/>
        <v>food trucks</v>
      </c>
      <c r="S2577" s="11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240"/>
        <v>0</v>
      </c>
      <c r="P2578">
        <f t="shared" si="241"/>
        <v>0</v>
      </c>
      <c r="Q2578" s="6" t="str">
        <f t="shared" si="242"/>
        <v>food</v>
      </c>
      <c r="R2578" s="6" t="str">
        <f t="shared" si="243"/>
        <v>food trucks</v>
      </c>
      <c r="S2578" s="11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240"/>
        <v>0</v>
      </c>
      <c r="P2579">
        <f t="shared" si="241"/>
        <v>0</v>
      </c>
      <c r="Q2579" s="6" t="str">
        <f t="shared" si="242"/>
        <v>food</v>
      </c>
      <c r="R2579" s="6" t="str">
        <f t="shared" si="243"/>
        <v>food trucks</v>
      </c>
      <c r="S2579" s="11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240"/>
        <v>0</v>
      </c>
      <c r="P2580">
        <f t="shared" si="241"/>
        <v>0</v>
      </c>
      <c r="Q2580" s="6" t="str">
        <f t="shared" si="242"/>
        <v>food</v>
      </c>
      <c r="R2580" s="6" t="str">
        <f t="shared" si="243"/>
        <v>food trucks</v>
      </c>
      <c r="S2580" s="11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240"/>
        <v>1.3849999999999999E-3</v>
      </c>
      <c r="P2581">
        <f t="shared" si="241"/>
        <v>23.083333333333332</v>
      </c>
      <c r="Q2581" s="6" t="str">
        <f t="shared" si="242"/>
        <v>food</v>
      </c>
      <c r="R2581" s="6" t="str">
        <f t="shared" si="243"/>
        <v>food trucks</v>
      </c>
      <c r="S2581" s="11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240"/>
        <v>6.0000000000000001E-3</v>
      </c>
      <c r="P2582">
        <f t="shared" si="241"/>
        <v>25.5</v>
      </c>
      <c r="Q2582" s="6" t="str">
        <f t="shared" si="242"/>
        <v>food</v>
      </c>
      <c r="R2582" s="6" t="str">
        <f t="shared" si="243"/>
        <v>food trucks</v>
      </c>
      <c r="S2582" s="11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240"/>
        <v>0.106</v>
      </c>
      <c r="P2583">
        <f t="shared" si="241"/>
        <v>48.18181818181818</v>
      </c>
      <c r="Q2583" s="6" t="str">
        <f t="shared" si="242"/>
        <v>food</v>
      </c>
      <c r="R2583" s="6" t="str">
        <f t="shared" si="243"/>
        <v>food trucks</v>
      </c>
      <c r="S2583" s="11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240"/>
        <v>1.1111111111111112E-5</v>
      </c>
      <c r="P2584">
        <f t="shared" si="241"/>
        <v>1</v>
      </c>
      <c r="Q2584" s="6" t="str">
        <f t="shared" si="242"/>
        <v>food</v>
      </c>
      <c r="R2584" s="6" t="str">
        <f t="shared" si="243"/>
        <v>food trucks</v>
      </c>
      <c r="S2584" s="11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240"/>
        <v>5.0000000000000001E-3</v>
      </c>
      <c r="P2585">
        <f t="shared" si="241"/>
        <v>1</v>
      </c>
      <c r="Q2585" s="6" t="str">
        <f t="shared" si="242"/>
        <v>food</v>
      </c>
      <c r="R2585" s="6" t="str">
        <f t="shared" si="243"/>
        <v>food trucks</v>
      </c>
      <c r="S2585" s="11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240"/>
        <v>0</v>
      </c>
      <c r="P2586">
        <f t="shared" si="241"/>
        <v>0</v>
      </c>
      <c r="Q2586" s="6" t="str">
        <f t="shared" si="242"/>
        <v>food</v>
      </c>
      <c r="R2586" s="6" t="str">
        <f t="shared" si="243"/>
        <v>food trucks</v>
      </c>
      <c r="S2586" s="11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240"/>
        <v>1.6666666666666668E-3</v>
      </c>
      <c r="P2587">
        <f t="shared" si="241"/>
        <v>50</v>
      </c>
      <c r="Q2587" s="6" t="str">
        <f t="shared" si="242"/>
        <v>food</v>
      </c>
      <c r="R2587" s="6" t="str">
        <f t="shared" si="243"/>
        <v>food trucks</v>
      </c>
      <c r="S2587" s="11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240"/>
        <v>1.6666666666666668E-3</v>
      </c>
      <c r="P2588">
        <f t="shared" si="241"/>
        <v>5</v>
      </c>
      <c r="Q2588" s="6" t="str">
        <f t="shared" si="242"/>
        <v>food</v>
      </c>
      <c r="R2588" s="6" t="str">
        <f t="shared" si="243"/>
        <v>food trucks</v>
      </c>
      <c r="S2588" s="11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240"/>
        <v>2.4340000000000001E-2</v>
      </c>
      <c r="P2589">
        <f t="shared" si="241"/>
        <v>202.83333333333334</v>
      </c>
      <c r="Q2589" s="6" t="str">
        <f t="shared" si="242"/>
        <v>food</v>
      </c>
      <c r="R2589" s="6" t="str">
        <f t="shared" si="243"/>
        <v>food trucks</v>
      </c>
      <c r="S2589" s="11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240"/>
        <v>3.8833333333333331E-2</v>
      </c>
      <c r="P2590">
        <f t="shared" si="241"/>
        <v>29.125</v>
      </c>
      <c r="Q2590" s="6" t="str">
        <f t="shared" si="242"/>
        <v>food</v>
      </c>
      <c r="R2590" s="6" t="str">
        <f t="shared" si="243"/>
        <v>food trucks</v>
      </c>
      <c r="S2590" s="11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240"/>
        <v>1E-4</v>
      </c>
      <c r="P2591">
        <f t="shared" si="241"/>
        <v>5</v>
      </c>
      <c r="Q2591" s="6" t="str">
        <f t="shared" si="242"/>
        <v>food</v>
      </c>
      <c r="R2591" s="6" t="str">
        <f t="shared" si="243"/>
        <v>food trucks</v>
      </c>
      <c r="S2591" s="11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240"/>
        <v>0</v>
      </c>
      <c r="P2592">
        <f t="shared" si="241"/>
        <v>0</v>
      </c>
      <c r="Q2592" s="6" t="str">
        <f t="shared" si="242"/>
        <v>food</v>
      </c>
      <c r="R2592" s="6" t="str">
        <f t="shared" si="243"/>
        <v>food trucks</v>
      </c>
      <c r="S2592" s="11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240"/>
        <v>1.7333333333333333E-2</v>
      </c>
      <c r="P2593">
        <f t="shared" si="241"/>
        <v>13</v>
      </c>
      <c r="Q2593" s="6" t="str">
        <f t="shared" si="242"/>
        <v>food</v>
      </c>
      <c r="R2593" s="6" t="str">
        <f t="shared" si="243"/>
        <v>food trucks</v>
      </c>
      <c r="S2593" s="11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240"/>
        <v>1.6666666666666668E-3</v>
      </c>
      <c r="P2594">
        <f t="shared" si="241"/>
        <v>50</v>
      </c>
      <c r="Q2594" s="6" t="str">
        <f t="shared" si="242"/>
        <v>food</v>
      </c>
      <c r="R2594" s="6" t="str">
        <f t="shared" si="243"/>
        <v>food trucks</v>
      </c>
      <c r="S2594" s="11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240"/>
        <v>0</v>
      </c>
      <c r="P2595">
        <f t="shared" si="241"/>
        <v>0</v>
      </c>
      <c r="Q2595" s="6" t="str">
        <f t="shared" si="242"/>
        <v>food</v>
      </c>
      <c r="R2595" s="6" t="str">
        <f t="shared" si="243"/>
        <v>food trucks</v>
      </c>
      <c r="S2595" s="11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240"/>
        <v>1.2500000000000001E-5</v>
      </c>
      <c r="P2596">
        <f t="shared" si="241"/>
        <v>1</v>
      </c>
      <c r="Q2596" s="6" t="str">
        <f t="shared" si="242"/>
        <v>food</v>
      </c>
      <c r="R2596" s="6" t="str">
        <f t="shared" si="243"/>
        <v>food trucks</v>
      </c>
      <c r="S2596" s="11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240"/>
        <v>0.12166666666666667</v>
      </c>
      <c r="P2597">
        <f t="shared" si="241"/>
        <v>96.05263157894737</v>
      </c>
      <c r="Q2597" s="6" t="str">
        <f t="shared" si="242"/>
        <v>food</v>
      </c>
      <c r="R2597" s="6" t="str">
        <f t="shared" si="243"/>
        <v>food trucks</v>
      </c>
      <c r="S2597" s="11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240"/>
        <v>0.23588571428571428</v>
      </c>
      <c r="P2598">
        <f t="shared" si="241"/>
        <v>305.77777777777777</v>
      </c>
      <c r="Q2598" s="6" t="str">
        <f t="shared" si="242"/>
        <v>food</v>
      </c>
      <c r="R2598" s="6" t="str">
        <f t="shared" si="243"/>
        <v>food trucks</v>
      </c>
      <c r="S2598" s="11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240"/>
        <v>5.6666666666666664E-2</v>
      </c>
      <c r="P2599">
        <f t="shared" si="241"/>
        <v>12.142857142857142</v>
      </c>
      <c r="Q2599" s="6" t="str">
        <f t="shared" si="242"/>
        <v>food</v>
      </c>
      <c r="R2599" s="6" t="str">
        <f t="shared" si="243"/>
        <v>food trucks</v>
      </c>
      <c r="S2599" s="11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240"/>
        <v>0.39</v>
      </c>
      <c r="P2600">
        <f t="shared" si="241"/>
        <v>83.571428571428569</v>
      </c>
      <c r="Q2600" s="6" t="str">
        <f t="shared" si="242"/>
        <v>food</v>
      </c>
      <c r="R2600" s="6" t="str">
        <f t="shared" si="243"/>
        <v>food trucks</v>
      </c>
      <c r="S2600" s="11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240"/>
        <v>9.9546510341776348E-3</v>
      </c>
      <c r="P2601">
        <f t="shared" si="241"/>
        <v>18</v>
      </c>
      <c r="Q2601" s="6" t="str">
        <f t="shared" si="242"/>
        <v>food</v>
      </c>
      <c r="R2601" s="6" t="str">
        <f t="shared" si="243"/>
        <v>food trucks</v>
      </c>
      <c r="S2601" s="11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240"/>
        <v>6.9320000000000007E-2</v>
      </c>
      <c r="P2602">
        <f t="shared" si="241"/>
        <v>115.53333333333333</v>
      </c>
      <c r="Q2602" s="6" t="str">
        <f t="shared" si="242"/>
        <v>food</v>
      </c>
      <c r="R2602" s="6" t="str">
        <f t="shared" si="243"/>
        <v>food trucks</v>
      </c>
      <c r="S2602" s="11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240"/>
        <v>6.6139999999999999</v>
      </c>
      <c r="P2603">
        <f t="shared" si="241"/>
        <v>21.900662251655628</v>
      </c>
      <c r="Q2603" s="6" t="str">
        <f t="shared" si="242"/>
        <v>technology</v>
      </c>
      <c r="R2603" s="6" t="str">
        <f t="shared" si="243"/>
        <v>space exploration</v>
      </c>
      <c r="S2603" s="11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240"/>
        <v>3.2609166666666667</v>
      </c>
      <c r="P2604">
        <f t="shared" si="241"/>
        <v>80.022494887525568</v>
      </c>
      <c r="Q2604" s="6" t="str">
        <f t="shared" si="242"/>
        <v>technology</v>
      </c>
      <c r="R2604" s="6" t="str">
        <f t="shared" si="243"/>
        <v>space exploration</v>
      </c>
      <c r="S2604" s="11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240"/>
        <v>1.0148571428571429</v>
      </c>
      <c r="P2605">
        <f t="shared" si="241"/>
        <v>35.520000000000003</v>
      </c>
      <c r="Q2605" s="6" t="str">
        <f t="shared" si="242"/>
        <v>technology</v>
      </c>
      <c r="R2605" s="6" t="str">
        <f t="shared" si="243"/>
        <v>space exploration</v>
      </c>
      <c r="S2605" s="11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240"/>
        <v>1.0421799999999999</v>
      </c>
      <c r="P2606">
        <f t="shared" si="241"/>
        <v>64.933333333333323</v>
      </c>
      <c r="Q2606" s="6" t="str">
        <f t="shared" si="242"/>
        <v>technology</v>
      </c>
      <c r="R2606" s="6" t="str">
        <f t="shared" si="243"/>
        <v>space exploration</v>
      </c>
      <c r="S2606" s="11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240"/>
        <v>1.0742157000000001</v>
      </c>
      <c r="P2607">
        <f t="shared" si="241"/>
        <v>60.965703745743475</v>
      </c>
      <c r="Q2607" s="6" t="str">
        <f t="shared" si="242"/>
        <v>technology</v>
      </c>
      <c r="R2607" s="6" t="str">
        <f t="shared" si="243"/>
        <v>space exploration</v>
      </c>
      <c r="S2607" s="11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240"/>
        <v>1.1005454545454545</v>
      </c>
      <c r="P2608">
        <f t="shared" si="241"/>
        <v>31.444155844155844</v>
      </c>
      <c r="Q2608" s="6" t="str">
        <f t="shared" si="242"/>
        <v>technology</v>
      </c>
      <c r="R2608" s="6" t="str">
        <f t="shared" si="243"/>
        <v>space exploration</v>
      </c>
      <c r="S2608" s="11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240"/>
        <v>4.077</v>
      </c>
      <c r="P2609">
        <f t="shared" si="241"/>
        <v>81.949748743718587</v>
      </c>
      <c r="Q2609" s="6" t="str">
        <f t="shared" si="242"/>
        <v>technology</v>
      </c>
      <c r="R2609" s="6" t="str">
        <f t="shared" si="243"/>
        <v>space exploration</v>
      </c>
      <c r="S2609" s="11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240"/>
        <v>2.2392500000000002</v>
      </c>
      <c r="P2610">
        <f t="shared" si="241"/>
        <v>58.92763157894737</v>
      </c>
      <c r="Q2610" s="6" t="str">
        <f t="shared" si="242"/>
        <v>technology</v>
      </c>
      <c r="R2610" s="6" t="str">
        <f t="shared" si="243"/>
        <v>space exploration</v>
      </c>
      <c r="S2610" s="11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240"/>
        <v>3.038011142857143</v>
      </c>
      <c r="P2611">
        <f t="shared" si="241"/>
        <v>157.29347633136095</v>
      </c>
      <c r="Q2611" s="6" t="str">
        <f t="shared" si="242"/>
        <v>technology</v>
      </c>
      <c r="R2611" s="6" t="str">
        <f t="shared" si="243"/>
        <v>space exploration</v>
      </c>
      <c r="S2611" s="11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240"/>
        <v>1.4132510432681749</v>
      </c>
      <c r="P2612">
        <f t="shared" si="241"/>
        <v>55.758509532062391</v>
      </c>
      <c r="Q2612" s="6" t="str">
        <f t="shared" si="242"/>
        <v>technology</v>
      </c>
      <c r="R2612" s="6" t="str">
        <f t="shared" si="243"/>
        <v>space exploration</v>
      </c>
      <c r="S2612" s="11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240"/>
        <v>27.906363636363636</v>
      </c>
      <c r="P2613">
        <f t="shared" si="241"/>
        <v>83.802893802893806</v>
      </c>
      <c r="Q2613" s="6" t="str">
        <f t="shared" si="242"/>
        <v>technology</v>
      </c>
      <c r="R2613" s="6" t="str">
        <f t="shared" si="243"/>
        <v>space exploration</v>
      </c>
      <c r="S2613" s="11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240"/>
        <v>1.7176130000000001</v>
      </c>
      <c r="P2614">
        <f t="shared" si="241"/>
        <v>58.422210884353746</v>
      </c>
      <c r="Q2614" s="6" t="str">
        <f t="shared" si="242"/>
        <v>technology</v>
      </c>
      <c r="R2614" s="6" t="str">
        <f t="shared" si="243"/>
        <v>space exploration</v>
      </c>
      <c r="S2614" s="11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240"/>
        <v>1.0101333333333333</v>
      </c>
      <c r="P2615">
        <f t="shared" si="241"/>
        <v>270.57142857142856</v>
      </c>
      <c r="Q2615" s="6" t="str">
        <f t="shared" si="242"/>
        <v>technology</v>
      </c>
      <c r="R2615" s="6" t="str">
        <f t="shared" si="243"/>
        <v>space exploration</v>
      </c>
      <c r="S2615" s="11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240"/>
        <v>1.02</v>
      </c>
      <c r="P2616">
        <f t="shared" si="241"/>
        <v>107.1</v>
      </c>
      <c r="Q2616" s="6" t="str">
        <f t="shared" si="242"/>
        <v>technology</v>
      </c>
      <c r="R2616" s="6" t="str">
        <f t="shared" si="243"/>
        <v>space exploration</v>
      </c>
      <c r="S2616" s="11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240"/>
        <v>1.6976511744127936</v>
      </c>
      <c r="P2617">
        <f t="shared" si="241"/>
        <v>47.180555555555557</v>
      </c>
      <c r="Q2617" s="6" t="str">
        <f t="shared" si="242"/>
        <v>technology</v>
      </c>
      <c r="R2617" s="6" t="str">
        <f t="shared" si="243"/>
        <v>space exploration</v>
      </c>
      <c r="S2617" s="11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240"/>
        <v>1.14534</v>
      </c>
      <c r="P2618">
        <f t="shared" si="241"/>
        <v>120.30882352941177</v>
      </c>
      <c r="Q2618" s="6" t="str">
        <f t="shared" si="242"/>
        <v>technology</v>
      </c>
      <c r="R2618" s="6" t="str">
        <f t="shared" si="243"/>
        <v>space exploration</v>
      </c>
      <c r="S2618" s="11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240"/>
        <v>8.7759999999999998</v>
      </c>
      <c r="P2619">
        <f t="shared" si="241"/>
        <v>27.59748427672956</v>
      </c>
      <c r="Q2619" s="6" t="str">
        <f t="shared" si="242"/>
        <v>technology</v>
      </c>
      <c r="R2619" s="6" t="str">
        <f t="shared" si="243"/>
        <v>space exploration</v>
      </c>
      <c r="S2619" s="11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240"/>
        <v>1.0538666666666667</v>
      </c>
      <c r="P2620">
        <f t="shared" si="241"/>
        <v>205.2987012987013</v>
      </c>
      <c r="Q2620" s="6" t="str">
        <f t="shared" si="242"/>
        <v>technology</v>
      </c>
      <c r="R2620" s="6" t="str">
        <f t="shared" si="243"/>
        <v>space exploration</v>
      </c>
      <c r="S2620" s="11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240"/>
        <v>1.8839999999999999</v>
      </c>
      <c r="P2621">
        <f t="shared" si="241"/>
        <v>35.547169811320757</v>
      </c>
      <c r="Q2621" s="6" t="str">
        <f t="shared" si="242"/>
        <v>technology</v>
      </c>
      <c r="R2621" s="6" t="str">
        <f t="shared" si="243"/>
        <v>space exploration</v>
      </c>
      <c r="S2621" s="11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240"/>
        <v>1.436523076923077</v>
      </c>
      <c r="P2622">
        <f t="shared" si="241"/>
        <v>74.639488409272587</v>
      </c>
      <c r="Q2622" s="6" t="str">
        <f t="shared" si="242"/>
        <v>technology</v>
      </c>
      <c r="R2622" s="6" t="str">
        <f t="shared" si="243"/>
        <v>space exploration</v>
      </c>
      <c r="S2622" s="11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240"/>
        <v>1.4588000000000001</v>
      </c>
      <c r="P2623">
        <f t="shared" si="241"/>
        <v>47.058064516129029</v>
      </c>
      <c r="Q2623" s="6" t="str">
        <f t="shared" si="242"/>
        <v>technology</v>
      </c>
      <c r="R2623" s="6" t="str">
        <f t="shared" si="243"/>
        <v>space exploration</v>
      </c>
      <c r="S2623" s="11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240"/>
        <v>1.3118399999999999</v>
      </c>
      <c r="P2624">
        <f t="shared" si="241"/>
        <v>26.591351351351353</v>
      </c>
      <c r="Q2624" s="6" t="str">
        <f t="shared" si="242"/>
        <v>technology</v>
      </c>
      <c r="R2624" s="6" t="str">
        <f t="shared" si="243"/>
        <v>space exploration</v>
      </c>
      <c r="S2624" s="11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240"/>
        <v>1.1399999999999999</v>
      </c>
      <c r="P2625">
        <f t="shared" si="241"/>
        <v>36.774193548387096</v>
      </c>
      <c r="Q2625" s="6" t="str">
        <f t="shared" si="242"/>
        <v>technology</v>
      </c>
      <c r="R2625" s="6" t="str">
        <f t="shared" si="243"/>
        <v>space exploration</v>
      </c>
      <c r="S2625" s="11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240"/>
        <v>13.794206249999998</v>
      </c>
      <c r="P2626">
        <f t="shared" si="241"/>
        <v>31.820544982698959</v>
      </c>
      <c r="Q2626" s="6" t="str">
        <f t="shared" si="242"/>
        <v>technology</v>
      </c>
      <c r="R2626" s="6" t="str">
        <f t="shared" si="243"/>
        <v>space exploration</v>
      </c>
      <c r="S2626" s="11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246">(E2627/D2627)</f>
        <v>9.56</v>
      </c>
      <c r="P2627">
        <f t="shared" ref="P2627:P2690" si="247">IF(L2627=0,0,(E2627/L2627))</f>
        <v>27.576923076923077</v>
      </c>
      <c r="Q2627" s="6" t="str">
        <f t="shared" ref="Q2627:Q2690" si="248">LEFT(N2627,FIND("/",N2627)-1)</f>
        <v>technology</v>
      </c>
      <c r="R2627" s="6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246"/>
        <v>1.1200000000000001</v>
      </c>
      <c r="P2628">
        <f t="shared" si="247"/>
        <v>56</v>
      </c>
      <c r="Q2628" s="6" t="str">
        <f t="shared" si="248"/>
        <v>technology</v>
      </c>
      <c r="R2628" s="6" t="str">
        <f t="shared" si="249"/>
        <v>space exploration</v>
      </c>
      <c r="S2628" s="11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246"/>
        <v>6.4666666666666668</v>
      </c>
      <c r="P2629">
        <f t="shared" si="247"/>
        <v>21.555555555555557</v>
      </c>
      <c r="Q2629" s="6" t="str">
        <f t="shared" si="248"/>
        <v>technology</v>
      </c>
      <c r="R2629" s="6" t="str">
        <f t="shared" si="249"/>
        <v>space exploration</v>
      </c>
      <c r="S2629" s="11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246"/>
        <v>1.1036948748510131</v>
      </c>
      <c r="P2630">
        <f t="shared" si="247"/>
        <v>44.095238095238095</v>
      </c>
      <c r="Q2630" s="6" t="str">
        <f t="shared" si="248"/>
        <v>technology</v>
      </c>
      <c r="R2630" s="6" t="str">
        <f t="shared" si="249"/>
        <v>space exploration</v>
      </c>
      <c r="S2630" s="11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246"/>
        <v>1.2774000000000001</v>
      </c>
      <c r="P2631">
        <f t="shared" si="247"/>
        <v>63.87</v>
      </c>
      <c r="Q2631" s="6" t="str">
        <f t="shared" si="248"/>
        <v>technology</v>
      </c>
      <c r="R2631" s="6" t="str">
        <f t="shared" si="249"/>
        <v>space exploration</v>
      </c>
      <c r="S2631" s="11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246"/>
        <v>1.579</v>
      </c>
      <c r="P2632">
        <f t="shared" si="247"/>
        <v>38.987654320987652</v>
      </c>
      <c r="Q2632" s="6" t="str">
        <f t="shared" si="248"/>
        <v>technology</v>
      </c>
      <c r="R2632" s="6" t="str">
        <f t="shared" si="249"/>
        <v>space exploration</v>
      </c>
      <c r="S2632" s="11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246"/>
        <v>1.1466525000000001</v>
      </c>
      <c r="P2633">
        <f t="shared" si="247"/>
        <v>80.185489510489504</v>
      </c>
      <c r="Q2633" s="6" t="str">
        <f t="shared" si="248"/>
        <v>technology</v>
      </c>
      <c r="R2633" s="6" t="str">
        <f t="shared" si="249"/>
        <v>space exploration</v>
      </c>
      <c r="S2633" s="11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246"/>
        <v>1.3700934579439252</v>
      </c>
      <c r="P2634">
        <f t="shared" si="247"/>
        <v>34.904761904761905</v>
      </c>
      <c r="Q2634" s="6" t="str">
        <f t="shared" si="248"/>
        <v>technology</v>
      </c>
      <c r="R2634" s="6" t="str">
        <f t="shared" si="249"/>
        <v>space exploration</v>
      </c>
      <c r="S2634" s="11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246"/>
        <v>3.5461999999999998</v>
      </c>
      <c r="P2635">
        <f t="shared" si="247"/>
        <v>89.100502512562812</v>
      </c>
      <c r="Q2635" s="6" t="str">
        <f t="shared" si="248"/>
        <v>technology</v>
      </c>
      <c r="R2635" s="6" t="str">
        <f t="shared" si="249"/>
        <v>space exploration</v>
      </c>
      <c r="S2635" s="11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246"/>
        <v>1.0602150537634409</v>
      </c>
      <c r="P2636">
        <f t="shared" si="247"/>
        <v>39.44</v>
      </c>
      <c r="Q2636" s="6" t="str">
        <f t="shared" si="248"/>
        <v>technology</v>
      </c>
      <c r="R2636" s="6" t="str">
        <f t="shared" si="249"/>
        <v>space exploration</v>
      </c>
      <c r="S2636" s="11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246"/>
        <v>1</v>
      </c>
      <c r="P2637">
        <f t="shared" si="247"/>
        <v>136.9047619047619</v>
      </c>
      <c r="Q2637" s="6" t="str">
        <f t="shared" si="248"/>
        <v>technology</v>
      </c>
      <c r="R2637" s="6" t="str">
        <f t="shared" si="249"/>
        <v>space exploration</v>
      </c>
      <c r="S2637" s="11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246"/>
        <v>1.873</v>
      </c>
      <c r="P2638">
        <f t="shared" si="247"/>
        <v>37.46</v>
      </c>
      <c r="Q2638" s="6" t="str">
        <f t="shared" si="248"/>
        <v>technology</v>
      </c>
      <c r="R2638" s="6" t="str">
        <f t="shared" si="249"/>
        <v>space exploration</v>
      </c>
      <c r="S2638" s="11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246"/>
        <v>1.6619999999999999</v>
      </c>
      <c r="P2639">
        <f t="shared" si="247"/>
        <v>31.96153846153846</v>
      </c>
      <c r="Q2639" s="6" t="str">
        <f t="shared" si="248"/>
        <v>technology</v>
      </c>
      <c r="R2639" s="6" t="str">
        <f t="shared" si="249"/>
        <v>space exploration</v>
      </c>
      <c r="S2639" s="11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246"/>
        <v>1.0172910662824208</v>
      </c>
      <c r="P2640">
        <f t="shared" si="247"/>
        <v>25.214285714285715</v>
      </c>
      <c r="Q2640" s="6" t="str">
        <f t="shared" si="248"/>
        <v>technology</v>
      </c>
      <c r="R2640" s="6" t="str">
        <f t="shared" si="249"/>
        <v>space exploration</v>
      </c>
      <c r="S2640" s="11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246"/>
        <v>1.64</v>
      </c>
      <c r="P2641">
        <f t="shared" si="247"/>
        <v>10.040816326530612</v>
      </c>
      <c r="Q2641" s="6" t="str">
        <f t="shared" si="248"/>
        <v>technology</v>
      </c>
      <c r="R2641" s="6" t="str">
        <f t="shared" si="249"/>
        <v>space exploration</v>
      </c>
      <c r="S2641" s="11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246"/>
        <v>1.0566666666666666</v>
      </c>
      <c r="P2642">
        <f t="shared" si="247"/>
        <v>45.94202898550725</v>
      </c>
      <c r="Q2642" s="6" t="str">
        <f t="shared" si="248"/>
        <v>technology</v>
      </c>
      <c r="R2642" s="6" t="str">
        <f t="shared" si="249"/>
        <v>space exploration</v>
      </c>
      <c r="S2642" s="11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246"/>
        <v>0.01</v>
      </c>
      <c r="P2643">
        <f t="shared" si="247"/>
        <v>15</v>
      </c>
      <c r="Q2643" s="6" t="str">
        <f t="shared" si="248"/>
        <v>technology</v>
      </c>
      <c r="R2643" s="6" t="str">
        <f t="shared" si="249"/>
        <v>space exploration</v>
      </c>
      <c r="S2643" s="11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246"/>
        <v>0</v>
      </c>
      <c r="P2644">
        <f t="shared" si="247"/>
        <v>0</v>
      </c>
      <c r="Q2644" s="6" t="str">
        <f t="shared" si="248"/>
        <v>technology</v>
      </c>
      <c r="R2644" s="6" t="str">
        <f t="shared" si="249"/>
        <v>space exploration</v>
      </c>
      <c r="S2644" s="11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246"/>
        <v>0.33559730999999998</v>
      </c>
      <c r="P2645">
        <f t="shared" si="247"/>
        <v>223.58248500999335</v>
      </c>
      <c r="Q2645" s="6" t="str">
        <f t="shared" si="248"/>
        <v>technology</v>
      </c>
      <c r="R2645" s="6" t="str">
        <f t="shared" si="249"/>
        <v>space exploration</v>
      </c>
      <c r="S2645" s="11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246"/>
        <v>2.053E-2</v>
      </c>
      <c r="P2646">
        <f t="shared" si="247"/>
        <v>39.480769230769234</v>
      </c>
      <c r="Q2646" s="6" t="str">
        <f t="shared" si="248"/>
        <v>technology</v>
      </c>
      <c r="R2646" s="6" t="str">
        <f t="shared" si="249"/>
        <v>space exploration</v>
      </c>
      <c r="S2646" s="11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246"/>
        <v>0.105</v>
      </c>
      <c r="P2647">
        <f t="shared" si="247"/>
        <v>91.304347826086953</v>
      </c>
      <c r="Q2647" s="6" t="str">
        <f t="shared" si="248"/>
        <v>technology</v>
      </c>
      <c r="R2647" s="6" t="str">
        <f t="shared" si="249"/>
        <v>space exploration</v>
      </c>
      <c r="S2647" s="11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246"/>
        <v>8.4172839999999999E-2</v>
      </c>
      <c r="P2648">
        <f t="shared" si="247"/>
        <v>78.666205607476627</v>
      </c>
      <c r="Q2648" s="6" t="str">
        <f t="shared" si="248"/>
        <v>technology</v>
      </c>
      <c r="R2648" s="6" t="str">
        <f t="shared" si="249"/>
        <v>space exploration</v>
      </c>
      <c r="S2648" s="11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246"/>
        <v>1.44E-2</v>
      </c>
      <c r="P2649">
        <f t="shared" si="247"/>
        <v>12</v>
      </c>
      <c r="Q2649" s="6" t="str">
        <f t="shared" si="248"/>
        <v>technology</v>
      </c>
      <c r="R2649" s="6" t="str">
        <f t="shared" si="249"/>
        <v>space exploration</v>
      </c>
      <c r="S2649" s="11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246"/>
        <v>8.8333333333333337E-3</v>
      </c>
      <c r="P2650">
        <f t="shared" si="247"/>
        <v>17.666666666666668</v>
      </c>
      <c r="Q2650" s="6" t="str">
        <f t="shared" si="248"/>
        <v>technology</v>
      </c>
      <c r="R2650" s="6" t="str">
        <f t="shared" si="249"/>
        <v>space exploration</v>
      </c>
      <c r="S2650" s="11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246"/>
        <v>9.9200000000000004E-4</v>
      </c>
      <c r="P2651">
        <f t="shared" si="247"/>
        <v>41.333333333333336</v>
      </c>
      <c r="Q2651" s="6" t="str">
        <f t="shared" si="248"/>
        <v>technology</v>
      </c>
      <c r="R2651" s="6" t="str">
        <f t="shared" si="249"/>
        <v>space exploration</v>
      </c>
      <c r="S2651" s="11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246"/>
        <v>5.966666666666667E-3</v>
      </c>
      <c r="P2652">
        <f t="shared" si="247"/>
        <v>71.599999999999994</v>
      </c>
      <c r="Q2652" s="6" t="str">
        <f t="shared" si="248"/>
        <v>technology</v>
      </c>
      <c r="R2652" s="6" t="str">
        <f t="shared" si="249"/>
        <v>space exploration</v>
      </c>
      <c r="S2652" s="11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246"/>
        <v>1.8689285714285714E-2</v>
      </c>
      <c r="P2653">
        <f t="shared" si="247"/>
        <v>307.8235294117647</v>
      </c>
      <c r="Q2653" s="6" t="str">
        <f t="shared" si="248"/>
        <v>technology</v>
      </c>
      <c r="R2653" s="6" t="str">
        <f t="shared" si="249"/>
        <v>space exploration</v>
      </c>
      <c r="S2653" s="11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246"/>
        <v>8.8500000000000002E-3</v>
      </c>
      <c r="P2654">
        <f t="shared" si="247"/>
        <v>80.454545454545453</v>
      </c>
      <c r="Q2654" s="6" t="str">
        <f t="shared" si="248"/>
        <v>technology</v>
      </c>
      <c r="R2654" s="6" t="str">
        <f t="shared" si="249"/>
        <v>space exploration</v>
      </c>
      <c r="S2654" s="11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246"/>
        <v>0.1152156862745098</v>
      </c>
      <c r="P2655">
        <f t="shared" si="247"/>
        <v>83.942857142857136</v>
      </c>
      <c r="Q2655" s="6" t="str">
        <f t="shared" si="248"/>
        <v>technology</v>
      </c>
      <c r="R2655" s="6" t="str">
        <f t="shared" si="249"/>
        <v>space exploration</v>
      </c>
      <c r="S2655" s="11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246"/>
        <v>5.1000000000000004E-4</v>
      </c>
      <c r="P2656">
        <f t="shared" si="247"/>
        <v>8.5</v>
      </c>
      <c r="Q2656" s="6" t="str">
        <f t="shared" si="248"/>
        <v>technology</v>
      </c>
      <c r="R2656" s="6" t="str">
        <f t="shared" si="249"/>
        <v>space exploration</v>
      </c>
      <c r="S2656" s="11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246"/>
        <v>0.21033333333333334</v>
      </c>
      <c r="P2657">
        <f t="shared" si="247"/>
        <v>73.372093023255815</v>
      </c>
      <c r="Q2657" s="6" t="str">
        <f t="shared" si="248"/>
        <v>technology</v>
      </c>
      <c r="R2657" s="6" t="str">
        <f t="shared" si="249"/>
        <v>space exploration</v>
      </c>
      <c r="S2657" s="11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246"/>
        <v>0.11436666666666667</v>
      </c>
      <c r="P2658">
        <f t="shared" si="247"/>
        <v>112.86184210526316</v>
      </c>
      <c r="Q2658" s="6" t="str">
        <f t="shared" si="248"/>
        <v>technology</v>
      </c>
      <c r="R2658" s="6" t="str">
        <f t="shared" si="249"/>
        <v>space exploration</v>
      </c>
      <c r="S2658" s="11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246"/>
        <v>0.18737933333333334</v>
      </c>
      <c r="P2659">
        <f t="shared" si="247"/>
        <v>95.277627118644077</v>
      </c>
      <c r="Q2659" s="6" t="str">
        <f t="shared" si="248"/>
        <v>technology</v>
      </c>
      <c r="R2659" s="6" t="str">
        <f t="shared" si="249"/>
        <v>space exploration</v>
      </c>
      <c r="S2659" s="11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246"/>
        <v>9.2857142857142856E-4</v>
      </c>
      <c r="P2660">
        <f t="shared" si="247"/>
        <v>22.75</v>
      </c>
      <c r="Q2660" s="6" t="str">
        <f t="shared" si="248"/>
        <v>technology</v>
      </c>
      <c r="R2660" s="6" t="str">
        <f t="shared" si="249"/>
        <v>space exploration</v>
      </c>
      <c r="S2660" s="11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246"/>
        <v>2.720408163265306E-2</v>
      </c>
      <c r="P2661">
        <f t="shared" si="247"/>
        <v>133.30000000000001</v>
      </c>
      <c r="Q2661" s="6" t="str">
        <f t="shared" si="248"/>
        <v>technology</v>
      </c>
      <c r="R2661" s="6" t="str">
        <f t="shared" si="249"/>
        <v>space exploration</v>
      </c>
      <c r="S2661" s="11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246"/>
        <v>9.5E-4</v>
      </c>
      <c r="P2662">
        <f t="shared" si="247"/>
        <v>3.8</v>
      </c>
      <c r="Q2662" s="6" t="str">
        <f t="shared" si="248"/>
        <v>technology</v>
      </c>
      <c r="R2662" s="6" t="str">
        <f t="shared" si="249"/>
        <v>space exploration</v>
      </c>
      <c r="S2662" s="11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246"/>
        <v>1.0289999999999999</v>
      </c>
      <c r="P2663">
        <f t="shared" si="247"/>
        <v>85.75</v>
      </c>
      <c r="Q2663" s="6" t="str">
        <f t="shared" si="248"/>
        <v>technology</v>
      </c>
      <c r="R2663" s="6" t="str">
        <f t="shared" si="249"/>
        <v>makerspaces</v>
      </c>
      <c r="S2663" s="11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246"/>
        <v>1.0680000000000001</v>
      </c>
      <c r="P2664">
        <f t="shared" si="247"/>
        <v>267</v>
      </c>
      <c r="Q2664" s="6" t="str">
        <f t="shared" si="248"/>
        <v>technology</v>
      </c>
      <c r="R2664" s="6" t="str">
        <f t="shared" si="249"/>
        <v>makerspaces</v>
      </c>
      <c r="S2664" s="11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246"/>
        <v>1.0459624999999999</v>
      </c>
      <c r="P2665">
        <f t="shared" si="247"/>
        <v>373.55803571428572</v>
      </c>
      <c r="Q2665" s="6" t="str">
        <f t="shared" si="248"/>
        <v>technology</v>
      </c>
      <c r="R2665" s="6" t="str">
        <f t="shared" si="249"/>
        <v>makerspaces</v>
      </c>
      <c r="S2665" s="11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246"/>
        <v>1.0342857142857143</v>
      </c>
      <c r="P2666">
        <f t="shared" si="247"/>
        <v>174.03846153846155</v>
      </c>
      <c r="Q2666" s="6" t="str">
        <f t="shared" si="248"/>
        <v>technology</v>
      </c>
      <c r="R2666" s="6" t="str">
        <f t="shared" si="249"/>
        <v>makerspaces</v>
      </c>
      <c r="S2666" s="11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246"/>
        <v>1.2314285714285715</v>
      </c>
      <c r="P2667">
        <f t="shared" si="247"/>
        <v>93.695652173913047</v>
      </c>
      <c r="Q2667" s="6" t="str">
        <f t="shared" si="248"/>
        <v>technology</v>
      </c>
      <c r="R2667" s="6" t="str">
        <f t="shared" si="249"/>
        <v>makerspaces</v>
      </c>
      <c r="S2667" s="11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246"/>
        <v>1.592951</v>
      </c>
      <c r="P2668">
        <f t="shared" si="247"/>
        <v>77.327718446601949</v>
      </c>
      <c r="Q2668" s="6" t="str">
        <f t="shared" si="248"/>
        <v>technology</v>
      </c>
      <c r="R2668" s="6" t="str">
        <f t="shared" si="249"/>
        <v>makerspaces</v>
      </c>
      <c r="S2668" s="11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246"/>
        <v>1.1066666666666667</v>
      </c>
      <c r="P2669">
        <f t="shared" si="247"/>
        <v>92.222222222222229</v>
      </c>
      <c r="Q2669" s="6" t="str">
        <f t="shared" si="248"/>
        <v>technology</v>
      </c>
      <c r="R2669" s="6" t="str">
        <f t="shared" si="249"/>
        <v>makerspaces</v>
      </c>
      <c r="S2669" s="11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246"/>
        <v>1.7070000000000001</v>
      </c>
      <c r="P2670">
        <f t="shared" si="247"/>
        <v>60.964285714285715</v>
      </c>
      <c r="Q2670" s="6" t="str">
        <f t="shared" si="248"/>
        <v>technology</v>
      </c>
      <c r="R2670" s="6" t="str">
        <f t="shared" si="249"/>
        <v>makerspaces</v>
      </c>
      <c r="S2670" s="11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246"/>
        <v>1.25125</v>
      </c>
      <c r="P2671">
        <f t="shared" si="247"/>
        <v>91</v>
      </c>
      <c r="Q2671" s="6" t="str">
        <f t="shared" si="248"/>
        <v>technology</v>
      </c>
      <c r="R2671" s="6" t="str">
        <f t="shared" si="249"/>
        <v>makerspaces</v>
      </c>
      <c r="S2671" s="11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246"/>
        <v>6.4158609339642042E-2</v>
      </c>
      <c r="P2672">
        <f t="shared" si="247"/>
        <v>41.583333333333336</v>
      </c>
      <c r="Q2672" s="6" t="str">
        <f t="shared" si="248"/>
        <v>technology</v>
      </c>
      <c r="R2672" s="6" t="str">
        <f t="shared" si="249"/>
        <v>makerspaces</v>
      </c>
      <c r="S2672" s="11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246"/>
        <v>0.11344</v>
      </c>
      <c r="P2673">
        <f t="shared" si="247"/>
        <v>33.761904761904759</v>
      </c>
      <c r="Q2673" s="6" t="str">
        <f t="shared" si="248"/>
        <v>technology</v>
      </c>
      <c r="R2673" s="6" t="str">
        <f t="shared" si="249"/>
        <v>makerspaces</v>
      </c>
      <c r="S2673" s="11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246"/>
        <v>0.33189999999999997</v>
      </c>
      <c r="P2674">
        <f t="shared" si="247"/>
        <v>70.61702127659575</v>
      </c>
      <c r="Q2674" s="6" t="str">
        <f t="shared" si="248"/>
        <v>technology</v>
      </c>
      <c r="R2674" s="6" t="str">
        <f t="shared" si="249"/>
        <v>makerspaces</v>
      </c>
      <c r="S2674" s="11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246"/>
        <v>0.27579999999999999</v>
      </c>
      <c r="P2675">
        <f t="shared" si="247"/>
        <v>167.15151515151516</v>
      </c>
      <c r="Q2675" s="6" t="str">
        <f t="shared" si="248"/>
        <v>technology</v>
      </c>
      <c r="R2675" s="6" t="str">
        <f t="shared" si="249"/>
        <v>makerspaces</v>
      </c>
      <c r="S2675" s="11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246"/>
        <v>0.62839999999999996</v>
      </c>
      <c r="P2676">
        <f t="shared" si="247"/>
        <v>128.61988304093566</v>
      </c>
      <c r="Q2676" s="6" t="str">
        <f t="shared" si="248"/>
        <v>technology</v>
      </c>
      <c r="R2676" s="6" t="str">
        <f t="shared" si="249"/>
        <v>makerspaces</v>
      </c>
      <c r="S2676" s="11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246"/>
        <v>7.5880000000000003E-2</v>
      </c>
      <c r="P2677">
        <f t="shared" si="247"/>
        <v>65.41379310344827</v>
      </c>
      <c r="Q2677" s="6" t="str">
        <f t="shared" si="248"/>
        <v>technology</v>
      </c>
      <c r="R2677" s="6" t="str">
        <f t="shared" si="249"/>
        <v>makerspaces</v>
      </c>
      <c r="S2677" s="11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246"/>
        <v>0.50380952380952382</v>
      </c>
      <c r="P2678">
        <f t="shared" si="247"/>
        <v>117.55555555555556</v>
      </c>
      <c r="Q2678" s="6" t="str">
        <f t="shared" si="248"/>
        <v>technology</v>
      </c>
      <c r="R2678" s="6" t="str">
        <f t="shared" si="249"/>
        <v>makerspaces</v>
      </c>
      <c r="S2678" s="11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246"/>
        <v>0.17512820512820512</v>
      </c>
      <c r="P2679">
        <f t="shared" si="247"/>
        <v>126.48148148148148</v>
      </c>
      <c r="Q2679" s="6" t="str">
        <f t="shared" si="248"/>
        <v>technology</v>
      </c>
      <c r="R2679" s="6" t="str">
        <f t="shared" si="249"/>
        <v>makerspaces</v>
      </c>
      <c r="S2679" s="11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246"/>
        <v>1.3750000000000001E-4</v>
      </c>
      <c r="P2680">
        <f t="shared" si="247"/>
        <v>550</v>
      </c>
      <c r="Q2680" s="6" t="str">
        <f t="shared" si="248"/>
        <v>technology</v>
      </c>
      <c r="R2680" s="6" t="str">
        <f t="shared" si="249"/>
        <v>makerspaces</v>
      </c>
      <c r="S2680" s="11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246"/>
        <v>3.3E-3</v>
      </c>
      <c r="P2681">
        <f t="shared" si="247"/>
        <v>44</v>
      </c>
      <c r="Q2681" s="6" t="str">
        <f t="shared" si="248"/>
        <v>technology</v>
      </c>
      <c r="R2681" s="6" t="str">
        <f t="shared" si="249"/>
        <v>makerspaces</v>
      </c>
      <c r="S2681" s="11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246"/>
        <v>8.6250000000000007E-3</v>
      </c>
      <c r="P2682">
        <f t="shared" si="247"/>
        <v>69</v>
      </c>
      <c r="Q2682" s="6" t="str">
        <f t="shared" si="248"/>
        <v>technology</v>
      </c>
      <c r="R2682" s="6" t="str">
        <f t="shared" si="249"/>
        <v>makerspaces</v>
      </c>
      <c r="S2682" s="11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246"/>
        <v>6.875E-3</v>
      </c>
      <c r="P2683">
        <f t="shared" si="247"/>
        <v>27.5</v>
      </c>
      <c r="Q2683" s="6" t="str">
        <f t="shared" si="248"/>
        <v>food</v>
      </c>
      <c r="R2683" s="6" t="str">
        <f t="shared" si="249"/>
        <v>food trucks</v>
      </c>
      <c r="S2683" s="11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246"/>
        <v>0.28299999999999997</v>
      </c>
      <c r="P2684">
        <f t="shared" si="247"/>
        <v>84.9</v>
      </c>
      <c r="Q2684" s="6" t="str">
        <f t="shared" si="248"/>
        <v>food</v>
      </c>
      <c r="R2684" s="6" t="str">
        <f t="shared" si="249"/>
        <v>food trucks</v>
      </c>
      <c r="S2684" s="11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246"/>
        <v>2.3999999999999998E-3</v>
      </c>
      <c r="P2685">
        <f t="shared" si="247"/>
        <v>12</v>
      </c>
      <c r="Q2685" s="6" t="str">
        <f t="shared" si="248"/>
        <v>food</v>
      </c>
      <c r="R2685" s="6" t="str">
        <f t="shared" si="249"/>
        <v>food trucks</v>
      </c>
      <c r="S2685" s="11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246"/>
        <v>1.1428571428571429E-2</v>
      </c>
      <c r="P2686">
        <f t="shared" si="247"/>
        <v>200</v>
      </c>
      <c r="Q2686" s="6" t="str">
        <f t="shared" si="248"/>
        <v>food</v>
      </c>
      <c r="R2686" s="6" t="str">
        <f t="shared" si="249"/>
        <v>food trucks</v>
      </c>
      <c r="S2686" s="11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246"/>
        <v>2.0000000000000001E-4</v>
      </c>
      <c r="P2687">
        <f t="shared" si="247"/>
        <v>10</v>
      </c>
      <c r="Q2687" s="6" t="str">
        <f t="shared" si="248"/>
        <v>food</v>
      </c>
      <c r="R2687" s="6" t="str">
        <f t="shared" si="249"/>
        <v>food trucks</v>
      </c>
      <c r="S2687" s="11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246"/>
        <v>0</v>
      </c>
      <c r="P2688">
        <f t="shared" si="247"/>
        <v>0</v>
      </c>
      <c r="Q2688" s="6" t="str">
        <f t="shared" si="248"/>
        <v>food</v>
      </c>
      <c r="R2688" s="6" t="str">
        <f t="shared" si="249"/>
        <v>food trucks</v>
      </c>
      <c r="S2688" s="11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246"/>
        <v>0</v>
      </c>
      <c r="P2689">
        <f t="shared" si="247"/>
        <v>0</v>
      </c>
      <c r="Q2689" s="6" t="str">
        <f t="shared" si="248"/>
        <v>food</v>
      </c>
      <c r="R2689" s="6" t="str">
        <f t="shared" si="249"/>
        <v>food trucks</v>
      </c>
      <c r="S2689" s="11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246"/>
        <v>1.48E-3</v>
      </c>
      <c r="P2690">
        <f t="shared" si="247"/>
        <v>5.2857142857142856</v>
      </c>
      <c r="Q2690" s="6" t="str">
        <f t="shared" si="248"/>
        <v>food</v>
      </c>
      <c r="R2690" s="6" t="str">
        <f t="shared" si="249"/>
        <v>food trucks</v>
      </c>
      <c r="S2690" s="11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252">(E2691/D2691)</f>
        <v>2.8571428571428571E-5</v>
      </c>
      <c r="P2691">
        <f t="shared" ref="P2691:P2754" si="253">IF(L2691=0,0,(E2691/L2691))</f>
        <v>1</v>
      </c>
      <c r="Q2691" s="6" t="str">
        <f t="shared" ref="Q2691:Q2754" si="254">LEFT(N2691,FIND("/",N2691)-1)</f>
        <v>food</v>
      </c>
      <c r="R2691" s="6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252"/>
        <v>0.107325</v>
      </c>
      <c r="P2692">
        <f t="shared" si="253"/>
        <v>72.762711864406782</v>
      </c>
      <c r="Q2692" s="6" t="str">
        <f t="shared" si="254"/>
        <v>food</v>
      </c>
      <c r="R2692" s="6" t="str">
        <f t="shared" si="255"/>
        <v>food trucks</v>
      </c>
      <c r="S2692" s="11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252"/>
        <v>5.3846153846153844E-4</v>
      </c>
      <c r="P2693">
        <f t="shared" si="253"/>
        <v>17.5</v>
      </c>
      <c r="Q2693" s="6" t="str">
        <f t="shared" si="254"/>
        <v>food</v>
      </c>
      <c r="R2693" s="6" t="str">
        <f t="shared" si="255"/>
        <v>food trucks</v>
      </c>
      <c r="S2693" s="11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252"/>
        <v>7.1428571428571426E-3</v>
      </c>
      <c r="P2694">
        <f t="shared" si="253"/>
        <v>25</v>
      </c>
      <c r="Q2694" s="6" t="str">
        <f t="shared" si="254"/>
        <v>food</v>
      </c>
      <c r="R2694" s="6" t="str">
        <f t="shared" si="255"/>
        <v>food trucks</v>
      </c>
      <c r="S2694" s="11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252"/>
        <v>8.0000000000000002E-3</v>
      </c>
      <c r="P2695">
        <f t="shared" si="253"/>
        <v>13.333333333333334</v>
      </c>
      <c r="Q2695" s="6" t="str">
        <f t="shared" si="254"/>
        <v>food</v>
      </c>
      <c r="R2695" s="6" t="str">
        <f t="shared" si="255"/>
        <v>food trucks</v>
      </c>
      <c r="S2695" s="11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252"/>
        <v>3.3333333333333335E-5</v>
      </c>
      <c r="P2696">
        <f t="shared" si="253"/>
        <v>1</v>
      </c>
      <c r="Q2696" s="6" t="str">
        <f t="shared" si="254"/>
        <v>food</v>
      </c>
      <c r="R2696" s="6" t="str">
        <f t="shared" si="255"/>
        <v>food trucks</v>
      </c>
      <c r="S2696" s="11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252"/>
        <v>4.7333333333333333E-3</v>
      </c>
      <c r="P2697">
        <f t="shared" si="253"/>
        <v>23.666666666666668</v>
      </c>
      <c r="Q2697" s="6" t="str">
        <f t="shared" si="254"/>
        <v>food</v>
      </c>
      <c r="R2697" s="6" t="str">
        <f t="shared" si="255"/>
        <v>food trucks</v>
      </c>
      <c r="S2697" s="11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252"/>
        <v>5.6500000000000002E-2</v>
      </c>
      <c r="P2698">
        <f t="shared" si="253"/>
        <v>89.21052631578948</v>
      </c>
      <c r="Q2698" s="6" t="str">
        <f t="shared" si="254"/>
        <v>food</v>
      </c>
      <c r="R2698" s="6" t="str">
        <f t="shared" si="255"/>
        <v>food trucks</v>
      </c>
      <c r="S2698" s="11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252"/>
        <v>0.26352173913043481</v>
      </c>
      <c r="P2699">
        <f t="shared" si="253"/>
        <v>116.55769230769231</v>
      </c>
      <c r="Q2699" s="6" t="str">
        <f t="shared" si="254"/>
        <v>food</v>
      </c>
      <c r="R2699" s="6" t="str">
        <f t="shared" si="255"/>
        <v>food trucks</v>
      </c>
      <c r="S2699" s="11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252"/>
        <v>3.2512500000000002E-3</v>
      </c>
      <c r="P2700">
        <f t="shared" si="253"/>
        <v>13.005000000000001</v>
      </c>
      <c r="Q2700" s="6" t="str">
        <f t="shared" si="254"/>
        <v>food</v>
      </c>
      <c r="R2700" s="6" t="str">
        <f t="shared" si="255"/>
        <v>food trucks</v>
      </c>
      <c r="S2700" s="11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252"/>
        <v>0</v>
      </c>
      <c r="P2701">
        <f t="shared" si="253"/>
        <v>0</v>
      </c>
      <c r="Q2701" s="6" t="str">
        <f t="shared" si="254"/>
        <v>food</v>
      </c>
      <c r="R2701" s="6" t="str">
        <f t="shared" si="255"/>
        <v>food trucks</v>
      </c>
      <c r="S2701" s="11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252"/>
        <v>7.0007000700070005E-3</v>
      </c>
      <c r="P2702">
        <f t="shared" si="253"/>
        <v>17.5</v>
      </c>
      <c r="Q2702" s="6" t="str">
        <f t="shared" si="254"/>
        <v>food</v>
      </c>
      <c r="R2702" s="6" t="str">
        <f t="shared" si="255"/>
        <v>food trucks</v>
      </c>
      <c r="S2702" s="11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252"/>
        <v>0.46176470588235297</v>
      </c>
      <c r="P2703">
        <f t="shared" si="253"/>
        <v>34.130434782608695</v>
      </c>
      <c r="Q2703" s="6" t="str">
        <f t="shared" si="254"/>
        <v>theater</v>
      </c>
      <c r="R2703" s="6" t="str">
        <f t="shared" si="255"/>
        <v>spaces</v>
      </c>
      <c r="S2703" s="11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252"/>
        <v>0.34410000000000002</v>
      </c>
      <c r="P2704">
        <f t="shared" si="253"/>
        <v>132.34615384615384</v>
      </c>
      <c r="Q2704" s="6" t="str">
        <f t="shared" si="254"/>
        <v>theater</v>
      </c>
      <c r="R2704" s="6" t="str">
        <f t="shared" si="255"/>
        <v>spaces</v>
      </c>
      <c r="S2704" s="11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252"/>
        <v>1.0375000000000001</v>
      </c>
      <c r="P2705">
        <f t="shared" si="253"/>
        <v>922.22222222222217</v>
      </c>
      <c r="Q2705" s="6" t="str">
        <f t="shared" si="254"/>
        <v>theater</v>
      </c>
      <c r="R2705" s="6" t="str">
        <f t="shared" si="255"/>
        <v>spaces</v>
      </c>
      <c r="S2705" s="11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252"/>
        <v>6.0263157894736845E-2</v>
      </c>
      <c r="P2706">
        <f t="shared" si="253"/>
        <v>163.57142857142858</v>
      </c>
      <c r="Q2706" s="6" t="str">
        <f t="shared" si="254"/>
        <v>theater</v>
      </c>
      <c r="R2706" s="6" t="str">
        <f t="shared" si="255"/>
        <v>spaces</v>
      </c>
      <c r="S2706" s="11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252"/>
        <v>0.10539393939393939</v>
      </c>
      <c r="P2707">
        <f t="shared" si="253"/>
        <v>217.375</v>
      </c>
      <c r="Q2707" s="6" t="str">
        <f t="shared" si="254"/>
        <v>theater</v>
      </c>
      <c r="R2707" s="6" t="str">
        <f t="shared" si="255"/>
        <v>spaces</v>
      </c>
      <c r="S2707" s="11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252"/>
        <v>1.1229714285714285</v>
      </c>
      <c r="P2708">
        <f t="shared" si="253"/>
        <v>149.44486692015209</v>
      </c>
      <c r="Q2708" s="6" t="str">
        <f t="shared" si="254"/>
        <v>theater</v>
      </c>
      <c r="R2708" s="6" t="str">
        <f t="shared" si="255"/>
        <v>spaces</v>
      </c>
      <c r="S2708" s="11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252"/>
        <v>3.50844625</v>
      </c>
      <c r="P2709">
        <f t="shared" si="253"/>
        <v>71.237487309644663</v>
      </c>
      <c r="Q2709" s="6" t="str">
        <f t="shared" si="254"/>
        <v>theater</v>
      </c>
      <c r="R2709" s="6" t="str">
        <f t="shared" si="255"/>
        <v>spaces</v>
      </c>
      <c r="S2709" s="11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252"/>
        <v>2.3321535</v>
      </c>
      <c r="P2710">
        <f t="shared" si="253"/>
        <v>44.464318398474738</v>
      </c>
      <c r="Q2710" s="6" t="str">
        <f t="shared" si="254"/>
        <v>theater</v>
      </c>
      <c r="R2710" s="6" t="str">
        <f t="shared" si="255"/>
        <v>spaces</v>
      </c>
      <c r="S2710" s="11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252"/>
        <v>1.01606</v>
      </c>
      <c r="P2711">
        <f t="shared" si="253"/>
        <v>164.94480519480518</v>
      </c>
      <c r="Q2711" s="6" t="str">
        <f t="shared" si="254"/>
        <v>theater</v>
      </c>
      <c r="R2711" s="6" t="str">
        <f t="shared" si="255"/>
        <v>spaces</v>
      </c>
      <c r="S2711" s="11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252"/>
        <v>1.5390035000000002</v>
      </c>
      <c r="P2712">
        <f t="shared" si="253"/>
        <v>84.871516544117654</v>
      </c>
      <c r="Q2712" s="6" t="str">
        <f t="shared" si="254"/>
        <v>theater</v>
      </c>
      <c r="R2712" s="6" t="str">
        <f t="shared" si="255"/>
        <v>spaces</v>
      </c>
      <c r="S2712" s="11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252"/>
        <v>1.007161125319693</v>
      </c>
      <c r="P2713">
        <f t="shared" si="253"/>
        <v>53.945205479452056</v>
      </c>
      <c r="Q2713" s="6" t="str">
        <f t="shared" si="254"/>
        <v>theater</v>
      </c>
      <c r="R2713" s="6" t="str">
        <f t="shared" si="255"/>
        <v>spaces</v>
      </c>
      <c r="S2713" s="11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252"/>
        <v>1.3138181818181818</v>
      </c>
      <c r="P2714">
        <f t="shared" si="253"/>
        <v>50.531468531468533</v>
      </c>
      <c r="Q2714" s="6" t="str">
        <f t="shared" si="254"/>
        <v>theater</v>
      </c>
      <c r="R2714" s="6" t="str">
        <f t="shared" si="255"/>
        <v>spaces</v>
      </c>
      <c r="S2714" s="11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252"/>
        <v>1.0224133333333334</v>
      </c>
      <c r="P2715">
        <f t="shared" si="253"/>
        <v>108.00140845070422</v>
      </c>
      <c r="Q2715" s="6" t="str">
        <f t="shared" si="254"/>
        <v>theater</v>
      </c>
      <c r="R2715" s="6" t="str">
        <f t="shared" si="255"/>
        <v>spaces</v>
      </c>
      <c r="S2715" s="11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252"/>
        <v>1.1635599999999999</v>
      </c>
      <c r="P2716">
        <f t="shared" si="253"/>
        <v>95.373770491803285</v>
      </c>
      <c r="Q2716" s="6" t="str">
        <f t="shared" si="254"/>
        <v>theater</v>
      </c>
      <c r="R2716" s="6" t="str">
        <f t="shared" si="255"/>
        <v>spaces</v>
      </c>
      <c r="S2716" s="11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252"/>
        <v>2.6462241666666664</v>
      </c>
      <c r="P2717">
        <f t="shared" si="253"/>
        <v>57.631016333938291</v>
      </c>
      <c r="Q2717" s="6" t="str">
        <f t="shared" si="254"/>
        <v>theater</v>
      </c>
      <c r="R2717" s="6" t="str">
        <f t="shared" si="255"/>
        <v>spaces</v>
      </c>
      <c r="S2717" s="11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252"/>
        <v>1.1998010000000001</v>
      </c>
      <c r="P2718">
        <f t="shared" si="253"/>
        <v>64.160481283422456</v>
      </c>
      <c r="Q2718" s="6" t="str">
        <f t="shared" si="254"/>
        <v>theater</v>
      </c>
      <c r="R2718" s="6" t="str">
        <f t="shared" si="255"/>
        <v>spaces</v>
      </c>
      <c r="S2718" s="11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252"/>
        <v>1.2010400000000001</v>
      </c>
      <c r="P2719">
        <f t="shared" si="253"/>
        <v>92.387692307692305</v>
      </c>
      <c r="Q2719" s="6" t="str">
        <f t="shared" si="254"/>
        <v>theater</v>
      </c>
      <c r="R2719" s="6" t="str">
        <f t="shared" si="255"/>
        <v>spaces</v>
      </c>
      <c r="S2719" s="11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252"/>
        <v>1.0358333333333334</v>
      </c>
      <c r="P2720">
        <f t="shared" si="253"/>
        <v>125.97972972972973</v>
      </c>
      <c r="Q2720" s="6" t="str">
        <f t="shared" si="254"/>
        <v>theater</v>
      </c>
      <c r="R2720" s="6" t="str">
        <f t="shared" si="255"/>
        <v>spaces</v>
      </c>
      <c r="S2720" s="11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252"/>
        <v>1.0883333333333334</v>
      </c>
      <c r="P2721">
        <f t="shared" si="253"/>
        <v>94.637681159420296</v>
      </c>
      <c r="Q2721" s="6" t="str">
        <f t="shared" si="254"/>
        <v>theater</v>
      </c>
      <c r="R2721" s="6" t="str">
        <f t="shared" si="255"/>
        <v>spaces</v>
      </c>
      <c r="S2721" s="11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252"/>
        <v>1.1812400000000001</v>
      </c>
      <c r="P2722">
        <f t="shared" si="253"/>
        <v>170.69942196531792</v>
      </c>
      <c r="Q2722" s="6" t="str">
        <f t="shared" si="254"/>
        <v>theater</v>
      </c>
      <c r="R2722" s="6" t="str">
        <f t="shared" si="255"/>
        <v>spaces</v>
      </c>
      <c r="S2722" s="11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252"/>
        <v>14.62</v>
      </c>
      <c r="P2723">
        <f t="shared" si="253"/>
        <v>40.762081784386616</v>
      </c>
      <c r="Q2723" s="6" t="str">
        <f t="shared" si="254"/>
        <v>technology</v>
      </c>
      <c r="R2723" s="6" t="str">
        <f t="shared" si="255"/>
        <v>hardware</v>
      </c>
      <c r="S2723" s="11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252"/>
        <v>2.5253999999999999</v>
      </c>
      <c r="P2724">
        <f t="shared" si="253"/>
        <v>68.254054054054052</v>
      </c>
      <c r="Q2724" s="6" t="str">
        <f t="shared" si="254"/>
        <v>technology</v>
      </c>
      <c r="R2724" s="6" t="str">
        <f t="shared" si="255"/>
        <v>hardware</v>
      </c>
      <c r="S2724" s="11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252"/>
        <v>1.4005000000000001</v>
      </c>
      <c r="P2725">
        <f t="shared" si="253"/>
        <v>95.48863636363636</v>
      </c>
      <c r="Q2725" s="6" t="str">
        <f t="shared" si="254"/>
        <v>technology</v>
      </c>
      <c r="R2725" s="6" t="str">
        <f t="shared" si="255"/>
        <v>hardware</v>
      </c>
      <c r="S2725" s="11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252"/>
        <v>2.9687520259319289</v>
      </c>
      <c r="P2726">
        <f t="shared" si="253"/>
        <v>7.1902649656526005</v>
      </c>
      <c r="Q2726" s="6" t="str">
        <f t="shared" si="254"/>
        <v>technology</v>
      </c>
      <c r="R2726" s="6" t="str">
        <f t="shared" si="255"/>
        <v>hardware</v>
      </c>
      <c r="S2726" s="11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252"/>
        <v>1.445425</v>
      </c>
      <c r="P2727">
        <f t="shared" si="253"/>
        <v>511.65486725663715</v>
      </c>
      <c r="Q2727" s="6" t="str">
        <f t="shared" si="254"/>
        <v>technology</v>
      </c>
      <c r="R2727" s="6" t="str">
        <f t="shared" si="255"/>
        <v>hardware</v>
      </c>
      <c r="S2727" s="11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252"/>
        <v>1.05745</v>
      </c>
      <c r="P2728">
        <f t="shared" si="253"/>
        <v>261.74504950495049</v>
      </c>
      <c r="Q2728" s="6" t="str">
        <f t="shared" si="254"/>
        <v>technology</v>
      </c>
      <c r="R2728" s="6" t="str">
        <f t="shared" si="255"/>
        <v>hardware</v>
      </c>
      <c r="S2728" s="11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252"/>
        <v>4.9321000000000002</v>
      </c>
      <c r="P2729">
        <f t="shared" si="253"/>
        <v>69.760961810466767</v>
      </c>
      <c r="Q2729" s="6" t="str">
        <f t="shared" si="254"/>
        <v>technology</v>
      </c>
      <c r="R2729" s="6" t="str">
        <f t="shared" si="255"/>
        <v>hardware</v>
      </c>
      <c r="S2729" s="11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252"/>
        <v>2.0182666666666669</v>
      </c>
      <c r="P2730">
        <f t="shared" si="253"/>
        <v>77.229591836734699</v>
      </c>
      <c r="Q2730" s="6" t="str">
        <f t="shared" si="254"/>
        <v>technology</v>
      </c>
      <c r="R2730" s="6" t="str">
        <f t="shared" si="255"/>
        <v>hardware</v>
      </c>
      <c r="S2730" s="11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252"/>
        <v>1.0444</v>
      </c>
      <c r="P2731">
        <f t="shared" si="253"/>
        <v>340.56521739130437</v>
      </c>
      <c r="Q2731" s="6" t="str">
        <f t="shared" si="254"/>
        <v>technology</v>
      </c>
      <c r="R2731" s="6" t="str">
        <f t="shared" si="255"/>
        <v>hardware</v>
      </c>
      <c r="S2731" s="11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252"/>
        <v>1.7029262962962963</v>
      </c>
      <c r="P2732">
        <f t="shared" si="253"/>
        <v>67.417903225806455</v>
      </c>
      <c r="Q2732" s="6" t="str">
        <f t="shared" si="254"/>
        <v>technology</v>
      </c>
      <c r="R2732" s="6" t="str">
        <f t="shared" si="255"/>
        <v>hardware</v>
      </c>
      <c r="S2732" s="11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252"/>
        <v>1.0430333333333333</v>
      </c>
      <c r="P2733">
        <f t="shared" si="253"/>
        <v>845.70270270270271</v>
      </c>
      <c r="Q2733" s="6" t="str">
        <f t="shared" si="254"/>
        <v>technology</v>
      </c>
      <c r="R2733" s="6" t="str">
        <f t="shared" si="255"/>
        <v>hardware</v>
      </c>
      <c r="S2733" s="11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252"/>
        <v>1.1825000000000001</v>
      </c>
      <c r="P2734">
        <f t="shared" si="253"/>
        <v>97.191780821917803</v>
      </c>
      <c r="Q2734" s="6" t="str">
        <f t="shared" si="254"/>
        <v>technology</v>
      </c>
      <c r="R2734" s="6" t="str">
        <f t="shared" si="255"/>
        <v>hardware</v>
      </c>
      <c r="S2734" s="11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252"/>
        <v>1.07538</v>
      </c>
      <c r="P2735">
        <f t="shared" si="253"/>
        <v>451.84033613445376</v>
      </c>
      <c r="Q2735" s="6" t="str">
        <f t="shared" si="254"/>
        <v>technology</v>
      </c>
      <c r="R2735" s="6" t="str">
        <f t="shared" si="255"/>
        <v>hardware</v>
      </c>
      <c r="S2735" s="11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252"/>
        <v>22603</v>
      </c>
      <c r="P2736">
        <f t="shared" si="253"/>
        <v>138.66871165644173</v>
      </c>
      <c r="Q2736" s="6" t="str">
        <f t="shared" si="254"/>
        <v>technology</v>
      </c>
      <c r="R2736" s="6" t="str">
        <f t="shared" si="255"/>
        <v>hardware</v>
      </c>
      <c r="S2736" s="11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252"/>
        <v>9.7813466666666677</v>
      </c>
      <c r="P2737">
        <f t="shared" si="253"/>
        <v>21.640147492625371</v>
      </c>
      <c r="Q2737" s="6" t="str">
        <f t="shared" si="254"/>
        <v>technology</v>
      </c>
      <c r="R2737" s="6" t="str">
        <f t="shared" si="255"/>
        <v>hardware</v>
      </c>
      <c r="S2737" s="11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252"/>
        <v>1.2290000000000001</v>
      </c>
      <c r="P2738">
        <f t="shared" si="253"/>
        <v>169.51724137931035</v>
      </c>
      <c r="Q2738" s="6" t="str">
        <f t="shared" si="254"/>
        <v>technology</v>
      </c>
      <c r="R2738" s="6" t="str">
        <f t="shared" si="255"/>
        <v>hardware</v>
      </c>
      <c r="S2738" s="11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252"/>
        <v>2.4606080000000001</v>
      </c>
      <c r="P2739">
        <f t="shared" si="253"/>
        <v>161.88210526315791</v>
      </c>
      <c r="Q2739" s="6" t="str">
        <f t="shared" si="254"/>
        <v>technology</v>
      </c>
      <c r="R2739" s="6" t="str">
        <f t="shared" si="255"/>
        <v>hardware</v>
      </c>
      <c r="S2739" s="11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252"/>
        <v>1.4794</v>
      </c>
      <c r="P2740">
        <f t="shared" si="253"/>
        <v>493.13333333333333</v>
      </c>
      <c r="Q2740" s="6" t="str">
        <f t="shared" si="254"/>
        <v>technology</v>
      </c>
      <c r="R2740" s="6" t="str">
        <f t="shared" si="255"/>
        <v>hardware</v>
      </c>
      <c r="S2740" s="11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252"/>
        <v>3.8409090909090908</v>
      </c>
      <c r="P2741">
        <f t="shared" si="253"/>
        <v>22.120418848167539</v>
      </c>
      <c r="Q2741" s="6" t="str">
        <f t="shared" si="254"/>
        <v>technology</v>
      </c>
      <c r="R2741" s="6" t="str">
        <f t="shared" si="255"/>
        <v>hardware</v>
      </c>
      <c r="S2741" s="11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252"/>
        <v>1.0333333333333334</v>
      </c>
      <c r="P2742">
        <f t="shared" si="253"/>
        <v>18.235294117647058</v>
      </c>
      <c r="Q2742" s="6" t="str">
        <f t="shared" si="254"/>
        <v>technology</v>
      </c>
      <c r="R2742" s="6" t="str">
        <f t="shared" si="255"/>
        <v>hardware</v>
      </c>
      <c r="S2742" s="11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252"/>
        <v>4.3750000000000004E-3</v>
      </c>
      <c r="P2743">
        <f t="shared" si="253"/>
        <v>8.75</v>
      </c>
      <c r="Q2743" s="6" t="str">
        <f t="shared" si="254"/>
        <v>publishing</v>
      </c>
      <c r="R2743" s="6" t="str">
        <f t="shared" si="255"/>
        <v>children's books</v>
      </c>
      <c r="S2743" s="11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252"/>
        <v>0.29239999999999999</v>
      </c>
      <c r="P2744">
        <f t="shared" si="253"/>
        <v>40.611111111111114</v>
      </c>
      <c r="Q2744" s="6" t="str">
        <f t="shared" si="254"/>
        <v>publishing</v>
      </c>
      <c r="R2744" s="6" t="str">
        <f t="shared" si="255"/>
        <v>children's books</v>
      </c>
      <c r="S2744" s="11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252"/>
        <v>0</v>
      </c>
      <c r="P2745">
        <f t="shared" si="253"/>
        <v>0</v>
      </c>
      <c r="Q2745" s="6" t="str">
        <f t="shared" si="254"/>
        <v>publishing</v>
      </c>
      <c r="R2745" s="6" t="str">
        <f t="shared" si="255"/>
        <v>children's books</v>
      </c>
      <c r="S2745" s="11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252"/>
        <v>5.2187499999999998E-2</v>
      </c>
      <c r="P2746">
        <f t="shared" si="253"/>
        <v>37.954545454545453</v>
      </c>
      <c r="Q2746" s="6" t="str">
        <f t="shared" si="254"/>
        <v>publishing</v>
      </c>
      <c r="R2746" s="6" t="str">
        <f t="shared" si="255"/>
        <v>children's books</v>
      </c>
      <c r="S2746" s="11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252"/>
        <v>0.21887499999999999</v>
      </c>
      <c r="P2747">
        <f t="shared" si="253"/>
        <v>35.734693877551024</v>
      </c>
      <c r="Q2747" s="6" t="str">
        <f t="shared" si="254"/>
        <v>publishing</v>
      </c>
      <c r="R2747" s="6" t="str">
        <f t="shared" si="255"/>
        <v>children's books</v>
      </c>
      <c r="S2747" s="11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252"/>
        <v>0.26700000000000002</v>
      </c>
      <c r="P2748">
        <f t="shared" si="253"/>
        <v>42.157894736842103</v>
      </c>
      <c r="Q2748" s="6" t="str">
        <f t="shared" si="254"/>
        <v>publishing</v>
      </c>
      <c r="R2748" s="6" t="str">
        <f t="shared" si="255"/>
        <v>children's books</v>
      </c>
      <c r="S2748" s="11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252"/>
        <v>0.28000000000000003</v>
      </c>
      <c r="P2749">
        <f t="shared" si="253"/>
        <v>35</v>
      </c>
      <c r="Q2749" s="6" t="str">
        <f t="shared" si="254"/>
        <v>publishing</v>
      </c>
      <c r="R2749" s="6" t="str">
        <f t="shared" si="255"/>
        <v>children's books</v>
      </c>
      <c r="S2749" s="11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252"/>
        <v>1.06E-2</v>
      </c>
      <c r="P2750">
        <f t="shared" si="253"/>
        <v>13.25</v>
      </c>
      <c r="Q2750" s="6" t="str">
        <f t="shared" si="254"/>
        <v>publishing</v>
      </c>
      <c r="R2750" s="6" t="str">
        <f t="shared" si="255"/>
        <v>children's books</v>
      </c>
      <c r="S2750" s="11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252"/>
        <v>1.0999999999999999E-2</v>
      </c>
      <c r="P2751">
        <f t="shared" si="253"/>
        <v>55</v>
      </c>
      <c r="Q2751" s="6" t="str">
        <f t="shared" si="254"/>
        <v>publishing</v>
      </c>
      <c r="R2751" s="6" t="str">
        <f t="shared" si="255"/>
        <v>children's books</v>
      </c>
      <c r="S2751" s="11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252"/>
        <v>0</v>
      </c>
      <c r="P2752">
        <f t="shared" si="253"/>
        <v>0</v>
      </c>
      <c r="Q2752" s="6" t="str">
        <f t="shared" si="254"/>
        <v>publishing</v>
      </c>
      <c r="R2752" s="6" t="str">
        <f t="shared" si="255"/>
        <v>children's books</v>
      </c>
      <c r="S2752" s="11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252"/>
        <v>0</v>
      </c>
      <c r="P2753">
        <f t="shared" si="253"/>
        <v>0</v>
      </c>
      <c r="Q2753" s="6" t="str">
        <f t="shared" si="254"/>
        <v>publishing</v>
      </c>
      <c r="R2753" s="6" t="str">
        <f t="shared" si="255"/>
        <v>children's books</v>
      </c>
      <c r="S2753" s="11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252"/>
        <v>0.11458333333333333</v>
      </c>
      <c r="P2754">
        <f t="shared" si="253"/>
        <v>39.285714285714285</v>
      </c>
      <c r="Q2754" s="6" t="str">
        <f t="shared" si="254"/>
        <v>publishing</v>
      </c>
      <c r="R2754" s="6" t="str">
        <f t="shared" si="255"/>
        <v>children's books</v>
      </c>
      <c r="S2754" s="11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258">(E2755/D2755)</f>
        <v>0.19</v>
      </c>
      <c r="P2755">
        <f t="shared" ref="P2755:P2818" si="259">IF(L2755=0,0,(E2755/L2755))</f>
        <v>47.5</v>
      </c>
      <c r="Q2755" s="6" t="str">
        <f t="shared" ref="Q2755:Q2818" si="260">LEFT(N2755,FIND("/",N2755)-1)</f>
        <v>publishing</v>
      </c>
      <c r="R2755" s="6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258"/>
        <v>0</v>
      </c>
      <c r="P2756">
        <f t="shared" si="259"/>
        <v>0</v>
      </c>
      <c r="Q2756" s="6" t="str">
        <f t="shared" si="260"/>
        <v>publishing</v>
      </c>
      <c r="R2756" s="6" t="str">
        <f t="shared" si="261"/>
        <v>children's books</v>
      </c>
      <c r="S2756" s="11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258"/>
        <v>0.52</v>
      </c>
      <c r="P2757">
        <f t="shared" si="259"/>
        <v>17.333333333333332</v>
      </c>
      <c r="Q2757" s="6" t="str">
        <f t="shared" si="260"/>
        <v>publishing</v>
      </c>
      <c r="R2757" s="6" t="str">
        <f t="shared" si="261"/>
        <v>children's books</v>
      </c>
      <c r="S2757" s="11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258"/>
        <v>0.1048</v>
      </c>
      <c r="P2758">
        <f t="shared" si="259"/>
        <v>31.757575757575758</v>
      </c>
      <c r="Q2758" s="6" t="str">
        <f t="shared" si="260"/>
        <v>publishing</v>
      </c>
      <c r="R2758" s="6" t="str">
        <f t="shared" si="261"/>
        <v>children's books</v>
      </c>
      <c r="S2758" s="11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258"/>
        <v>6.6666666666666671E-3</v>
      </c>
      <c r="P2759">
        <f t="shared" si="259"/>
        <v>5</v>
      </c>
      <c r="Q2759" s="6" t="str">
        <f t="shared" si="260"/>
        <v>publishing</v>
      </c>
      <c r="R2759" s="6" t="str">
        <f t="shared" si="261"/>
        <v>children's books</v>
      </c>
      <c r="S2759" s="11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258"/>
        <v>0.11700000000000001</v>
      </c>
      <c r="P2760">
        <f t="shared" si="259"/>
        <v>39</v>
      </c>
      <c r="Q2760" s="6" t="str">
        <f t="shared" si="260"/>
        <v>publishing</v>
      </c>
      <c r="R2760" s="6" t="str">
        <f t="shared" si="261"/>
        <v>children's books</v>
      </c>
      <c r="S2760" s="11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258"/>
        <v>0.105</v>
      </c>
      <c r="P2761">
        <f t="shared" si="259"/>
        <v>52.5</v>
      </c>
      <c r="Q2761" s="6" t="str">
        <f t="shared" si="260"/>
        <v>publishing</v>
      </c>
      <c r="R2761" s="6" t="str">
        <f t="shared" si="261"/>
        <v>children's books</v>
      </c>
      <c r="S2761" s="11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258"/>
        <v>0</v>
      </c>
      <c r="P2762">
        <f t="shared" si="259"/>
        <v>0</v>
      </c>
      <c r="Q2762" s="6" t="str">
        <f t="shared" si="260"/>
        <v>publishing</v>
      </c>
      <c r="R2762" s="6" t="str">
        <f t="shared" si="261"/>
        <v>children's books</v>
      </c>
      <c r="S2762" s="11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258"/>
        <v>7.1999999999999998E-3</v>
      </c>
      <c r="P2763">
        <f t="shared" si="259"/>
        <v>9</v>
      </c>
      <c r="Q2763" s="6" t="str">
        <f t="shared" si="260"/>
        <v>publishing</v>
      </c>
      <c r="R2763" s="6" t="str">
        <f t="shared" si="261"/>
        <v>children's books</v>
      </c>
      <c r="S2763" s="11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258"/>
        <v>7.6923076923076927E-3</v>
      </c>
      <c r="P2764">
        <f t="shared" si="259"/>
        <v>25</v>
      </c>
      <c r="Q2764" s="6" t="str">
        <f t="shared" si="260"/>
        <v>publishing</v>
      </c>
      <c r="R2764" s="6" t="str">
        <f t="shared" si="261"/>
        <v>children's books</v>
      </c>
      <c r="S2764" s="11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258"/>
        <v>2.2842639593908631E-3</v>
      </c>
      <c r="P2765">
        <f t="shared" si="259"/>
        <v>30</v>
      </c>
      <c r="Q2765" s="6" t="str">
        <f t="shared" si="260"/>
        <v>publishing</v>
      </c>
      <c r="R2765" s="6" t="str">
        <f t="shared" si="261"/>
        <v>children's books</v>
      </c>
      <c r="S2765" s="11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258"/>
        <v>1.125E-2</v>
      </c>
      <c r="P2766">
        <f t="shared" si="259"/>
        <v>11.25</v>
      </c>
      <c r="Q2766" s="6" t="str">
        <f t="shared" si="260"/>
        <v>publishing</v>
      </c>
      <c r="R2766" s="6" t="str">
        <f t="shared" si="261"/>
        <v>children's books</v>
      </c>
      <c r="S2766" s="11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258"/>
        <v>0</v>
      </c>
      <c r="P2767">
        <f t="shared" si="259"/>
        <v>0</v>
      </c>
      <c r="Q2767" s="6" t="str">
        <f t="shared" si="260"/>
        <v>publishing</v>
      </c>
      <c r="R2767" s="6" t="str">
        <f t="shared" si="261"/>
        <v>children's books</v>
      </c>
      <c r="S2767" s="11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258"/>
        <v>0.02</v>
      </c>
      <c r="P2768">
        <f t="shared" si="259"/>
        <v>25</v>
      </c>
      <c r="Q2768" s="6" t="str">
        <f t="shared" si="260"/>
        <v>publishing</v>
      </c>
      <c r="R2768" s="6" t="str">
        <f t="shared" si="261"/>
        <v>children's books</v>
      </c>
      <c r="S2768" s="11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258"/>
        <v>8.5000000000000006E-3</v>
      </c>
      <c r="P2769">
        <f t="shared" si="259"/>
        <v>11.333333333333334</v>
      </c>
      <c r="Q2769" s="6" t="str">
        <f t="shared" si="260"/>
        <v>publishing</v>
      </c>
      <c r="R2769" s="6" t="str">
        <f t="shared" si="261"/>
        <v>children's books</v>
      </c>
      <c r="S2769" s="11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258"/>
        <v>0.14314285714285716</v>
      </c>
      <c r="P2770">
        <f t="shared" si="259"/>
        <v>29.470588235294116</v>
      </c>
      <c r="Q2770" s="6" t="str">
        <f t="shared" si="260"/>
        <v>publishing</v>
      </c>
      <c r="R2770" s="6" t="str">
        <f t="shared" si="261"/>
        <v>children's books</v>
      </c>
      <c r="S2770" s="11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258"/>
        <v>2.5000000000000001E-3</v>
      </c>
      <c r="P2771">
        <f t="shared" si="259"/>
        <v>1</v>
      </c>
      <c r="Q2771" s="6" t="str">
        <f t="shared" si="260"/>
        <v>publishing</v>
      </c>
      <c r="R2771" s="6" t="str">
        <f t="shared" si="261"/>
        <v>children's books</v>
      </c>
      <c r="S2771" s="11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258"/>
        <v>0.1041125</v>
      </c>
      <c r="P2772">
        <f t="shared" si="259"/>
        <v>63.098484848484851</v>
      </c>
      <c r="Q2772" s="6" t="str">
        <f t="shared" si="260"/>
        <v>publishing</v>
      </c>
      <c r="R2772" s="6" t="str">
        <f t="shared" si="261"/>
        <v>children's books</v>
      </c>
      <c r="S2772" s="11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258"/>
        <v>0</v>
      </c>
      <c r="P2773">
        <f t="shared" si="259"/>
        <v>0</v>
      </c>
      <c r="Q2773" s="6" t="str">
        <f t="shared" si="260"/>
        <v>publishing</v>
      </c>
      <c r="R2773" s="6" t="str">
        <f t="shared" si="261"/>
        <v>children's books</v>
      </c>
      <c r="S2773" s="11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258"/>
        <v>0</v>
      </c>
      <c r="P2774">
        <f t="shared" si="259"/>
        <v>0</v>
      </c>
      <c r="Q2774" s="6" t="str">
        <f t="shared" si="260"/>
        <v>publishing</v>
      </c>
      <c r="R2774" s="6" t="str">
        <f t="shared" si="261"/>
        <v>children's books</v>
      </c>
      <c r="S2774" s="11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258"/>
        <v>1.8867924528301887E-3</v>
      </c>
      <c r="P2775">
        <f t="shared" si="259"/>
        <v>1</v>
      </c>
      <c r="Q2775" s="6" t="str">
        <f t="shared" si="260"/>
        <v>publishing</v>
      </c>
      <c r="R2775" s="6" t="str">
        <f t="shared" si="261"/>
        <v>children's books</v>
      </c>
      <c r="S2775" s="11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258"/>
        <v>0.14249999999999999</v>
      </c>
      <c r="P2776">
        <f t="shared" si="259"/>
        <v>43.846153846153847</v>
      </c>
      <c r="Q2776" s="6" t="str">
        <f t="shared" si="260"/>
        <v>publishing</v>
      </c>
      <c r="R2776" s="6" t="str">
        <f t="shared" si="261"/>
        <v>children's books</v>
      </c>
      <c r="S2776" s="11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258"/>
        <v>0.03</v>
      </c>
      <c r="P2777">
        <f t="shared" si="259"/>
        <v>75</v>
      </c>
      <c r="Q2777" s="6" t="str">
        <f t="shared" si="260"/>
        <v>publishing</v>
      </c>
      <c r="R2777" s="6" t="str">
        <f t="shared" si="261"/>
        <v>children's books</v>
      </c>
      <c r="S2777" s="11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258"/>
        <v>7.8809523809523815E-2</v>
      </c>
      <c r="P2778">
        <f t="shared" si="259"/>
        <v>45.972222222222221</v>
      </c>
      <c r="Q2778" s="6" t="str">
        <f t="shared" si="260"/>
        <v>publishing</v>
      </c>
      <c r="R2778" s="6" t="str">
        <f t="shared" si="261"/>
        <v>children's books</v>
      </c>
      <c r="S2778" s="11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258"/>
        <v>3.3333333333333335E-3</v>
      </c>
      <c r="P2779">
        <f t="shared" si="259"/>
        <v>10</v>
      </c>
      <c r="Q2779" s="6" t="str">
        <f t="shared" si="260"/>
        <v>publishing</v>
      </c>
      <c r="R2779" s="6" t="str">
        <f t="shared" si="261"/>
        <v>children's books</v>
      </c>
      <c r="S2779" s="11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258"/>
        <v>0.25545454545454543</v>
      </c>
      <c r="P2780">
        <f t="shared" si="259"/>
        <v>93.666666666666671</v>
      </c>
      <c r="Q2780" s="6" t="str">
        <f t="shared" si="260"/>
        <v>publishing</v>
      </c>
      <c r="R2780" s="6" t="str">
        <f t="shared" si="261"/>
        <v>children's books</v>
      </c>
      <c r="S2780" s="11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258"/>
        <v>2.12E-2</v>
      </c>
      <c r="P2781">
        <f t="shared" si="259"/>
        <v>53</v>
      </c>
      <c r="Q2781" s="6" t="str">
        <f t="shared" si="260"/>
        <v>publishing</v>
      </c>
      <c r="R2781" s="6" t="str">
        <f t="shared" si="261"/>
        <v>children's books</v>
      </c>
      <c r="S2781" s="11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258"/>
        <v>0</v>
      </c>
      <c r="P2782">
        <f t="shared" si="259"/>
        <v>0</v>
      </c>
      <c r="Q2782" s="6" t="str">
        <f t="shared" si="260"/>
        <v>publishing</v>
      </c>
      <c r="R2782" s="6" t="str">
        <f t="shared" si="261"/>
        <v>children's books</v>
      </c>
      <c r="S2782" s="11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258"/>
        <v>1.0528</v>
      </c>
      <c r="P2783">
        <f t="shared" si="259"/>
        <v>47</v>
      </c>
      <c r="Q2783" s="6" t="str">
        <f t="shared" si="260"/>
        <v>theater</v>
      </c>
      <c r="R2783" s="6" t="str">
        <f t="shared" si="261"/>
        <v>plays</v>
      </c>
      <c r="S2783" s="11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258"/>
        <v>1.2</v>
      </c>
      <c r="P2784">
        <f t="shared" si="259"/>
        <v>66.666666666666671</v>
      </c>
      <c r="Q2784" s="6" t="str">
        <f t="shared" si="260"/>
        <v>theater</v>
      </c>
      <c r="R2784" s="6" t="str">
        <f t="shared" si="261"/>
        <v>plays</v>
      </c>
      <c r="S2784" s="11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258"/>
        <v>1.145</v>
      </c>
      <c r="P2785">
        <f t="shared" si="259"/>
        <v>18.770491803278688</v>
      </c>
      <c r="Q2785" s="6" t="str">
        <f t="shared" si="260"/>
        <v>theater</v>
      </c>
      <c r="R2785" s="6" t="str">
        <f t="shared" si="261"/>
        <v>plays</v>
      </c>
      <c r="S2785" s="11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258"/>
        <v>1.19</v>
      </c>
      <c r="P2786">
        <f t="shared" si="259"/>
        <v>66.111111111111114</v>
      </c>
      <c r="Q2786" s="6" t="str">
        <f t="shared" si="260"/>
        <v>theater</v>
      </c>
      <c r="R2786" s="6" t="str">
        <f t="shared" si="261"/>
        <v>plays</v>
      </c>
      <c r="S2786" s="11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258"/>
        <v>1.0468</v>
      </c>
      <c r="P2787">
        <f t="shared" si="259"/>
        <v>36.859154929577464</v>
      </c>
      <c r="Q2787" s="6" t="str">
        <f t="shared" si="260"/>
        <v>theater</v>
      </c>
      <c r="R2787" s="6" t="str">
        <f t="shared" si="261"/>
        <v>plays</v>
      </c>
      <c r="S2787" s="11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258"/>
        <v>1.1783999999999999</v>
      </c>
      <c r="P2788">
        <f t="shared" si="259"/>
        <v>39.810810810810814</v>
      </c>
      <c r="Q2788" s="6" t="str">
        <f t="shared" si="260"/>
        <v>theater</v>
      </c>
      <c r="R2788" s="6" t="str">
        <f t="shared" si="261"/>
        <v>plays</v>
      </c>
      <c r="S2788" s="11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258"/>
        <v>1.1970000000000001</v>
      </c>
      <c r="P2789">
        <f t="shared" si="259"/>
        <v>31.5</v>
      </c>
      <c r="Q2789" s="6" t="str">
        <f t="shared" si="260"/>
        <v>theater</v>
      </c>
      <c r="R2789" s="6" t="str">
        <f t="shared" si="261"/>
        <v>plays</v>
      </c>
      <c r="S2789" s="11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258"/>
        <v>1.0249999999999999</v>
      </c>
      <c r="P2790">
        <f t="shared" si="259"/>
        <v>102.5</v>
      </c>
      <c r="Q2790" s="6" t="str">
        <f t="shared" si="260"/>
        <v>theater</v>
      </c>
      <c r="R2790" s="6" t="str">
        <f t="shared" si="261"/>
        <v>plays</v>
      </c>
      <c r="S2790" s="11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258"/>
        <v>1.0116666666666667</v>
      </c>
      <c r="P2791">
        <f t="shared" si="259"/>
        <v>126.45833333333333</v>
      </c>
      <c r="Q2791" s="6" t="str">
        <f t="shared" si="260"/>
        <v>theater</v>
      </c>
      <c r="R2791" s="6" t="str">
        <f t="shared" si="261"/>
        <v>plays</v>
      </c>
      <c r="S2791" s="11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258"/>
        <v>1.0533333333333332</v>
      </c>
      <c r="P2792">
        <f t="shared" si="259"/>
        <v>47.878787878787875</v>
      </c>
      <c r="Q2792" s="6" t="str">
        <f t="shared" si="260"/>
        <v>theater</v>
      </c>
      <c r="R2792" s="6" t="str">
        <f t="shared" si="261"/>
        <v>plays</v>
      </c>
      <c r="S2792" s="11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258"/>
        <v>1.0249999999999999</v>
      </c>
      <c r="P2793">
        <f t="shared" si="259"/>
        <v>73.214285714285708</v>
      </c>
      <c r="Q2793" s="6" t="str">
        <f t="shared" si="260"/>
        <v>theater</v>
      </c>
      <c r="R2793" s="6" t="str">
        <f t="shared" si="261"/>
        <v>plays</v>
      </c>
      <c r="S2793" s="11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258"/>
        <v>1.0760000000000001</v>
      </c>
      <c r="P2794">
        <f t="shared" si="259"/>
        <v>89.666666666666671</v>
      </c>
      <c r="Q2794" s="6" t="str">
        <f t="shared" si="260"/>
        <v>theater</v>
      </c>
      <c r="R2794" s="6" t="str">
        <f t="shared" si="261"/>
        <v>plays</v>
      </c>
      <c r="S2794" s="11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258"/>
        <v>1.105675</v>
      </c>
      <c r="P2795">
        <f t="shared" si="259"/>
        <v>151.4623287671233</v>
      </c>
      <c r="Q2795" s="6" t="str">
        <f t="shared" si="260"/>
        <v>theater</v>
      </c>
      <c r="R2795" s="6" t="str">
        <f t="shared" si="261"/>
        <v>plays</v>
      </c>
      <c r="S2795" s="11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258"/>
        <v>1.5</v>
      </c>
      <c r="P2796">
        <f t="shared" si="259"/>
        <v>25</v>
      </c>
      <c r="Q2796" s="6" t="str">
        <f t="shared" si="260"/>
        <v>theater</v>
      </c>
      <c r="R2796" s="6" t="str">
        <f t="shared" si="261"/>
        <v>plays</v>
      </c>
      <c r="S2796" s="11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258"/>
        <v>1.0428571428571429</v>
      </c>
      <c r="P2797">
        <f t="shared" si="259"/>
        <v>36.5</v>
      </c>
      <c r="Q2797" s="6" t="str">
        <f t="shared" si="260"/>
        <v>theater</v>
      </c>
      <c r="R2797" s="6" t="str">
        <f t="shared" si="261"/>
        <v>plays</v>
      </c>
      <c r="S2797" s="11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258"/>
        <v>1.155</v>
      </c>
      <c r="P2798">
        <f t="shared" si="259"/>
        <v>44</v>
      </c>
      <c r="Q2798" s="6" t="str">
        <f t="shared" si="260"/>
        <v>theater</v>
      </c>
      <c r="R2798" s="6" t="str">
        <f t="shared" si="261"/>
        <v>plays</v>
      </c>
      <c r="S2798" s="11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258"/>
        <v>1.02645125</v>
      </c>
      <c r="P2799">
        <f t="shared" si="259"/>
        <v>87.357553191489373</v>
      </c>
      <c r="Q2799" s="6" t="str">
        <f t="shared" si="260"/>
        <v>theater</v>
      </c>
      <c r="R2799" s="6" t="str">
        <f t="shared" si="261"/>
        <v>plays</v>
      </c>
      <c r="S2799" s="11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258"/>
        <v>1.014</v>
      </c>
      <c r="P2800">
        <f t="shared" si="259"/>
        <v>36.474820143884891</v>
      </c>
      <c r="Q2800" s="6" t="str">
        <f t="shared" si="260"/>
        <v>theater</v>
      </c>
      <c r="R2800" s="6" t="str">
        <f t="shared" si="261"/>
        <v>plays</v>
      </c>
      <c r="S2800" s="11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258"/>
        <v>1.1663479999999999</v>
      </c>
      <c r="P2801">
        <f t="shared" si="259"/>
        <v>44.859538461538463</v>
      </c>
      <c r="Q2801" s="6" t="str">
        <f t="shared" si="260"/>
        <v>theater</v>
      </c>
      <c r="R2801" s="6" t="str">
        <f t="shared" si="261"/>
        <v>plays</v>
      </c>
      <c r="S2801" s="11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258"/>
        <v>1.33</v>
      </c>
      <c r="P2802">
        <f t="shared" si="259"/>
        <v>42.903225806451616</v>
      </c>
      <c r="Q2802" s="6" t="str">
        <f t="shared" si="260"/>
        <v>theater</v>
      </c>
      <c r="R2802" s="6" t="str">
        <f t="shared" si="261"/>
        <v>plays</v>
      </c>
      <c r="S2802" s="11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258"/>
        <v>1.3320000000000001</v>
      </c>
      <c r="P2803">
        <f t="shared" si="259"/>
        <v>51.230769230769234</v>
      </c>
      <c r="Q2803" s="6" t="str">
        <f t="shared" si="260"/>
        <v>theater</v>
      </c>
      <c r="R2803" s="6" t="str">
        <f t="shared" si="261"/>
        <v>plays</v>
      </c>
      <c r="S2803" s="11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258"/>
        <v>1.0183333333333333</v>
      </c>
      <c r="P2804">
        <f t="shared" si="259"/>
        <v>33.944444444444443</v>
      </c>
      <c r="Q2804" s="6" t="str">
        <f t="shared" si="260"/>
        <v>theater</v>
      </c>
      <c r="R2804" s="6" t="str">
        <f t="shared" si="261"/>
        <v>plays</v>
      </c>
      <c r="S2804" s="11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258"/>
        <v>1.2795000000000001</v>
      </c>
      <c r="P2805">
        <f t="shared" si="259"/>
        <v>90.744680851063833</v>
      </c>
      <c r="Q2805" s="6" t="str">
        <f t="shared" si="260"/>
        <v>theater</v>
      </c>
      <c r="R2805" s="6" t="str">
        <f t="shared" si="261"/>
        <v>plays</v>
      </c>
      <c r="S2805" s="11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258"/>
        <v>1.1499999999999999</v>
      </c>
      <c r="P2806">
        <f t="shared" si="259"/>
        <v>50</v>
      </c>
      <c r="Q2806" s="6" t="str">
        <f t="shared" si="260"/>
        <v>theater</v>
      </c>
      <c r="R2806" s="6" t="str">
        <f t="shared" si="261"/>
        <v>plays</v>
      </c>
      <c r="S2806" s="11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258"/>
        <v>1.1000000000000001</v>
      </c>
      <c r="P2807">
        <f t="shared" si="259"/>
        <v>24.444444444444443</v>
      </c>
      <c r="Q2807" s="6" t="str">
        <f t="shared" si="260"/>
        <v>theater</v>
      </c>
      <c r="R2807" s="6" t="str">
        <f t="shared" si="261"/>
        <v>plays</v>
      </c>
      <c r="S2807" s="11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258"/>
        <v>1.121</v>
      </c>
      <c r="P2808">
        <f t="shared" si="259"/>
        <v>44.25</v>
      </c>
      <c r="Q2808" s="6" t="str">
        <f t="shared" si="260"/>
        <v>theater</v>
      </c>
      <c r="R2808" s="6" t="str">
        <f t="shared" si="261"/>
        <v>plays</v>
      </c>
      <c r="S2808" s="11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258"/>
        <v>1.26</v>
      </c>
      <c r="P2809">
        <f t="shared" si="259"/>
        <v>67.741935483870961</v>
      </c>
      <c r="Q2809" s="6" t="str">
        <f t="shared" si="260"/>
        <v>theater</v>
      </c>
      <c r="R2809" s="6" t="str">
        <f t="shared" si="261"/>
        <v>plays</v>
      </c>
      <c r="S2809" s="11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258"/>
        <v>1.0024444444444445</v>
      </c>
      <c r="P2810">
        <f t="shared" si="259"/>
        <v>65.376811594202906</v>
      </c>
      <c r="Q2810" s="6" t="str">
        <f t="shared" si="260"/>
        <v>theater</v>
      </c>
      <c r="R2810" s="6" t="str">
        <f t="shared" si="261"/>
        <v>plays</v>
      </c>
      <c r="S2810" s="11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258"/>
        <v>1.024</v>
      </c>
      <c r="P2811">
        <f t="shared" si="259"/>
        <v>121.9047619047619</v>
      </c>
      <c r="Q2811" s="6" t="str">
        <f t="shared" si="260"/>
        <v>theater</v>
      </c>
      <c r="R2811" s="6" t="str">
        <f t="shared" si="261"/>
        <v>plays</v>
      </c>
      <c r="S2811" s="11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258"/>
        <v>1.0820000000000001</v>
      </c>
      <c r="P2812">
        <f t="shared" si="259"/>
        <v>47.456140350877192</v>
      </c>
      <c r="Q2812" s="6" t="str">
        <f t="shared" si="260"/>
        <v>theater</v>
      </c>
      <c r="R2812" s="6" t="str">
        <f t="shared" si="261"/>
        <v>plays</v>
      </c>
      <c r="S2812" s="11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258"/>
        <v>1.0026999999999999</v>
      </c>
      <c r="P2813">
        <f t="shared" si="259"/>
        <v>92.842592592592595</v>
      </c>
      <c r="Q2813" s="6" t="str">
        <f t="shared" si="260"/>
        <v>theater</v>
      </c>
      <c r="R2813" s="6" t="str">
        <f t="shared" si="261"/>
        <v>plays</v>
      </c>
      <c r="S2813" s="11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258"/>
        <v>1.133</v>
      </c>
      <c r="P2814">
        <f t="shared" si="259"/>
        <v>68.253012048192772</v>
      </c>
      <c r="Q2814" s="6" t="str">
        <f t="shared" si="260"/>
        <v>theater</v>
      </c>
      <c r="R2814" s="6" t="str">
        <f t="shared" si="261"/>
        <v>plays</v>
      </c>
      <c r="S2814" s="11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258"/>
        <v>1.2757571428571428</v>
      </c>
      <c r="P2815">
        <f t="shared" si="259"/>
        <v>37.209583333333335</v>
      </c>
      <c r="Q2815" s="6" t="str">
        <f t="shared" si="260"/>
        <v>theater</v>
      </c>
      <c r="R2815" s="6" t="str">
        <f t="shared" si="261"/>
        <v>plays</v>
      </c>
      <c r="S2815" s="11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258"/>
        <v>1.0773333333333333</v>
      </c>
      <c r="P2816">
        <f t="shared" si="259"/>
        <v>25.25</v>
      </c>
      <c r="Q2816" s="6" t="str">
        <f t="shared" si="260"/>
        <v>theater</v>
      </c>
      <c r="R2816" s="6" t="str">
        <f t="shared" si="261"/>
        <v>plays</v>
      </c>
      <c r="S2816" s="11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258"/>
        <v>2.42</v>
      </c>
      <c r="P2817">
        <f t="shared" si="259"/>
        <v>43.214285714285715</v>
      </c>
      <c r="Q2817" s="6" t="str">
        <f t="shared" si="260"/>
        <v>theater</v>
      </c>
      <c r="R2817" s="6" t="str">
        <f t="shared" si="261"/>
        <v>plays</v>
      </c>
      <c r="S2817" s="11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258"/>
        <v>1.4156666666666666</v>
      </c>
      <c r="P2818">
        <f t="shared" si="259"/>
        <v>25.130177514792898</v>
      </c>
      <c r="Q2818" s="6" t="str">
        <f t="shared" si="260"/>
        <v>theater</v>
      </c>
      <c r="R2818" s="6" t="str">
        <f t="shared" si="261"/>
        <v>plays</v>
      </c>
      <c r="S2818" s="11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264">(E2819/D2819)</f>
        <v>1.3</v>
      </c>
      <c r="P2819">
        <f t="shared" ref="P2819:P2882" si="265">IF(L2819=0,0,(E2819/L2819))</f>
        <v>23.636363636363637</v>
      </c>
      <c r="Q2819" s="6" t="str">
        <f t="shared" ref="Q2819:Q2882" si="266">LEFT(N2819,FIND("/",N2819)-1)</f>
        <v>theater</v>
      </c>
      <c r="R2819" s="6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264"/>
        <v>1.0603</v>
      </c>
      <c r="P2820">
        <f t="shared" si="265"/>
        <v>103.95098039215686</v>
      </c>
      <c r="Q2820" s="6" t="str">
        <f t="shared" si="266"/>
        <v>theater</v>
      </c>
      <c r="R2820" s="6" t="str">
        <f t="shared" si="267"/>
        <v>plays</v>
      </c>
      <c r="S2820" s="11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264"/>
        <v>1.048</v>
      </c>
      <c r="P2821">
        <f t="shared" si="265"/>
        <v>50.384615384615387</v>
      </c>
      <c r="Q2821" s="6" t="str">
        <f t="shared" si="266"/>
        <v>theater</v>
      </c>
      <c r="R2821" s="6" t="str">
        <f t="shared" si="267"/>
        <v>plays</v>
      </c>
      <c r="S2821" s="11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264"/>
        <v>1.36</v>
      </c>
      <c r="P2822">
        <f t="shared" si="265"/>
        <v>13.6</v>
      </c>
      <c r="Q2822" s="6" t="str">
        <f t="shared" si="266"/>
        <v>theater</v>
      </c>
      <c r="R2822" s="6" t="str">
        <f t="shared" si="267"/>
        <v>plays</v>
      </c>
      <c r="S2822" s="11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264"/>
        <v>1</v>
      </c>
      <c r="P2823">
        <f t="shared" si="265"/>
        <v>28.571428571428573</v>
      </c>
      <c r="Q2823" s="6" t="str">
        <f t="shared" si="266"/>
        <v>theater</v>
      </c>
      <c r="R2823" s="6" t="str">
        <f t="shared" si="267"/>
        <v>plays</v>
      </c>
      <c r="S2823" s="11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264"/>
        <v>1</v>
      </c>
      <c r="P2824">
        <f t="shared" si="265"/>
        <v>63.829787234042556</v>
      </c>
      <c r="Q2824" s="6" t="str">
        <f t="shared" si="266"/>
        <v>theater</v>
      </c>
      <c r="R2824" s="6" t="str">
        <f t="shared" si="267"/>
        <v>plays</v>
      </c>
      <c r="S2824" s="11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264"/>
        <v>1.24</v>
      </c>
      <c r="P2825">
        <f t="shared" si="265"/>
        <v>8.8571428571428577</v>
      </c>
      <c r="Q2825" s="6" t="str">
        <f t="shared" si="266"/>
        <v>theater</v>
      </c>
      <c r="R2825" s="6" t="str">
        <f t="shared" si="267"/>
        <v>plays</v>
      </c>
      <c r="S2825" s="11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264"/>
        <v>1.1692307692307693</v>
      </c>
      <c r="P2826">
        <f t="shared" si="265"/>
        <v>50.666666666666664</v>
      </c>
      <c r="Q2826" s="6" t="str">
        <f t="shared" si="266"/>
        <v>theater</v>
      </c>
      <c r="R2826" s="6" t="str">
        <f t="shared" si="267"/>
        <v>plays</v>
      </c>
      <c r="S2826" s="11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264"/>
        <v>1.0333333333333334</v>
      </c>
      <c r="P2827">
        <f t="shared" si="265"/>
        <v>60.784313725490193</v>
      </c>
      <c r="Q2827" s="6" t="str">
        <f t="shared" si="266"/>
        <v>theater</v>
      </c>
      <c r="R2827" s="6" t="str">
        <f t="shared" si="267"/>
        <v>plays</v>
      </c>
      <c r="S2827" s="11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264"/>
        <v>1.0774999999999999</v>
      </c>
      <c r="P2828">
        <f t="shared" si="265"/>
        <v>113.42105263157895</v>
      </c>
      <c r="Q2828" s="6" t="str">
        <f t="shared" si="266"/>
        <v>theater</v>
      </c>
      <c r="R2828" s="6" t="str">
        <f t="shared" si="267"/>
        <v>plays</v>
      </c>
      <c r="S2828" s="11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264"/>
        <v>1.2024999999999999</v>
      </c>
      <c r="P2829">
        <f t="shared" si="265"/>
        <v>104.56521739130434</v>
      </c>
      <c r="Q2829" s="6" t="str">
        <f t="shared" si="266"/>
        <v>theater</v>
      </c>
      <c r="R2829" s="6" t="str">
        <f t="shared" si="267"/>
        <v>plays</v>
      </c>
      <c r="S2829" s="11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264"/>
        <v>1.0037894736842106</v>
      </c>
      <c r="P2830">
        <f t="shared" si="265"/>
        <v>98.30927835051547</v>
      </c>
      <c r="Q2830" s="6" t="str">
        <f t="shared" si="266"/>
        <v>theater</v>
      </c>
      <c r="R2830" s="6" t="str">
        <f t="shared" si="267"/>
        <v>plays</v>
      </c>
      <c r="S2830" s="11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264"/>
        <v>1.0651999999999999</v>
      </c>
      <c r="P2831">
        <f t="shared" si="265"/>
        <v>35.039473684210527</v>
      </c>
      <c r="Q2831" s="6" t="str">
        <f t="shared" si="266"/>
        <v>theater</v>
      </c>
      <c r="R2831" s="6" t="str">
        <f t="shared" si="267"/>
        <v>plays</v>
      </c>
      <c r="S2831" s="11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264"/>
        <v>1</v>
      </c>
      <c r="P2832">
        <f t="shared" si="265"/>
        <v>272.72727272727275</v>
      </c>
      <c r="Q2832" s="6" t="str">
        <f t="shared" si="266"/>
        <v>theater</v>
      </c>
      <c r="R2832" s="6" t="str">
        <f t="shared" si="267"/>
        <v>plays</v>
      </c>
      <c r="S2832" s="11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264"/>
        <v>1.1066666666666667</v>
      </c>
      <c r="P2833">
        <f t="shared" si="265"/>
        <v>63.846153846153847</v>
      </c>
      <c r="Q2833" s="6" t="str">
        <f t="shared" si="266"/>
        <v>theater</v>
      </c>
      <c r="R2833" s="6" t="str">
        <f t="shared" si="267"/>
        <v>plays</v>
      </c>
      <c r="S2833" s="11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264"/>
        <v>1.1471959999999999</v>
      </c>
      <c r="P2834">
        <f t="shared" si="265"/>
        <v>30.189368421052631</v>
      </c>
      <c r="Q2834" s="6" t="str">
        <f t="shared" si="266"/>
        <v>theater</v>
      </c>
      <c r="R2834" s="6" t="str">
        <f t="shared" si="267"/>
        <v>plays</v>
      </c>
      <c r="S2834" s="11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264"/>
        <v>1.0825925925925926</v>
      </c>
      <c r="P2835">
        <f t="shared" si="265"/>
        <v>83.51428571428572</v>
      </c>
      <c r="Q2835" s="6" t="str">
        <f t="shared" si="266"/>
        <v>theater</v>
      </c>
      <c r="R2835" s="6" t="str">
        <f t="shared" si="267"/>
        <v>plays</v>
      </c>
      <c r="S2835" s="11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264"/>
        <v>1.7</v>
      </c>
      <c r="P2836">
        <f t="shared" si="265"/>
        <v>64.761904761904759</v>
      </c>
      <c r="Q2836" s="6" t="str">
        <f t="shared" si="266"/>
        <v>theater</v>
      </c>
      <c r="R2836" s="6" t="str">
        <f t="shared" si="267"/>
        <v>plays</v>
      </c>
      <c r="S2836" s="11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264"/>
        <v>1.8709899999999999</v>
      </c>
      <c r="P2837">
        <f t="shared" si="265"/>
        <v>20.118172043010752</v>
      </c>
      <c r="Q2837" s="6" t="str">
        <f t="shared" si="266"/>
        <v>theater</v>
      </c>
      <c r="R2837" s="6" t="str">
        <f t="shared" si="267"/>
        <v>plays</v>
      </c>
      <c r="S2837" s="11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264"/>
        <v>1.0777777777777777</v>
      </c>
      <c r="P2838">
        <f t="shared" si="265"/>
        <v>44.090909090909093</v>
      </c>
      <c r="Q2838" s="6" t="str">
        <f t="shared" si="266"/>
        <v>theater</v>
      </c>
      <c r="R2838" s="6" t="str">
        <f t="shared" si="267"/>
        <v>plays</v>
      </c>
      <c r="S2838" s="11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264"/>
        <v>1</v>
      </c>
      <c r="P2839">
        <f t="shared" si="265"/>
        <v>40.476190476190474</v>
      </c>
      <c r="Q2839" s="6" t="str">
        <f t="shared" si="266"/>
        <v>theater</v>
      </c>
      <c r="R2839" s="6" t="str">
        <f t="shared" si="267"/>
        <v>plays</v>
      </c>
      <c r="S2839" s="11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264"/>
        <v>1.2024999999999999</v>
      </c>
      <c r="P2840">
        <f t="shared" si="265"/>
        <v>44.537037037037038</v>
      </c>
      <c r="Q2840" s="6" t="str">
        <f t="shared" si="266"/>
        <v>theater</v>
      </c>
      <c r="R2840" s="6" t="str">
        <f t="shared" si="267"/>
        <v>plays</v>
      </c>
      <c r="S2840" s="11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264"/>
        <v>1.1142857142857143</v>
      </c>
      <c r="P2841">
        <f t="shared" si="265"/>
        <v>125.80645161290323</v>
      </c>
      <c r="Q2841" s="6" t="str">
        <f t="shared" si="266"/>
        <v>theater</v>
      </c>
      <c r="R2841" s="6" t="str">
        <f t="shared" si="267"/>
        <v>plays</v>
      </c>
      <c r="S2841" s="11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264"/>
        <v>1.04</v>
      </c>
      <c r="P2842">
        <f t="shared" si="265"/>
        <v>19.696969696969695</v>
      </c>
      <c r="Q2842" s="6" t="str">
        <f t="shared" si="266"/>
        <v>theater</v>
      </c>
      <c r="R2842" s="6" t="str">
        <f t="shared" si="267"/>
        <v>plays</v>
      </c>
      <c r="S2842" s="11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264"/>
        <v>0.01</v>
      </c>
      <c r="P2843">
        <f t="shared" si="265"/>
        <v>10</v>
      </c>
      <c r="Q2843" s="6" t="str">
        <f t="shared" si="266"/>
        <v>theater</v>
      </c>
      <c r="R2843" s="6" t="str">
        <f t="shared" si="267"/>
        <v>plays</v>
      </c>
      <c r="S2843" s="11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264"/>
        <v>0</v>
      </c>
      <c r="P2844">
        <f t="shared" si="265"/>
        <v>0</v>
      </c>
      <c r="Q2844" s="6" t="str">
        <f t="shared" si="266"/>
        <v>theater</v>
      </c>
      <c r="R2844" s="6" t="str">
        <f t="shared" si="267"/>
        <v>plays</v>
      </c>
      <c r="S2844" s="11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264"/>
        <v>0</v>
      </c>
      <c r="P2845">
        <f t="shared" si="265"/>
        <v>0</v>
      </c>
      <c r="Q2845" s="6" t="str">
        <f t="shared" si="266"/>
        <v>theater</v>
      </c>
      <c r="R2845" s="6" t="str">
        <f t="shared" si="267"/>
        <v>plays</v>
      </c>
      <c r="S2845" s="11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264"/>
        <v>5.4545454545454543E-2</v>
      </c>
      <c r="P2846">
        <f t="shared" si="265"/>
        <v>30</v>
      </c>
      <c r="Q2846" s="6" t="str">
        <f t="shared" si="266"/>
        <v>theater</v>
      </c>
      <c r="R2846" s="6" t="str">
        <f t="shared" si="267"/>
        <v>plays</v>
      </c>
      <c r="S2846" s="11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264"/>
        <v>0.31546666666666667</v>
      </c>
      <c r="P2847">
        <f t="shared" si="265"/>
        <v>60.666666666666664</v>
      </c>
      <c r="Q2847" s="6" t="str">
        <f t="shared" si="266"/>
        <v>theater</v>
      </c>
      <c r="R2847" s="6" t="str">
        <f t="shared" si="267"/>
        <v>plays</v>
      </c>
      <c r="S2847" s="11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264"/>
        <v>0</v>
      </c>
      <c r="P2848">
        <f t="shared" si="265"/>
        <v>0</v>
      </c>
      <c r="Q2848" s="6" t="str">
        <f t="shared" si="266"/>
        <v>theater</v>
      </c>
      <c r="R2848" s="6" t="str">
        <f t="shared" si="267"/>
        <v>plays</v>
      </c>
      <c r="S2848" s="11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264"/>
        <v>0</v>
      </c>
      <c r="P2849">
        <f t="shared" si="265"/>
        <v>0</v>
      </c>
      <c r="Q2849" s="6" t="str">
        <f t="shared" si="266"/>
        <v>theater</v>
      </c>
      <c r="R2849" s="6" t="str">
        <f t="shared" si="267"/>
        <v>plays</v>
      </c>
      <c r="S2849" s="11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264"/>
        <v>2E-3</v>
      </c>
      <c r="P2850">
        <f t="shared" si="265"/>
        <v>23.333333333333332</v>
      </c>
      <c r="Q2850" s="6" t="str">
        <f t="shared" si="266"/>
        <v>theater</v>
      </c>
      <c r="R2850" s="6" t="str">
        <f t="shared" si="267"/>
        <v>plays</v>
      </c>
      <c r="S2850" s="11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264"/>
        <v>0.01</v>
      </c>
      <c r="P2851">
        <f t="shared" si="265"/>
        <v>5</v>
      </c>
      <c r="Q2851" s="6" t="str">
        <f t="shared" si="266"/>
        <v>theater</v>
      </c>
      <c r="R2851" s="6" t="str">
        <f t="shared" si="267"/>
        <v>plays</v>
      </c>
      <c r="S2851" s="11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264"/>
        <v>3.8875E-2</v>
      </c>
      <c r="P2852">
        <f t="shared" si="265"/>
        <v>23.923076923076923</v>
      </c>
      <c r="Q2852" s="6" t="str">
        <f t="shared" si="266"/>
        <v>theater</v>
      </c>
      <c r="R2852" s="6" t="str">
        <f t="shared" si="267"/>
        <v>plays</v>
      </c>
      <c r="S2852" s="11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264"/>
        <v>0</v>
      </c>
      <c r="P2853">
        <f t="shared" si="265"/>
        <v>0</v>
      </c>
      <c r="Q2853" s="6" t="str">
        <f t="shared" si="266"/>
        <v>theater</v>
      </c>
      <c r="R2853" s="6" t="str">
        <f t="shared" si="267"/>
        <v>plays</v>
      </c>
      <c r="S2853" s="11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264"/>
        <v>1.9E-2</v>
      </c>
      <c r="P2854">
        <f t="shared" si="265"/>
        <v>15.833333333333334</v>
      </c>
      <c r="Q2854" s="6" t="str">
        <f t="shared" si="266"/>
        <v>theater</v>
      </c>
      <c r="R2854" s="6" t="str">
        <f t="shared" si="267"/>
        <v>plays</v>
      </c>
      <c r="S2854" s="11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264"/>
        <v>0</v>
      </c>
      <c r="P2855">
        <f t="shared" si="265"/>
        <v>0</v>
      </c>
      <c r="Q2855" s="6" t="str">
        <f t="shared" si="266"/>
        <v>theater</v>
      </c>
      <c r="R2855" s="6" t="str">
        <f t="shared" si="267"/>
        <v>plays</v>
      </c>
      <c r="S2855" s="11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264"/>
        <v>0.41699999999999998</v>
      </c>
      <c r="P2856">
        <f t="shared" si="265"/>
        <v>29.785714285714285</v>
      </c>
      <c r="Q2856" s="6" t="str">
        <f t="shared" si="266"/>
        <v>theater</v>
      </c>
      <c r="R2856" s="6" t="str">
        <f t="shared" si="267"/>
        <v>plays</v>
      </c>
      <c r="S2856" s="11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264"/>
        <v>0.5</v>
      </c>
      <c r="P2857">
        <f t="shared" si="265"/>
        <v>60</v>
      </c>
      <c r="Q2857" s="6" t="str">
        <f t="shared" si="266"/>
        <v>theater</v>
      </c>
      <c r="R2857" s="6" t="str">
        <f t="shared" si="267"/>
        <v>plays</v>
      </c>
      <c r="S2857" s="11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264"/>
        <v>4.8666666666666664E-2</v>
      </c>
      <c r="P2858">
        <f t="shared" si="265"/>
        <v>24.333333333333332</v>
      </c>
      <c r="Q2858" s="6" t="str">
        <f t="shared" si="266"/>
        <v>theater</v>
      </c>
      <c r="R2858" s="6" t="str">
        <f t="shared" si="267"/>
        <v>plays</v>
      </c>
      <c r="S2858" s="11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264"/>
        <v>0.19736842105263158</v>
      </c>
      <c r="P2859">
        <f t="shared" si="265"/>
        <v>500</v>
      </c>
      <c r="Q2859" s="6" t="str">
        <f t="shared" si="266"/>
        <v>theater</v>
      </c>
      <c r="R2859" s="6" t="str">
        <f t="shared" si="267"/>
        <v>plays</v>
      </c>
      <c r="S2859" s="11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264"/>
        <v>0</v>
      </c>
      <c r="P2860">
        <f t="shared" si="265"/>
        <v>0</v>
      </c>
      <c r="Q2860" s="6" t="str">
        <f t="shared" si="266"/>
        <v>theater</v>
      </c>
      <c r="R2860" s="6" t="str">
        <f t="shared" si="267"/>
        <v>plays</v>
      </c>
      <c r="S2860" s="11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264"/>
        <v>1.7500000000000002E-2</v>
      </c>
      <c r="P2861">
        <f t="shared" si="265"/>
        <v>35</v>
      </c>
      <c r="Q2861" s="6" t="str">
        <f t="shared" si="266"/>
        <v>theater</v>
      </c>
      <c r="R2861" s="6" t="str">
        <f t="shared" si="267"/>
        <v>plays</v>
      </c>
      <c r="S2861" s="11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264"/>
        <v>6.6500000000000004E-2</v>
      </c>
      <c r="P2862">
        <f t="shared" si="265"/>
        <v>29.555555555555557</v>
      </c>
      <c r="Q2862" s="6" t="str">
        <f t="shared" si="266"/>
        <v>theater</v>
      </c>
      <c r="R2862" s="6" t="str">
        <f t="shared" si="267"/>
        <v>plays</v>
      </c>
      <c r="S2862" s="11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264"/>
        <v>0.32</v>
      </c>
      <c r="P2863">
        <f t="shared" si="265"/>
        <v>26.666666666666668</v>
      </c>
      <c r="Q2863" s="6" t="str">
        <f t="shared" si="266"/>
        <v>theater</v>
      </c>
      <c r="R2863" s="6" t="str">
        <f t="shared" si="267"/>
        <v>plays</v>
      </c>
      <c r="S2863" s="11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264"/>
        <v>4.3307086614173228E-3</v>
      </c>
      <c r="P2864">
        <f t="shared" si="265"/>
        <v>18.333333333333332</v>
      </c>
      <c r="Q2864" s="6" t="str">
        <f t="shared" si="266"/>
        <v>theater</v>
      </c>
      <c r="R2864" s="6" t="str">
        <f t="shared" si="267"/>
        <v>plays</v>
      </c>
      <c r="S2864" s="11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264"/>
        <v>4.0000000000000002E-4</v>
      </c>
      <c r="P2865">
        <f t="shared" si="265"/>
        <v>20</v>
      </c>
      <c r="Q2865" s="6" t="str">
        <f t="shared" si="266"/>
        <v>theater</v>
      </c>
      <c r="R2865" s="6" t="str">
        <f t="shared" si="267"/>
        <v>plays</v>
      </c>
      <c r="S2865" s="11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264"/>
        <v>1.6E-2</v>
      </c>
      <c r="P2866">
        <f t="shared" si="265"/>
        <v>13.333333333333334</v>
      </c>
      <c r="Q2866" s="6" t="str">
        <f t="shared" si="266"/>
        <v>theater</v>
      </c>
      <c r="R2866" s="6" t="str">
        <f t="shared" si="267"/>
        <v>plays</v>
      </c>
      <c r="S2866" s="11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264"/>
        <v>0</v>
      </c>
      <c r="P2867">
        <f t="shared" si="265"/>
        <v>0</v>
      </c>
      <c r="Q2867" s="6" t="str">
        <f t="shared" si="266"/>
        <v>theater</v>
      </c>
      <c r="R2867" s="6" t="str">
        <f t="shared" si="267"/>
        <v>plays</v>
      </c>
      <c r="S2867" s="11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264"/>
        <v>8.9999999999999993E-3</v>
      </c>
      <c r="P2868">
        <f t="shared" si="265"/>
        <v>22.5</v>
      </c>
      <c r="Q2868" s="6" t="str">
        <f t="shared" si="266"/>
        <v>theater</v>
      </c>
      <c r="R2868" s="6" t="str">
        <f t="shared" si="267"/>
        <v>plays</v>
      </c>
      <c r="S2868" s="11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264"/>
        <v>0.2016</v>
      </c>
      <c r="P2869">
        <f t="shared" si="265"/>
        <v>50.4</v>
      </c>
      <c r="Q2869" s="6" t="str">
        <f t="shared" si="266"/>
        <v>theater</v>
      </c>
      <c r="R2869" s="6" t="str">
        <f t="shared" si="267"/>
        <v>plays</v>
      </c>
      <c r="S2869" s="11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264"/>
        <v>0.42011733333333334</v>
      </c>
      <c r="P2870">
        <f t="shared" si="265"/>
        <v>105.02933333333334</v>
      </c>
      <c r="Q2870" s="6" t="str">
        <f t="shared" si="266"/>
        <v>theater</v>
      </c>
      <c r="R2870" s="6" t="str">
        <f t="shared" si="267"/>
        <v>plays</v>
      </c>
      <c r="S2870" s="11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264"/>
        <v>8.8500000000000002E-3</v>
      </c>
      <c r="P2871">
        <f t="shared" si="265"/>
        <v>35.4</v>
      </c>
      <c r="Q2871" s="6" t="str">
        <f t="shared" si="266"/>
        <v>theater</v>
      </c>
      <c r="R2871" s="6" t="str">
        <f t="shared" si="267"/>
        <v>plays</v>
      </c>
      <c r="S2871" s="11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264"/>
        <v>0.15</v>
      </c>
      <c r="P2872">
        <f t="shared" si="265"/>
        <v>83.333333333333329</v>
      </c>
      <c r="Q2872" s="6" t="str">
        <f t="shared" si="266"/>
        <v>theater</v>
      </c>
      <c r="R2872" s="6" t="str">
        <f t="shared" si="267"/>
        <v>plays</v>
      </c>
      <c r="S2872" s="11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264"/>
        <v>4.6699999999999998E-2</v>
      </c>
      <c r="P2873">
        <f t="shared" si="265"/>
        <v>35.92307692307692</v>
      </c>
      <c r="Q2873" s="6" t="str">
        <f t="shared" si="266"/>
        <v>theater</v>
      </c>
      <c r="R2873" s="6" t="str">
        <f t="shared" si="267"/>
        <v>plays</v>
      </c>
      <c r="S2873" s="11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264"/>
        <v>0</v>
      </c>
      <c r="P2874">
        <f t="shared" si="265"/>
        <v>0</v>
      </c>
      <c r="Q2874" s="6" t="str">
        <f t="shared" si="266"/>
        <v>theater</v>
      </c>
      <c r="R2874" s="6" t="str">
        <f t="shared" si="267"/>
        <v>plays</v>
      </c>
      <c r="S2874" s="11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264"/>
        <v>0.38119999999999998</v>
      </c>
      <c r="P2875">
        <f t="shared" si="265"/>
        <v>119.125</v>
      </c>
      <c r="Q2875" s="6" t="str">
        <f t="shared" si="266"/>
        <v>theater</v>
      </c>
      <c r="R2875" s="6" t="str">
        <f t="shared" si="267"/>
        <v>plays</v>
      </c>
      <c r="S2875" s="11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264"/>
        <v>5.4199999999999998E-2</v>
      </c>
      <c r="P2876">
        <f t="shared" si="265"/>
        <v>90.333333333333329</v>
      </c>
      <c r="Q2876" s="6" t="str">
        <f t="shared" si="266"/>
        <v>theater</v>
      </c>
      <c r="R2876" s="6" t="str">
        <f t="shared" si="267"/>
        <v>plays</v>
      </c>
      <c r="S2876" s="11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264"/>
        <v>3.5E-4</v>
      </c>
      <c r="P2877">
        <f t="shared" si="265"/>
        <v>2.3333333333333335</v>
      </c>
      <c r="Q2877" s="6" t="str">
        <f t="shared" si="266"/>
        <v>theater</v>
      </c>
      <c r="R2877" s="6" t="str">
        <f t="shared" si="267"/>
        <v>plays</v>
      </c>
      <c r="S2877" s="11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264"/>
        <v>0</v>
      </c>
      <c r="P2878">
        <f t="shared" si="265"/>
        <v>0</v>
      </c>
      <c r="Q2878" s="6" t="str">
        <f t="shared" si="266"/>
        <v>theater</v>
      </c>
      <c r="R2878" s="6" t="str">
        <f t="shared" si="267"/>
        <v>plays</v>
      </c>
      <c r="S2878" s="11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264"/>
        <v>0.10833333333333334</v>
      </c>
      <c r="P2879">
        <f t="shared" si="265"/>
        <v>108.33333333333333</v>
      </c>
      <c r="Q2879" s="6" t="str">
        <f t="shared" si="266"/>
        <v>theater</v>
      </c>
      <c r="R2879" s="6" t="str">
        <f t="shared" si="267"/>
        <v>plays</v>
      </c>
      <c r="S2879" s="11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264"/>
        <v>2.1000000000000001E-2</v>
      </c>
      <c r="P2880">
        <f t="shared" si="265"/>
        <v>15.75</v>
      </c>
      <c r="Q2880" s="6" t="str">
        <f t="shared" si="266"/>
        <v>theater</v>
      </c>
      <c r="R2880" s="6" t="str">
        <f t="shared" si="267"/>
        <v>plays</v>
      </c>
      <c r="S2880" s="11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264"/>
        <v>2.5892857142857141E-3</v>
      </c>
      <c r="P2881">
        <f t="shared" si="265"/>
        <v>29</v>
      </c>
      <c r="Q2881" s="6" t="str">
        <f t="shared" si="266"/>
        <v>theater</v>
      </c>
      <c r="R2881" s="6" t="str">
        <f t="shared" si="267"/>
        <v>plays</v>
      </c>
      <c r="S2881" s="11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264"/>
        <v>0.23333333333333334</v>
      </c>
      <c r="P2882">
        <f t="shared" si="265"/>
        <v>96.551724137931032</v>
      </c>
      <c r="Q2882" s="6" t="str">
        <f t="shared" si="266"/>
        <v>theater</v>
      </c>
      <c r="R2882" s="6" t="str">
        <f t="shared" si="267"/>
        <v>plays</v>
      </c>
      <c r="S2882" s="11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270">(E2883/D2883)</f>
        <v>0</v>
      </c>
      <c r="P2883">
        <f t="shared" ref="P2883:P2946" si="271">IF(L2883=0,0,(E2883/L2883))</f>
        <v>0</v>
      </c>
      <c r="Q2883" s="6" t="str">
        <f t="shared" ref="Q2883:Q2946" si="272">LEFT(N2883,FIND("/",N2883)-1)</f>
        <v>theater</v>
      </c>
      <c r="R2883" s="6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270"/>
        <v>0.33600000000000002</v>
      </c>
      <c r="P2884">
        <f t="shared" si="271"/>
        <v>63</v>
      </c>
      <c r="Q2884" s="6" t="str">
        <f t="shared" si="272"/>
        <v>theater</v>
      </c>
      <c r="R2884" s="6" t="str">
        <f t="shared" si="273"/>
        <v>plays</v>
      </c>
      <c r="S2884" s="11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270"/>
        <v>0.1908</v>
      </c>
      <c r="P2885">
        <f t="shared" si="271"/>
        <v>381.6</v>
      </c>
      <c r="Q2885" s="6" t="str">
        <f t="shared" si="272"/>
        <v>theater</v>
      </c>
      <c r="R2885" s="6" t="str">
        <f t="shared" si="273"/>
        <v>plays</v>
      </c>
      <c r="S2885" s="11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270"/>
        <v>4.1111111111111114E-3</v>
      </c>
      <c r="P2886">
        <f t="shared" si="271"/>
        <v>46.25</v>
      </c>
      <c r="Q2886" s="6" t="str">
        <f t="shared" si="272"/>
        <v>theater</v>
      </c>
      <c r="R2886" s="6" t="str">
        <f t="shared" si="273"/>
        <v>plays</v>
      </c>
      <c r="S2886" s="11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270"/>
        <v>0.32500000000000001</v>
      </c>
      <c r="P2887">
        <f t="shared" si="271"/>
        <v>26</v>
      </c>
      <c r="Q2887" s="6" t="str">
        <f t="shared" si="272"/>
        <v>theater</v>
      </c>
      <c r="R2887" s="6" t="str">
        <f t="shared" si="273"/>
        <v>plays</v>
      </c>
      <c r="S2887" s="11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270"/>
        <v>0.05</v>
      </c>
      <c r="P2888">
        <f t="shared" si="271"/>
        <v>10</v>
      </c>
      <c r="Q2888" s="6" t="str">
        <f t="shared" si="272"/>
        <v>theater</v>
      </c>
      <c r="R2888" s="6" t="str">
        <f t="shared" si="273"/>
        <v>plays</v>
      </c>
      <c r="S2888" s="11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270"/>
        <v>1.6666666666666668E-3</v>
      </c>
      <c r="P2889">
        <f t="shared" si="271"/>
        <v>5</v>
      </c>
      <c r="Q2889" s="6" t="str">
        <f t="shared" si="272"/>
        <v>theater</v>
      </c>
      <c r="R2889" s="6" t="str">
        <f t="shared" si="273"/>
        <v>plays</v>
      </c>
      <c r="S2889" s="11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270"/>
        <v>0</v>
      </c>
      <c r="P2890">
        <f t="shared" si="271"/>
        <v>0</v>
      </c>
      <c r="Q2890" s="6" t="str">
        <f t="shared" si="272"/>
        <v>theater</v>
      </c>
      <c r="R2890" s="6" t="str">
        <f t="shared" si="273"/>
        <v>plays</v>
      </c>
      <c r="S2890" s="11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270"/>
        <v>0.38066666666666665</v>
      </c>
      <c r="P2891">
        <f t="shared" si="271"/>
        <v>81.571428571428569</v>
      </c>
      <c r="Q2891" s="6" t="str">
        <f t="shared" si="272"/>
        <v>theater</v>
      </c>
      <c r="R2891" s="6" t="str">
        <f t="shared" si="273"/>
        <v>plays</v>
      </c>
      <c r="S2891" s="11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270"/>
        <v>1.0500000000000001E-2</v>
      </c>
      <c r="P2892">
        <f t="shared" si="271"/>
        <v>7</v>
      </c>
      <c r="Q2892" s="6" t="str">
        <f t="shared" si="272"/>
        <v>theater</v>
      </c>
      <c r="R2892" s="6" t="str">
        <f t="shared" si="273"/>
        <v>plays</v>
      </c>
      <c r="S2892" s="11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270"/>
        <v>2.7300000000000001E-2</v>
      </c>
      <c r="P2893">
        <f t="shared" si="271"/>
        <v>27.3</v>
      </c>
      <c r="Q2893" s="6" t="str">
        <f t="shared" si="272"/>
        <v>theater</v>
      </c>
      <c r="R2893" s="6" t="str">
        <f t="shared" si="273"/>
        <v>plays</v>
      </c>
      <c r="S2893" s="11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270"/>
        <v>9.0909090909090912E-2</v>
      </c>
      <c r="P2894">
        <f t="shared" si="271"/>
        <v>29.411764705882351</v>
      </c>
      <c r="Q2894" s="6" t="str">
        <f t="shared" si="272"/>
        <v>theater</v>
      </c>
      <c r="R2894" s="6" t="str">
        <f t="shared" si="273"/>
        <v>plays</v>
      </c>
      <c r="S2894" s="11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270"/>
        <v>5.0000000000000001E-3</v>
      </c>
      <c r="P2895">
        <f t="shared" si="271"/>
        <v>12.5</v>
      </c>
      <c r="Q2895" s="6" t="str">
        <f t="shared" si="272"/>
        <v>theater</v>
      </c>
      <c r="R2895" s="6" t="str">
        <f t="shared" si="273"/>
        <v>plays</v>
      </c>
      <c r="S2895" s="11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270"/>
        <v>0</v>
      </c>
      <c r="P2896">
        <f t="shared" si="271"/>
        <v>0</v>
      </c>
      <c r="Q2896" s="6" t="str">
        <f t="shared" si="272"/>
        <v>theater</v>
      </c>
      <c r="R2896" s="6" t="str">
        <f t="shared" si="273"/>
        <v>plays</v>
      </c>
      <c r="S2896" s="11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270"/>
        <v>4.5999999999999999E-2</v>
      </c>
      <c r="P2897">
        <f t="shared" si="271"/>
        <v>5.75</v>
      </c>
      <c r="Q2897" s="6" t="str">
        <f t="shared" si="272"/>
        <v>theater</v>
      </c>
      <c r="R2897" s="6" t="str">
        <f t="shared" si="273"/>
        <v>plays</v>
      </c>
      <c r="S2897" s="11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270"/>
        <v>0.20833333333333334</v>
      </c>
      <c r="P2898">
        <f t="shared" si="271"/>
        <v>52.083333333333336</v>
      </c>
      <c r="Q2898" s="6" t="str">
        <f t="shared" si="272"/>
        <v>theater</v>
      </c>
      <c r="R2898" s="6" t="str">
        <f t="shared" si="273"/>
        <v>plays</v>
      </c>
      <c r="S2898" s="11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270"/>
        <v>4.583333333333333E-2</v>
      </c>
      <c r="P2899">
        <f t="shared" si="271"/>
        <v>183.33333333333334</v>
      </c>
      <c r="Q2899" s="6" t="str">
        <f t="shared" si="272"/>
        <v>theater</v>
      </c>
      <c r="R2899" s="6" t="str">
        <f t="shared" si="273"/>
        <v>plays</v>
      </c>
      <c r="S2899" s="11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270"/>
        <v>4.2133333333333335E-2</v>
      </c>
      <c r="P2900">
        <f t="shared" si="271"/>
        <v>26.333333333333332</v>
      </c>
      <c r="Q2900" s="6" t="str">
        <f t="shared" si="272"/>
        <v>theater</v>
      </c>
      <c r="R2900" s="6" t="str">
        <f t="shared" si="273"/>
        <v>plays</v>
      </c>
      <c r="S2900" s="11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270"/>
        <v>0</v>
      </c>
      <c r="P2901">
        <f t="shared" si="271"/>
        <v>0</v>
      </c>
      <c r="Q2901" s="6" t="str">
        <f t="shared" si="272"/>
        <v>theater</v>
      </c>
      <c r="R2901" s="6" t="str">
        <f t="shared" si="273"/>
        <v>plays</v>
      </c>
      <c r="S2901" s="11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270"/>
        <v>0.61909090909090914</v>
      </c>
      <c r="P2902">
        <f t="shared" si="271"/>
        <v>486.42857142857144</v>
      </c>
      <c r="Q2902" s="6" t="str">
        <f t="shared" si="272"/>
        <v>theater</v>
      </c>
      <c r="R2902" s="6" t="str">
        <f t="shared" si="273"/>
        <v>plays</v>
      </c>
      <c r="S2902" s="11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270"/>
        <v>8.0000000000000002E-3</v>
      </c>
      <c r="P2903">
        <f t="shared" si="271"/>
        <v>3</v>
      </c>
      <c r="Q2903" s="6" t="str">
        <f t="shared" si="272"/>
        <v>theater</v>
      </c>
      <c r="R2903" s="6" t="str">
        <f t="shared" si="273"/>
        <v>plays</v>
      </c>
      <c r="S2903" s="11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270"/>
        <v>1.6666666666666666E-4</v>
      </c>
      <c r="P2904">
        <f t="shared" si="271"/>
        <v>25</v>
      </c>
      <c r="Q2904" s="6" t="str">
        <f t="shared" si="272"/>
        <v>theater</v>
      </c>
      <c r="R2904" s="6" t="str">
        <f t="shared" si="273"/>
        <v>plays</v>
      </c>
      <c r="S2904" s="11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270"/>
        <v>7.7999999999999996E-3</v>
      </c>
      <c r="P2905">
        <f t="shared" si="271"/>
        <v>9.75</v>
      </c>
      <c r="Q2905" s="6" t="str">
        <f t="shared" si="272"/>
        <v>theater</v>
      </c>
      <c r="R2905" s="6" t="str">
        <f t="shared" si="273"/>
        <v>plays</v>
      </c>
      <c r="S2905" s="11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270"/>
        <v>0.05</v>
      </c>
      <c r="P2906">
        <f t="shared" si="271"/>
        <v>18.75</v>
      </c>
      <c r="Q2906" s="6" t="str">
        <f t="shared" si="272"/>
        <v>theater</v>
      </c>
      <c r="R2906" s="6" t="str">
        <f t="shared" si="273"/>
        <v>plays</v>
      </c>
      <c r="S2906" s="11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270"/>
        <v>0.17771428571428571</v>
      </c>
      <c r="P2907">
        <f t="shared" si="271"/>
        <v>36.588235294117645</v>
      </c>
      <c r="Q2907" s="6" t="str">
        <f t="shared" si="272"/>
        <v>theater</v>
      </c>
      <c r="R2907" s="6" t="str">
        <f t="shared" si="273"/>
        <v>plays</v>
      </c>
      <c r="S2907" s="11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270"/>
        <v>9.4166666666666662E-2</v>
      </c>
      <c r="P2908">
        <f t="shared" si="271"/>
        <v>80.714285714285708</v>
      </c>
      <c r="Q2908" s="6" t="str">
        <f t="shared" si="272"/>
        <v>theater</v>
      </c>
      <c r="R2908" s="6" t="str">
        <f t="shared" si="273"/>
        <v>plays</v>
      </c>
      <c r="S2908" s="11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270"/>
        <v>8.0000000000000004E-4</v>
      </c>
      <c r="P2909">
        <f t="shared" si="271"/>
        <v>1</v>
      </c>
      <c r="Q2909" s="6" t="str">
        <f t="shared" si="272"/>
        <v>theater</v>
      </c>
      <c r="R2909" s="6" t="str">
        <f t="shared" si="273"/>
        <v>plays</v>
      </c>
      <c r="S2909" s="11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270"/>
        <v>2.75E-2</v>
      </c>
      <c r="P2910">
        <f t="shared" si="271"/>
        <v>52.8</v>
      </c>
      <c r="Q2910" s="6" t="str">
        <f t="shared" si="272"/>
        <v>theater</v>
      </c>
      <c r="R2910" s="6" t="str">
        <f t="shared" si="273"/>
        <v>plays</v>
      </c>
      <c r="S2910" s="11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270"/>
        <v>1.1111111111111112E-4</v>
      </c>
      <c r="P2911">
        <f t="shared" si="271"/>
        <v>20</v>
      </c>
      <c r="Q2911" s="6" t="str">
        <f t="shared" si="272"/>
        <v>theater</v>
      </c>
      <c r="R2911" s="6" t="str">
        <f t="shared" si="273"/>
        <v>plays</v>
      </c>
      <c r="S2911" s="11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270"/>
        <v>3.3333333333333335E-5</v>
      </c>
      <c r="P2912">
        <f t="shared" si="271"/>
        <v>1</v>
      </c>
      <c r="Q2912" s="6" t="str">
        <f t="shared" si="272"/>
        <v>theater</v>
      </c>
      <c r="R2912" s="6" t="str">
        <f t="shared" si="273"/>
        <v>plays</v>
      </c>
      <c r="S2912" s="11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270"/>
        <v>0.36499999999999999</v>
      </c>
      <c r="P2913">
        <f t="shared" si="271"/>
        <v>46.928571428571431</v>
      </c>
      <c r="Q2913" s="6" t="str">
        <f t="shared" si="272"/>
        <v>theater</v>
      </c>
      <c r="R2913" s="6" t="str">
        <f t="shared" si="273"/>
        <v>plays</v>
      </c>
      <c r="S2913" s="11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270"/>
        <v>0.14058171745152354</v>
      </c>
      <c r="P2914">
        <f t="shared" si="271"/>
        <v>78.07692307692308</v>
      </c>
      <c r="Q2914" s="6" t="str">
        <f t="shared" si="272"/>
        <v>theater</v>
      </c>
      <c r="R2914" s="6" t="str">
        <f t="shared" si="273"/>
        <v>plays</v>
      </c>
      <c r="S2914" s="11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270"/>
        <v>2.0000000000000001E-4</v>
      </c>
      <c r="P2915">
        <f t="shared" si="271"/>
        <v>1</v>
      </c>
      <c r="Q2915" s="6" t="str">
        <f t="shared" si="272"/>
        <v>theater</v>
      </c>
      <c r="R2915" s="6" t="str">
        <f t="shared" si="273"/>
        <v>plays</v>
      </c>
      <c r="S2915" s="11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270"/>
        <v>4.0000000000000003E-5</v>
      </c>
      <c r="P2916">
        <f t="shared" si="271"/>
        <v>1</v>
      </c>
      <c r="Q2916" s="6" t="str">
        <f t="shared" si="272"/>
        <v>theater</v>
      </c>
      <c r="R2916" s="6" t="str">
        <f t="shared" si="273"/>
        <v>plays</v>
      </c>
      <c r="S2916" s="11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270"/>
        <v>0.61099999999999999</v>
      </c>
      <c r="P2917">
        <f t="shared" si="271"/>
        <v>203.66666666666666</v>
      </c>
      <c r="Q2917" s="6" t="str">
        <f t="shared" si="272"/>
        <v>theater</v>
      </c>
      <c r="R2917" s="6" t="str">
        <f t="shared" si="273"/>
        <v>plays</v>
      </c>
      <c r="S2917" s="11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270"/>
        <v>7.8378378378378383E-2</v>
      </c>
      <c r="P2918">
        <f t="shared" si="271"/>
        <v>20.714285714285715</v>
      </c>
      <c r="Q2918" s="6" t="str">
        <f t="shared" si="272"/>
        <v>theater</v>
      </c>
      <c r="R2918" s="6" t="str">
        <f t="shared" si="273"/>
        <v>plays</v>
      </c>
      <c r="S2918" s="11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270"/>
        <v>0.2185</v>
      </c>
      <c r="P2919">
        <f t="shared" si="271"/>
        <v>48.555555555555557</v>
      </c>
      <c r="Q2919" s="6" t="str">
        <f t="shared" si="272"/>
        <v>theater</v>
      </c>
      <c r="R2919" s="6" t="str">
        <f t="shared" si="273"/>
        <v>plays</v>
      </c>
      <c r="S2919" s="11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270"/>
        <v>0.27239999999999998</v>
      </c>
      <c r="P2920">
        <f t="shared" si="271"/>
        <v>68.099999999999994</v>
      </c>
      <c r="Q2920" s="6" t="str">
        <f t="shared" si="272"/>
        <v>theater</v>
      </c>
      <c r="R2920" s="6" t="str">
        <f t="shared" si="273"/>
        <v>plays</v>
      </c>
      <c r="S2920" s="11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270"/>
        <v>8.5000000000000006E-2</v>
      </c>
      <c r="P2921">
        <f t="shared" si="271"/>
        <v>8.5</v>
      </c>
      <c r="Q2921" s="6" t="str">
        <f t="shared" si="272"/>
        <v>theater</v>
      </c>
      <c r="R2921" s="6" t="str">
        <f t="shared" si="273"/>
        <v>plays</v>
      </c>
      <c r="S2921" s="11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270"/>
        <v>0.26840000000000003</v>
      </c>
      <c r="P2922">
        <f t="shared" si="271"/>
        <v>51.615384615384613</v>
      </c>
      <c r="Q2922" s="6" t="str">
        <f t="shared" si="272"/>
        <v>theater</v>
      </c>
      <c r="R2922" s="6" t="str">
        <f t="shared" si="273"/>
        <v>plays</v>
      </c>
      <c r="S2922" s="11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270"/>
        <v>1.29</v>
      </c>
      <c r="P2923">
        <f t="shared" si="271"/>
        <v>43</v>
      </c>
      <c r="Q2923" s="6" t="str">
        <f t="shared" si="272"/>
        <v>theater</v>
      </c>
      <c r="R2923" s="6" t="str">
        <f t="shared" si="273"/>
        <v>musical</v>
      </c>
      <c r="S2923" s="11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270"/>
        <v>1</v>
      </c>
      <c r="P2924">
        <f t="shared" si="271"/>
        <v>83.333333333333329</v>
      </c>
      <c r="Q2924" s="6" t="str">
        <f t="shared" si="272"/>
        <v>theater</v>
      </c>
      <c r="R2924" s="6" t="str">
        <f t="shared" si="273"/>
        <v>musical</v>
      </c>
      <c r="S2924" s="11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270"/>
        <v>1</v>
      </c>
      <c r="P2925">
        <f t="shared" si="271"/>
        <v>30</v>
      </c>
      <c r="Q2925" s="6" t="str">
        <f t="shared" si="272"/>
        <v>theater</v>
      </c>
      <c r="R2925" s="6" t="str">
        <f t="shared" si="273"/>
        <v>musical</v>
      </c>
      <c r="S2925" s="11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270"/>
        <v>1.032</v>
      </c>
      <c r="P2926">
        <f t="shared" si="271"/>
        <v>175.51020408163265</v>
      </c>
      <c r="Q2926" s="6" t="str">
        <f t="shared" si="272"/>
        <v>theater</v>
      </c>
      <c r="R2926" s="6" t="str">
        <f t="shared" si="273"/>
        <v>musical</v>
      </c>
      <c r="S2926" s="11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270"/>
        <v>1.0244597777777777</v>
      </c>
      <c r="P2927">
        <f t="shared" si="271"/>
        <v>231.66175879396985</v>
      </c>
      <c r="Q2927" s="6" t="str">
        <f t="shared" si="272"/>
        <v>theater</v>
      </c>
      <c r="R2927" s="6" t="str">
        <f t="shared" si="273"/>
        <v>musical</v>
      </c>
      <c r="S2927" s="11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270"/>
        <v>1.25</v>
      </c>
      <c r="P2928">
        <f t="shared" si="271"/>
        <v>75</v>
      </c>
      <c r="Q2928" s="6" t="str">
        <f t="shared" si="272"/>
        <v>theater</v>
      </c>
      <c r="R2928" s="6" t="str">
        <f t="shared" si="273"/>
        <v>musical</v>
      </c>
      <c r="S2928" s="11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270"/>
        <v>1.3083333333333333</v>
      </c>
      <c r="P2929">
        <f t="shared" si="271"/>
        <v>112.14285714285714</v>
      </c>
      <c r="Q2929" s="6" t="str">
        <f t="shared" si="272"/>
        <v>theater</v>
      </c>
      <c r="R2929" s="6" t="str">
        <f t="shared" si="273"/>
        <v>musical</v>
      </c>
      <c r="S2929" s="11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270"/>
        <v>1</v>
      </c>
      <c r="P2930">
        <f t="shared" si="271"/>
        <v>41.666666666666664</v>
      </c>
      <c r="Q2930" s="6" t="str">
        <f t="shared" si="272"/>
        <v>theater</v>
      </c>
      <c r="R2930" s="6" t="str">
        <f t="shared" si="273"/>
        <v>musical</v>
      </c>
      <c r="S2930" s="11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270"/>
        <v>1.02069375</v>
      </c>
      <c r="P2931">
        <f t="shared" si="271"/>
        <v>255.17343750000001</v>
      </c>
      <c r="Q2931" s="6" t="str">
        <f t="shared" si="272"/>
        <v>theater</v>
      </c>
      <c r="R2931" s="6" t="str">
        <f t="shared" si="273"/>
        <v>musical</v>
      </c>
      <c r="S2931" s="11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270"/>
        <v>1.0092000000000001</v>
      </c>
      <c r="P2932">
        <f t="shared" si="271"/>
        <v>162.7741935483871</v>
      </c>
      <c r="Q2932" s="6" t="str">
        <f t="shared" si="272"/>
        <v>theater</v>
      </c>
      <c r="R2932" s="6" t="str">
        <f t="shared" si="273"/>
        <v>musical</v>
      </c>
      <c r="S2932" s="11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270"/>
        <v>1.06</v>
      </c>
      <c r="P2933">
        <f t="shared" si="271"/>
        <v>88.333333333333329</v>
      </c>
      <c r="Q2933" s="6" t="str">
        <f t="shared" si="272"/>
        <v>theater</v>
      </c>
      <c r="R2933" s="6" t="str">
        <f t="shared" si="273"/>
        <v>musical</v>
      </c>
      <c r="S2933" s="11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270"/>
        <v>1.0509677419354839</v>
      </c>
      <c r="P2934">
        <f t="shared" si="271"/>
        <v>85.736842105263165</v>
      </c>
      <c r="Q2934" s="6" t="str">
        <f t="shared" si="272"/>
        <v>theater</v>
      </c>
      <c r="R2934" s="6" t="str">
        <f t="shared" si="273"/>
        <v>musical</v>
      </c>
      <c r="S2934" s="11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270"/>
        <v>1.0276000000000001</v>
      </c>
      <c r="P2935">
        <f t="shared" si="271"/>
        <v>47.574074074074076</v>
      </c>
      <c r="Q2935" s="6" t="str">
        <f t="shared" si="272"/>
        <v>theater</v>
      </c>
      <c r="R2935" s="6" t="str">
        <f t="shared" si="273"/>
        <v>musical</v>
      </c>
      <c r="S2935" s="11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270"/>
        <v>1.08</v>
      </c>
      <c r="P2936">
        <f t="shared" si="271"/>
        <v>72.972972972972968</v>
      </c>
      <c r="Q2936" s="6" t="str">
        <f t="shared" si="272"/>
        <v>theater</v>
      </c>
      <c r="R2936" s="6" t="str">
        <f t="shared" si="273"/>
        <v>musical</v>
      </c>
      <c r="S2936" s="11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270"/>
        <v>1.0088571428571429</v>
      </c>
      <c r="P2937">
        <f t="shared" si="271"/>
        <v>90.538461538461533</v>
      </c>
      <c r="Q2937" s="6" t="str">
        <f t="shared" si="272"/>
        <v>theater</v>
      </c>
      <c r="R2937" s="6" t="str">
        <f t="shared" si="273"/>
        <v>musical</v>
      </c>
      <c r="S2937" s="11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270"/>
        <v>1.28</v>
      </c>
      <c r="P2938">
        <f t="shared" si="271"/>
        <v>37.647058823529413</v>
      </c>
      <c r="Q2938" s="6" t="str">
        <f t="shared" si="272"/>
        <v>theater</v>
      </c>
      <c r="R2938" s="6" t="str">
        <f t="shared" si="273"/>
        <v>musical</v>
      </c>
      <c r="S2938" s="11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270"/>
        <v>1.3333333333333333</v>
      </c>
      <c r="P2939">
        <f t="shared" si="271"/>
        <v>36.363636363636367</v>
      </c>
      <c r="Q2939" s="6" t="str">
        <f t="shared" si="272"/>
        <v>theater</v>
      </c>
      <c r="R2939" s="6" t="str">
        <f t="shared" si="273"/>
        <v>musical</v>
      </c>
      <c r="S2939" s="11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270"/>
        <v>1.0137499999999999</v>
      </c>
      <c r="P2940">
        <f t="shared" si="271"/>
        <v>126.71875</v>
      </c>
      <c r="Q2940" s="6" t="str">
        <f t="shared" si="272"/>
        <v>theater</v>
      </c>
      <c r="R2940" s="6" t="str">
        <f t="shared" si="273"/>
        <v>musical</v>
      </c>
      <c r="S2940" s="11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270"/>
        <v>1.0287500000000001</v>
      </c>
      <c r="P2941">
        <f t="shared" si="271"/>
        <v>329.2</v>
      </c>
      <c r="Q2941" s="6" t="str">
        <f t="shared" si="272"/>
        <v>theater</v>
      </c>
      <c r="R2941" s="6" t="str">
        <f t="shared" si="273"/>
        <v>musical</v>
      </c>
      <c r="S2941" s="11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270"/>
        <v>1.0724</v>
      </c>
      <c r="P2942">
        <f t="shared" si="271"/>
        <v>81.242424242424249</v>
      </c>
      <c r="Q2942" s="6" t="str">
        <f t="shared" si="272"/>
        <v>theater</v>
      </c>
      <c r="R2942" s="6" t="str">
        <f t="shared" si="273"/>
        <v>musical</v>
      </c>
      <c r="S2942" s="11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270"/>
        <v>4.0000000000000003E-5</v>
      </c>
      <c r="P2943">
        <f t="shared" si="271"/>
        <v>1</v>
      </c>
      <c r="Q2943" s="6" t="str">
        <f t="shared" si="272"/>
        <v>theater</v>
      </c>
      <c r="R2943" s="6" t="str">
        <f t="shared" si="273"/>
        <v>spaces</v>
      </c>
      <c r="S2943" s="11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270"/>
        <v>0.20424999999999999</v>
      </c>
      <c r="P2944">
        <f t="shared" si="271"/>
        <v>202.22772277227722</v>
      </c>
      <c r="Q2944" s="6" t="str">
        <f t="shared" si="272"/>
        <v>theater</v>
      </c>
      <c r="R2944" s="6" t="str">
        <f t="shared" si="273"/>
        <v>spaces</v>
      </c>
      <c r="S2944" s="11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270"/>
        <v>0</v>
      </c>
      <c r="P2945">
        <f t="shared" si="271"/>
        <v>0</v>
      </c>
      <c r="Q2945" s="6" t="str">
        <f t="shared" si="272"/>
        <v>theater</v>
      </c>
      <c r="R2945" s="6" t="str">
        <f t="shared" si="273"/>
        <v>spaces</v>
      </c>
      <c r="S2945" s="11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270"/>
        <v>0.01</v>
      </c>
      <c r="P2946">
        <f t="shared" si="271"/>
        <v>100</v>
      </c>
      <c r="Q2946" s="6" t="str">
        <f t="shared" si="272"/>
        <v>theater</v>
      </c>
      <c r="R2946" s="6" t="str">
        <f t="shared" si="273"/>
        <v>spaces</v>
      </c>
      <c r="S2946" s="11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276">(E2947/D2947)</f>
        <v>0</v>
      </c>
      <c r="P2947">
        <f t="shared" ref="P2947:P3010" si="277">IF(L2947=0,0,(E2947/L2947))</f>
        <v>0</v>
      </c>
      <c r="Q2947" s="6" t="str">
        <f t="shared" ref="Q2947:Q3010" si="278">LEFT(N2947,FIND("/",N2947)-1)</f>
        <v>theater</v>
      </c>
      <c r="R2947" s="6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276"/>
        <v>1E-3</v>
      </c>
      <c r="P2948">
        <f t="shared" si="277"/>
        <v>1</v>
      </c>
      <c r="Q2948" s="6" t="str">
        <f t="shared" si="278"/>
        <v>theater</v>
      </c>
      <c r="R2948" s="6" t="str">
        <f t="shared" si="279"/>
        <v>spaces</v>
      </c>
      <c r="S2948" s="11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276"/>
        <v>4.2880000000000001E-2</v>
      </c>
      <c r="P2949">
        <f t="shared" si="277"/>
        <v>82.461538461538467</v>
      </c>
      <c r="Q2949" s="6" t="str">
        <f t="shared" si="278"/>
        <v>theater</v>
      </c>
      <c r="R2949" s="6" t="str">
        <f t="shared" si="279"/>
        <v>spaces</v>
      </c>
      <c r="S2949" s="11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276"/>
        <v>4.8000000000000001E-5</v>
      </c>
      <c r="P2950">
        <f t="shared" si="277"/>
        <v>2.6666666666666665</v>
      </c>
      <c r="Q2950" s="6" t="str">
        <f t="shared" si="278"/>
        <v>theater</v>
      </c>
      <c r="R2950" s="6" t="str">
        <f t="shared" si="279"/>
        <v>spaces</v>
      </c>
      <c r="S2950" s="11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276"/>
        <v>2.5000000000000001E-2</v>
      </c>
      <c r="P2951">
        <f t="shared" si="277"/>
        <v>12.5</v>
      </c>
      <c r="Q2951" s="6" t="str">
        <f t="shared" si="278"/>
        <v>theater</v>
      </c>
      <c r="R2951" s="6" t="str">
        <f t="shared" si="279"/>
        <v>spaces</v>
      </c>
      <c r="S2951" s="11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276"/>
        <v>0</v>
      </c>
      <c r="P2952">
        <f t="shared" si="277"/>
        <v>0</v>
      </c>
      <c r="Q2952" s="6" t="str">
        <f t="shared" si="278"/>
        <v>theater</v>
      </c>
      <c r="R2952" s="6" t="str">
        <f t="shared" si="279"/>
        <v>spaces</v>
      </c>
      <c r="S2952" s="11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276"/>
        <v>2.1919999999999999E-2</v>
      </c>
      <c r="P2953">
        <f t="shared" si="277"/>
        <v>18.896551724137932</v>
      </c>
      <c r="Q2953" s="6" t="str">
        <f t="shared" si="278"/>
        <v>theater</v>
      </c>
      <c r="R2953" s="6" t="str">
        <f t="shared" si="279"/>
        <v>spaces</v>
      </c>
      <c r="S2953" s="11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276"/>
        <v>8.0250000000000002E-2</v>
      </c>
      <c r="P2954">
        <f t="shared" si="277"/>
        <v>200.625</v>
      </c>
      <c r="Q2954" s="6" t="str">
        <f t="shared" si="278"/>
        <v>theater</v>
      </c>
      <c r="R2954" s="6" t="str">
        <f t="shared" si="279"/>
        <v>spaces</v>
      </c>
      <c r="S2954" s="11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276"/>
        <v>1.5125E-3</v>
      </c>
      <c r="P2955">
        <f t="shared" si="277"/>
        <v>201.66666666666666</v>
      </c>
      <c r="Q2955" s="6" t="str">
        <f t="shared" si="278"/>
        <v>theater</v>
      </c>
      <c r="R2955" s="6" t="str">
        <f t="shared" si="279"/>
        <v>spaces</v>
      </c>
      <c r="S2955" s="11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276"/>
        <v>0</v>
      </c>
      <c r="P2956">
        <f t="shared" si="277"/>
        <v>0</v>
      </c>
      <c r="Q2956" s="6" t="str">
        <f t="shared" si="278"/>
        <v>theater</v>
      </c>
      <c r="R2956" s="6" t="str">
        <f t="shared" si="279"/>
        <v>spaces</v>
      </c>
      <c r="S2956" s="11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276"/>
        <v>0.59583333333333333</v>
      </c>
      <c r="P2957">
        <f t="shared" si="277"/>
        <v>65</v>
      </c>
      <c r="Q2957" s="6" t="str">
        <f t="shared" si="278"/>
        <v>theater</v>
      </c>
      <c r="R2957" s="6" t="str">
        <f t="shared" si="279"/>
        <v>spaces</v>
      </c>
      <c r="S2957" s="11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276"/>
        <v>0.16734177215189874</v>
      </c>
      <c r="P2958">
        <f t="shared" si="277"/>
        <v>66.099999999999994</v>
      </c>
      <c r="Q2958" s="6" t="str">
        <f t="shared" si="278"/>
        <v>theater</v>
      </c>
      <c r="R2958" s="6" t="str">
        <f t="shared" si="279"/>
        <v>spaces</v>
      </c>
      <c r="S2958" s="11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276"/>
        <v>1.8666666666666668E-2</v>
      </c>
      <c r="P2959">
        <f t="shared" si="277"/>
        <v>93.333333333333329</v>
      </c>
      <c r="Q2959" s="6" t="str">
        <f t="shared" si="278"/>
        <v>theater</v>
      </c>
      <c r="R2959" s="6" t="str">
        <f t="shared" si="279"/>
        <v>spaces</v>
      </c>
      <c r="S2959" s="11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276"/>
        <v>0</v>
      </c>
      <c r="P2960">
        <f t="shared" si="277"/>
        <v>0</v>
      </c>
      <c r="Q2960" s="6" t="str">
        <f t="shared" si="278"/>
        <v>theater</v>
      </c>
      <c r="R2960" s="6" t="str">
        <f t="shared" si="279"/>
        <v>spaces</v>
      </c>
      <c r="S2960" s="11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276"/>
        <v>0</v>
      </c>
      <c r="P2961">
        <f t="shared" si="277"/>
        <v>0</v>
      </c>
      <c r="Q2961" s="6" t="str">
        <f t="shared" si="278"/>
        <v>theater</v>
      </c>
      <c r="R2961" s="6" t="str">
        <f t="shared" si="279"/>
        <v>spaces</v>
      </c>
      <c r="S2961" s="11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276"/>
        <v>0</v>
      </c>
      <c r="P2962">
        <f t="shared" si="277"/>
        <v>0</v>
      </c>
      <c r="Q2962" s="6" t="str">
        <f t="shared" si="278"/>
        <v>theater</v>
      </c>
      <c r="R2962" s="6" t="str">
        <f t="shared" si="279"/>
        <v>spaces</v>
      </c>
      <c r="S2962" s="11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276"/>
        <v>1.0962000000000001</v>
      </c>
      <c r="P2963">
        <f t="shared" si="277"/>
        <v>50.75</v>
      </c>
      <c r="Q2963" s="6" t="str">
        <f t="shared" si="278"/>
        <v>theater</v>
      </c>
      <c r="R2963" s="6" t="str">
        <f t="shared" si="279"/>
        <v>plays</v>
      </c>
      <c r="S2963" s="11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276"/>
        <v>1.218</v>
      </c>
      <c r="P2964">
        <f t="shared" si="277"/>
        <v>60.9</v>
      </c>
      <c r="Q2964" s="6" t="str">
        <f t="shared" si="278"/>
        <v>theater</v>
      </c>
      <c r="R2964" s="6" t="str">
        <f t="shared" si="279"/>
        <v>plays</v>
      </c>
      <c r="S2964" s="11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276"/>
        <v>1.0685</v>
      </c>
      <c r="P2965">
        <f t="shared" si="277"/>
        <v>109.03061224489795</v>
      </c>
      <c r="Q2965" s="6" t="str">
        <f t="shared" si="278"/>
        <v>theater</v>
      </c>
      <c r="R2965" s="6" t="str">
        <f t="shared" si="279"/>
        <v>plays</v>
      </c>
      <c r="S2965" s="11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276"/>
        <v>1.0071379999999999</v>
      </c>
      <c r="P2966">
        <f t="shared" si="277"/>
        <v>25.692295918367346</v>
      </c>
      <c r="Q2966" s="6" t="str">
        <f t="shared" si="278"/>
        <v>theater</v>
      </c>
      <c r="R2966" s="6" t="str">
        <f t="shared" si="279"/>
        <v>plays</v>
      </c>
      <c r="S2966" s="11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276"/>
        <v>1.0900000000000001</v>
      </c>
      <c r="P2967">
        <f t="shared" si="277"/>
        <v>41.92307692307692</v>
      </c>
      <c r="Q2967" s="6" t="str">
        <f t="shared" si="278"/>
        <v>theater</v>
      </c>
      <c r="R2967" s="6" t="str">
        <f t="shared" si="279"/>
        <v>plays</v>
      </c>
      <c r="S2967" s="11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276"/>
        <v>1.1363000000000001</v>
      </c>
      <c r="P2968">
        <f t="shared" si="277"/>
        <v>88.7734375</v>
      </c>
      <c r="Q2968" s="6" t="str">
        <f t="shared" si="278"/>
        <v>theater</v>
      </c>
      <c r="R2968" s="6" t="str">
        <f t="shared" si="279"/>
        <v>plays</v>
      </c>
      <c r="S2968" s="11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276"/>
        <v>1.1392</v>
      </c>
      <c r="P2969">
        <f t="shared" si="277"/>
        <v>80.225352112676063</v>
      </c>
      <c r="Q2969" s="6" t="str">
        <f t="shared" si="278"/>
        <v>theater</v>
      </c>
      <c r="R2969" s="6" t="str">
        <f t="shared" si="279"/>
        <v>plays</v>
      </c>
      <c r="S2969" s="11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276"/>
        <v>1.06</v>
      </c>
      <c r="P2970">
        <f t="shared" si="277"/>
        <v>78.936170212765958</v>
      </c>
      <c r="Q2970" s="6" t="str">
        <f t="shared" si="278"/>
        <v>theater</v>
      </c>
      <c r="R2970" s="6" t="str">
        <f t="shared" si="279"/>
        <v>plays</v>
      </c>
      <c r="S2970" s="11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276"/>
        <v>1.625</v>
      </c>
      <c r="P2971">
        <f t="shared" si="277"/>
        <v>95.588235294117652</v>
      </c>
      <c r="Q2971" s="6" t="str">
        <f t="shared" si="278"/>
        <v>theater</v>
      </c>
      <c r="R2971" s="6" t="str">
        <f t="shared" si="279"/>
        <v>plays</v>
      </c>
      <c r="S2971" s="11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276"/>
        <v>1.06</v>
      </c>
      <c r="P2972">
        <f t="shared" si="277"/>
        <v>69.890109890109883</v>
      </c>
      <c r="Q2972" s="6" t="str">
        <f t="shared" si="278"/>
        <v>theater</v>
      </c>
      <c r="R2972" s="6" t="str">
        <f t="shared" si="279"/>
        <v>plays</v>
      </c>
      <c r="S2972" s="11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276"/>
        <v>1.0015624999999999</v>
      </c>
      <c r="P2973">
        <f t="shared" si="277"/>
        <v>74.534883720930239</v>
      </c>
      <c r="Q2973" s="6" t="str">
        <f t="shared" si="278"/>
        <v>theater</v>
      </c>
      <c r="R2973" s="6" t="str">
        <f t="shared" si="279"/>
        <v>plays</v>
      </c>
      <c r="S2973" s="11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276"/>
        <v>1.0535000000000001</v>
      </c>
      <c r="P2974">
        <f t="shared" si="277"/>
        <v>123.94117647058823</v>
      </c>
      <c r="Q2974" s="6" t="str">
        <f t="shared" si="278"/>
        <v>theater</v>
      </c>
      <c r="R2974" s="6" t="str">
        <f t="shared" si="279"/>
        <v>plays</v>
      </c>
      <c r="S2974" s="11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276"/>
        <v>1.748</v>
      </c>
      <c r="P2975">
        <f t="shared" si="277"/>
        <v>264.84848484848487</v>
      </c>
      <c r="Q2975" s="6" t="str">
        <f t="shared" si="278"/>
        <v>theater</v>
      </c>
      <c r="R2975" s="6" t="str">
        <f t="shared" si="279"/>
        <v>plays</v>
      </c>
      <c r="S2975" s="11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276"/>
        <v>1.02</v>
      </c>
      <c r="P2976">
        <f t="shared" si="277"/>
        <v>58.620689655172413</v>
      </c>
      <c r="Q2976" s="6" t="str">
        <f t="shared" si="278"/>
        <v>theater</v>
      </c>
      <c r="R2976" s="6" t="str">
        <f t="shared" si="279"/>
        <v>plays</v>
      </c>
      <c r="S2976" s="11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276"/>
        <v>1.00125</v>
      </c>
      <c r="P2977">
        <f t="shared" si="277"/>
        <v>70.884955752212392</v>
      </c>
      <c r="Q2977" s="6" t="str">
        <f t="shared" si="278"/>
        <v>theater</v>
      </c>
      <c r="R2977" s="6" t="str">
        <f t="shared" si="279"/>
        <v>plays</v>
      </c>
      <c r="S2977" s="11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276"/>
        <v>1.7142857142857142</v>
      </c>
      <c r="P2978">
        <f t="shared" si="277"/>
        <v>8.5714285714285712</v>
      </c>
      <c r="Q2978" s="6" t="str">
        <f t="shared" si="278"/>
        <v>theater</v>
      </c>
      <c r="R2978" s="6" t="str">
        <f t="shared" si="279"/>
        <v>plays</v>
      </c>
      <c r="S2978" s="11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276"/>
        <v>1.1356666666666666</v>
      </c>
      <c r="P2979">
        <f t="shared" si="277"/>
        <v>113.56666666666666</v>
      </c>
      <c r="Q2979" s="6" t="str">
        <f t="shared" si="278"/>
        <v>theater</v>
      </c>
      <c r="R2979" s="6" t="str">
        <f t="shared" si="279"/>
        <v>plays</v>
      </c>
      <c r="S2979" s="11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276"/>
        <v>1.2946666666666666</v>
      </c>
      <c r="P2980">
        <f t="shared" si="277"/>
        <v>60.6875</v>
      </c>
      <c r="Q2980" s="6" t="str">
        <f t="shared" si="278"/>
        <v>theater</v>
      </c>
      <c r="R2980" s="6" t="str">
        <f t="shared" si="279"/>
        <v>plays</v>
      </c>
      <c r="S2980" s="11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276"/>
        <v>1.014</v>
      </c>
      <c r="P2981">
        <f t="shared" si="277"/>
        <v>110.21739130434783</v>
      </c>
      <c r="Q2981" s="6" t="str">
        <f t="shared" si="278"/>
        <v>theater</v>
      </c>
      <c r="R2981" s="6" t="str">
        <f t="shared" si="279"/>
        <v>plays</v>
      </c>
      <c r="S2981" s="11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276"/>
        <v>1.0916666666666666</v>
      </c>
      <c r="P2982">
        <f t="shared" si="277"/>
        <v>136.45833333333334</v>
      </c>
      <c r="Q2982" s="6" t="str">
        <f t="shared" si="278"/>
        <v>theater</v>
      </c>
      <c r="R2982" s="6" t="str">
        <f t="shared" si="279"/>
        <v>plays</v>
      </c>
      <c r="S2982" s="11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276"/>
        <v>1.28925</v>
      </c>
      <c r="P2983">
        <f t="shared" si="277"/>
        <v>53.164948453608247</v>
      </c>
      <c r="Q2983" s="6" t="str">
        <f t="shared" si="278"/>
        <v>theater</v>
      </c>
      <c r="R2983" s="6" t="str">
        <f t="shared" si="279"/>
        <v>spaces</v>
      </c>
      <c r="S2983" s="11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276"/>
        <v>1.0206</v>
      </c>
      <c r="P2984">
        <f t="shared" si="277"/>
        <v>86.491525423728817</v>
      </c>
      <c r="Q2984" s="6" t="str">
        <f t="shared" si="278"/>
        <v>theater</v>
      </c>
      <c r="R2984" s="6" t="str">
        <f t="shared" si="279"/>
        <v>spaces</v>
      </c>
      <c r="S2984" s="11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276"/>
        <v>1.465395775862069</v>
      </c>
      <c r="P2985">
        <f t="shared" si="277"/>
        <v>155.23827397260274</v>
      </c>
      <c r="Q2985" s="6" t="str">
        <f t="shared" si="278"/>
        <v>theater</v>
      </c>
      <c r="R2985" s="6" t="str">
        <f t="shared" si="279"/>
        <v>spaces</v>
      </c>
      <c r="S2985" s="11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276"/>
        <v>1.00352</v>
      </c>
      <c r="P2986">
        <f t="shared" si="277"/>
        <v>115.08256880733946</v>
      </c>
      <c r="Q2986" s="6" t="str">
        <f t="shared" si="278"/>
        <v>theater</v>
      </c>
      <c r="R2986" s="6" t="str">
        <f t="shared" si="279"/>
        <v>spaces</v>
      </c>
      <c r="S2986" s="11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276"/>
        <v>1.2164999999999999</v>
      </c>
      <c r="P2987">
        <f t="shared" si="277"/>
        <v>109.5945945945946</v>
      </c>
      <c r="Q2987" s="6" t="str">
        <f t="shared" si="278"/>
        <v>theater</v>
      </c>
      <c r="R2987" s="6" t="str">
        <f t="shared" si="279"/>
        <v>spaces</v>
      </c>
      <c r="S2987" s="11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276"/>
        <v>1.0549999999999999</v>
      </c>
      <c r="P2988">
        <f t="shared" si="277"/>
        <v>45.214285714285715</v>
      </c>
      <c r="Q2988" s="6" t="str">
        <f t="shared" si="278"/>
        <v>theater</v>
      </c>
      <c r="R2988" s="6" t="str">
        <f t="shared" si="279"/>
        <v>spaces</v>
      </c>
      <c r="S2988" s="11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276"/>
        <v>1.1040080000000001</v>
      </c>
      <c r="P2989">
        <f t="shared" si="277"/>
        <v>104.15169811320754</v>
      </c>
      <c r="Q2989" s="6" t="str">
        <f t="shared" si="278"/>
        <v>theater</v>
      </c>
      <c r="R2989" s="6" t="str">
        <f t="shared" si="279"/>
        <v>spaces</v>
      </c>
      <c r="S2989" s="11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276"/>
        <v>1</v>
      </c>
      <c r="P2990">
        <f t="shared" si="277"/>
        <v>35.714285714285715</v>
      </c>
      <c r="Q2990" s="6" t="str">
        <f t="shared" si="278"/>
        <v>theater</v>
      </c>
      <c r="R2990" s="6" t="str">
        <f t="shared" si="279"/>
        <v>spaces</v>
      </c>
      <c r="S2990" s="11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276"/>
        <v>1.76535</v>
      </c>
      <c r="P2991">
        <f t="shared" si="277"/>
        <v>96.997252747252745</v>
      </c>
      <c r="Q2991" s="6" t="str">
        <f t="shared" si="278"/>
        <v>theater</v>
      </c>
      <c r="R2991" s="6" t="str">
        <f t="shared" si="279"/>
        <v>spaces</v>
      </c>
      <c r="S2991" s="11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276"/>
        <v>1</v>
      </c>
      <c r="P2992">
        <f t="shared" si="277"/>
        <v>370.37037037037038</v>
      </c>
      <c r="Q2992" s="6" t="str">
        <f t="shared" si="278"/>
        <v>theater</v>
      </c>
      <c r="R2992" s="6" t="str">
        <f t="shared" si="279"/>
        <v>spaces</v>
      </c>
      <c r="S2992" s="11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276"/>
        <v>1.0329411764705883</v>
      </c>
      <c r="P2993">
        <f t="shared" si="277"/>
        <v>94.408602150537632</v>
      </c>
      <c r="Q2993" s="6" t="str">
        <f t="shared" si="278"/>
        <v>theater</v>
      </c>
      <c r="R2993" s="6" t="str">
        <f t="shared" si="279"/>
        <v>spaces</v>
      </c>
      <c r="S2993" s="11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276"/>
        <v>1.0449999999999999</v>
      </c>
      <c r="P2994">
        <f t="shared" si="277"/>
        <v>48.984375</v>
      </c>
      <c r="Q2994" s="6" t="str">
        <f t="shared" si="278"/>
        <v>theater</v>
      </c>
      <c r="R2994" s="6" t="str">
        <f t="shared" si="279"/>
        <v>spaces</v>
      </c>
      <c r="S2994" s="11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276"/>
        <v>1.0029999999999999</v>
      </c>
      <c r="P2995">
        <f t="shared" si="277"/>
        <v>45.590909090909093</v>
      </c>
      <c r="Q2995" s="6" t="str">
        <f t="shared" si="278"/>
        <v>theater</v>
      </c>
      <c r="R2995" s="6" t="str">
        <f t="shared" si="279"/>
        <v>spaces</v>
      </c>
      <c r="S2995" s="11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276"/>
        <v>4.577466666666667</v>
      </c>
      <c r="P2996">
        <f t="shared" si="277"/>
        <v>23.275254237288134</v>
      </c>
      <c r="Q2996" s="6" t="str">
        <f t="shared" si="278"/>
        <v>theater</v>
      </c>
      <c r="R2996" s="6" t="str">
        <f t="shared" si="279"/>
        <v>spaces</v>
      </c>
      <c r="S2996" s="11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276"/>
        <v>1.0496000000000001</v>
      </c>
      <c r="P2997">
        <f t="shared" si="277"/>
        <v>63.2289156626506</v>
      </c>
      <c r="Q2997" s="6" t="str">
        <f t="shared" si="278"/>
        <v>theater</v>
      </c>
      <c r="R2997" s="6" t="str">
        <f t="shared" si="279"/>
        <v>spaces</v>
      </c>
      <c r="S2997" s="11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276"/>
        <v>1.7194285714285715</v>
      </c>
      <c r="P2998">
        <f t="shared" si="277"/>
        <v>153.5204081632653</v>
      </c>
      <c r="Q2998" s="6" t="str">
        <f t="shared" si="278"/>
        <v>theater</v>
      </c>
      <c r="R2998" s="6" t="str">
        <f t="shared" si="279"/>
        <v>spaces</v>
      </c>
      <c r="S2998" s="11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276"/>
        <v>1.0373000000000001</v>
      </c>
      <c r="P2999">
        <f t="shared" si="277"/>
        <v>90.2</v>
      </c>
      <c r="Q2999" s="6" t="str">
        <f t="shared" si="278"/>
        <v>theater</v>
      </c>
      <c r="R2999" s="6" t="str">
        <f t="shared" si="279"/>
        <v>spaces</v>
      </c>
      <c r="S2999" s="11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276"/>
        <v>1.0302899999999999</v>
      </c>
      <c r="P3000">
        <f t="shared" si="277"/>
        <v>118.97113163972287</v>
      </c>
      <c r="Q3000" s="6" t="str">
        <f t="shared" si="278"/>
        <v>theater</v>
      </c>
      <c r="R3000" s="6" t="str">
        <f t="shared" si="279"/>
        <v>spaces</v>
      </c>
      <c r="S3000" s="11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276"/>
        <v>1.1888888888888889</v>
      </c>
      <c r="P3001">
        <f t="shared" si="277"/>
        <v>80.25</v>
      </c>
      <c r="Q3001" s="6" t="str">
        <f t="shared" si="278"/>
        <v>theater</v>
      </c>
      <c r="R3001" s="6" t="str">
        <f t="shared" si="279"/>
        <v>spaces</v>
      </c>
      <c r="S3001" s="11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276"/>
        <v>1</v>
      </c>
      <c r="P3002">
        <f t="shared" si="277"/>
        <v>62.5</v>
      </c>
      <c r="Q3002" s="6" t="str">
        <f t="shared" si="278"/>
        <v>theater</v>
      </c>
      <c r="R3002" s="6" t="str">
        <f t="shared" si="279"/>
        <v>spaces</v>
      </c>
      <c r="S3002" s="11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276"/>
        <v>3.1869988910451896</v>
      </c>
      <c r="P3003">
        <f t="shared" si="277"/>
        <v>131.37719999999999</v>
      </c>
      <c r="Q3003" s="6" t="str">
        <f t="shared" si="278"/>
        <v>theater</v>
      </c>
      <c r="R3003" s="6" t="str">
        <f t="shared" si="279"/>
        <v>spaces</v>
      </c>
      <c r="S3003" s="11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276"/>
        <v>1.0850614285714286</v>
      </c>
      <c r="P3004">
        <f t="shared" si="277"/>
        <v>73.032980769230775</v>
      </c>
      <c r="Q3004" s="6" t="str">
        <f t="shared" si="278"/>
        <v>theater</v>
      </c>
      <c r="R3004" s="6" t="str">
        <f t="shared" si="279"/>
        <v>spaces</v>
      </c>
      <c r="S3004" s="11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276"/>
        <v>1.0116666666666667</v>
      </c>
      <c r="P3005">
        <f t="shared" si="277"/>
        <v>178.52941176470588</v>
      </c>
      <c r="Q3005" s="6" t="str">
        <f t="shared" si="278"/>
        <v>theater</v>
      </c>
      <c r="R3005" s="6" t="str">
        <f t="shared" si="279"/>
        <v>spaces</v>
      </c>
      <c r="S3005" s="11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276"/>
        <v>1.12815</v>
      </c>
      <c r="P3006">
        <f t="shared" si="277"/>
        <v>162.90974729241879</v>
      </c>
      <c r="Q3006" s="6" t="str">
        <f t="shared" si="278"/>
        <v>theater</v>
      </c>
      <c r="R3006" s="6" t="str">
        <f t="shared" si="279"/>
        <v>spaces</v>
      </c>
      <c r="S3006" s="11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276"/>
        <v>1.2049622641509434</v>
      </c>
      <c r="P3007">
        <f t="shared" si="277"/>
        <v>108.24237288135593</v>
      </c>
      <c r="Q3007" s="6" t="str">
        <f t="shared" si="278"/>
        <v>theater</v>
      </c>
      <c r="R3007" s="6" t="str">
        <f t="shared" si="279"/>
        <v>spaces</v>
      </c>
      <c r="S3007" s="11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276"/>
        <v>1.0774999999999999</v>
      </c>
      <c r="P3008">
        <f t="shared" si="277"/>
        <v>88.865979381443296</v>
      </c>
      <c r="Q3008" s="6" t="str">
        <f t="shared" si="278"/>
        <v>theater</v>
      </c>
      <c r="R3008" s="6" t="str">
        <f t="shared" si="279"/>
        <v>spaces</v>
      </c>
      <c r="S3008" s="11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276"/>
        <v>1.8</v>
      </c>
      <c r="P3009">
        <f t="shared" si="277"/>
        <v>54</v>
      </c>
      <c r="Q3009" s="6" t="str">
        <f t="shared" si="278"/>
        <v>theater</v>
      </c>
      <c r="R3009" s="6" t="str">
        <f t="shared" si="279"/>
        <v>spaces</v>
      </c>
      <c r="S3009" s="11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276"/>
        <v>1.0116666666666667</v>
      </c>
      <c r="P3010">
        <f t="shared" si="277"/>
        <v>116.73076923076923</v>
      </c>
      <c r="Q3010" s="6" t="str">
        <f t="shared" si="278"/>
        <v>theater</v>
      </c>
      <c r="R3010" s="6" t="str">
        <f t="shared" si="279"/>
        <v>spaces</v>
      </c>
      <c r="S3010" s="11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282">(E3011/D3011)</f>
        <v>1.19756</v>
      </c>
      <c r="P3011">
        <f t="shared" ref="P3011:P3074" si="283">IF(L3011=0,0,(E3011/L3011))</f>
        <v>233.8984375</v>
      </c>
      <c r="Q3011" s="6" t="str">
        <f t="shared" ref="Q3011:Q3074" si="284">LEFT(N3011,FIND("/",N3011)-1)</f>
        <v>theater</v>
      </c>
      <c r="R3011" s="6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282"/>
        <v>1.58</v>
      </c>
      <c r="P3012">
        <f t="shared" si="283"/>
        <v>158</v>
      </c>
      <c r="Q3012" s="6" t="str">
        <f t="shared" si="284"/>
        <v>theater</v>
      </c>
      <c r="R3012" s="6" t="str">
        <f t="shared" si="285"/>
        <v>spaces</v>
      </c>
      <c r="S3012" s="11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282"/>
        <v>1.2366666666666666</v>
      </c>
      <c r="P3013">
        <f t="shared" si="283"/>
        <v>14.84</v>
      </c>
      <c r="Q3013" s="6" t="str">
        <f t="shared" si="284"/>
        <v>theater</v>
      </c>
      <c r="R3013" s="6" t="str">
        <f t="shared" si="285"/>
        <v>spaces</v>
      </c>
      <c r="S3013" s="11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282"/>
        <v>1.1712499999999999</v>
      </c>
      <c r="P3014">
        <f t="shared" si="283"/>
        <v>85.181818181818187</v>
      </c>
      <c r="Q3014" s="6" t="str">
        <f t="shared" si="284"/>
        <v>theater</v>
      </c>
      <c r="R3014" s="6" t="str">
        <f t="shared" si="285"/>
        <v>spaces</v>
      </c>
      <c r="S3014" s="11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282"/>
        <v>1.5696000000000001</v>
      </c>
      <c r="P3015">
        <f t="shared" si="283"/>
        <v>146.69158878504672</v>
      </c>
      <c r="Q3015" s="6" t="str">
        <f t="shared" si="284"/>
        <v>theater</v>
      </c>
      <c r="R3015" s="6" t="str">
        <f t="shared" si="285"/>
        <v>spaces</v>
      </c>
      <c r="S3015" s="11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282"/>
        <v>1.13104</v>
      </c>
      <c r="P3016">
        <f t="shared" si="283"/>
        <v>50.764811490125673</v>
      </c>
      <c r="Q3016" s="6" t="str">
        <f t="shared" si="284"/>
        <v>theater</v>
      </c>
      <c r="R3016" s="6" t="str">
        <f t="shared" si="285"/>
        <v>spaces</v>
      </c>
      <c r="S3016" s="11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282"/>
        <v>1.0317647058823529</v>
      </c>
      <c r="P3017">
        <f t="shared" si="283"/>
        <v>87.7</v>
      </c>
      <c r="Q3017" s="6" t="str">
        <f t="shared" si="284"/>
        <v>theater</v>
      </c>
      <c r="R3017" s="6" t="str">
        <f t="shared" si="285"/>
        <v>spaces</v>
      </c>
      <c r="S3017" s="11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282"/>
        <v>1.0261176470588236</v>
      </c>
      <c r="P3018">
        <f t="shared" si="283"/>
        <v>242.27777777777777</v>
      </c>
      <c r="Q3018" s="6" t="str">
        <f t="shared" si="284"/>
        <v>theater</v>
      </c>
      <c r="R3018" s="6" t="str">
        <f t="shared" si="285"/>
        <v>spaces</v>
      </c>
      <c r="S3018" s="11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282"/>
        <v>1.0584090909090909</v>
      </c>
      <c r="P3019">
        <f t="shared" si="283"/>
        <v>146.44654088050314</v>
      </c>
      <c r="Q3019" s="6" t="str">
        <f t="shared" si="284"/>
        <v>theater</v>
      </c>
      <c r="R3019" s="6" t="str">
        <f t="shared" si="285"/>
        <v>spaces</v>
      </c>
      <c r="S3019" s="11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282"/>
        <v>1.0071428571428571</v>
      </c>
      <c r="P3020">
        <f t="shared" si="283"/>
        <v>103.17073170731707</v>
      </c>
      <c r="Q3020" s="6" t="str">
        <f t="shared" si="284"/>
        <v>theater</v>
      </c>
      <c r="R3020" s="6" t="str">
        <f t="shared" si="285"/>
        <v>spaces</v>
      </c>
      <c r="S3020" s="11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282"/>
        <v>1.2123333333333333</v>
      </c>
      <c r="P3021">
        <f t="shared" si="283"/>
        <v>80.464601769911511</v>
      </c>
      <c r="Q3021" s="6" t="str">
        <f t="shared" si="284"/>
        <v>theater</v>
      </c>
      <c r="R3021" s="6" t="str">
        <f t="shared" si="285"/>
        <v>spaces</v>
      </c>
      <c r="S3021" s="11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282"/>
        <v>1.0057142857142858</v>
      </c>
      <c r="P3022">
        <f t="shared" si="283"/>
        <v>234.66666666666666</v>
      </c>
      <c r="Q3022" s="6" t="str">
        <f t="shared" si="284"/>
        <v>theater</v>
      </c>
      <c r="R3022" s="6" t="str">
        <f t="shared" si="285"/>
        <v>spaces</v>
      </c>
      <c r="S3022" s="11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282"/>
        <v>1.1602222222222223</v>
      </c>
      <c r="P3023">
        <f t="shared" si="283"/>
        <v>50.689320388349515</v>
      </c>
      <c r="Q3023" s="6" t="str">
        <f t="shared" si="284"/>
        <v>theater</v>
      </c>
      <c r="R3023" s="6" t="str">
        <f t="shared" si="285"/>
        <v>spaces</v>
      </c>
      <c r="S3023" s="11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282"/>
        <v>1.0087999999999999</v>
      </c>
      <c r="P3024">
        <f t="shared" si="283"/>
        <v>162.70967741935485</v>
      </c>
      <c r="Q3024" s="6" t="str">
        <f t="shared" si="284"/>
        <v>theater</v>
      </c>
      <c r="R3024" s="6" t="str">
        <f t="shared" si="285"/>
        <v>spaces</v>
      </c>
      <c r="S3024" s="11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282"/>
        <v>1.03</v>
      </c>
      <c r="P3025">
        <f t="shared" si="283"/>
        <v>120.16666666666667</v>
      </c>
      <c r="Q3025" s="6" t="str">
        <f t="shared" si="284"/>
        <v>theater</v>
      </c>
      <c r="R3025" s="6" t="str">
        <f t="shared" si="285"/>
        <v>spaces</v>
      </c>
      <c r="S3025" s="11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282"/>
        <v>2.4641999999999999</v>
      </c>
      <c r="P3026">
        <f t="shared" si="283"/>
        <v>67.697802197802204</v>
      </c>
      <c r="Q3026" s="6" t="str">
        <f t="shared" si="284"/>
        <v>theater</v>
      </c>
      <c r="R3026" s="6" t="str">
        <f t="shared" si="285"/>
        <v>spaces</v>
      </c>
      <c r="S3026" s="11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282"/>
        <v>3.0219999999999998</v>
      </c>
      <c r="P3027">
        <f t="shared" si="283"/>
        <v>52.103448275862071</v>
      </c>
      <c r="Q3027" s="6" t="str">
        <f t="shared" si="284"/>
        <v>theater</v>
      </c>
      <c r="R3027" s="6" t="str">
        <f t="shared" si="285"/>
        <v>spaces</v>
      </c>
      <c r="S3027" s="11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282"/>
        <v>1.4333333333333333</v>
      </c>
      <c r="P3028">
        <f t="shared" si="283"/>
        <v>51.6</v>
      </c>
      <c r="Q3028" s="6" t="str">
        <f t="shared" si="284"/>
        <v>theater</v>
      </c>
      <c r="R3028" s="6" t="str">
        <f t="shared" si="285"/>
        <v>spaces</v>
      </c>
      <c r="S3028" s="11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282"/>
        <v>1.3144</v>
      </c>
      <c r="P3029">
        <f t="shared" si="283"/>
        <v>164.3</v>
      </c>
      <c r="Q3029" s="6" t="str">
        <f t="shared" si="284"/>
        <v>theater</v>
      </c>
      <c r="R3029" s="6" t="str">
        <f t="shared" si="285"/>
        <v>spaces</v>
      </c>
      <c r="S3029" s="11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282"/>
        <v>1.6801999999999999</v>
      </c>
      <c r="P3030">
        <f t="shared" si="283"/>
        <v>84.858585858585855</v>
      </c>
      <c r="Q3030" s="6" t="str">
        <f t="shared" si="284"/>
        <v>theater</v>
      </c>
      <c r="R3030" s="6" t="str">
        <f t="shared" si="285"/>
        <v>spaces</v>
      </c>
      <c r="S3030" s="11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282"/>
        <v>1.0967666666666667</v>
      </c>
      <c r="P3031">
        <f t="shared" si="283"/>
        <v>94.548850574712645</v>
      </c>
      <c r="Q3031" s="6" t="str">
        <f t="shared" si="284"/>
        <v>theater</v>
      </c>
      <c r="R3031" s="6" t="str">
        <f t="shared" si="285"/>
        <v>spaces</v>
      </c>
      <c r="S3031" s="11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282"/>
        <v>1.0668571428571429</v>
      </c>
      <c r="P3032">
        <f t="shared" si="283"/>
        <v>45.536585365853661</v>
      </c>
      <c r="Q3032" s="6" t="str">
        <f t="shared" si="284"/>
        <v>theater</v>
      </c>
      <c r="R3032" s="6" t="str">
        <f t="shared" si="285"/>
        <v>spaces</v>
      </c>
      <c r="S3032" s="11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282"/>
        <v>1</v>
      </c>
      <c r="P3033">
        <f t="shared" si="283"/>
        <v>51.724137931034484</v>
      </c>
      <c r="Q3033" s="6" t="str">
        <f t="shared" si="284"/>
        <v>theater</v>
      </c>
      <c r="R3033" s="6" t="str">
        <f t="shared" si="285"/>
        <v>spaces</v>
      </c>
      <c r="S3033" s="11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282"/>
        <v>1.272</v>
      </c>
      <c r="P3034">
        <f t="shared" si="283"/>
        <v>50.88</v>
      </c>
      <c r="Q3034" s="6" t="str">
        <f t="shared" si="284"/>
        <v>theater</v>
      </c>
      <c r="R3034" s="6" t="str">
        <f t="shared" si="285"/>
        <v>spaces</v>
      </c>
      <c r="S3034" s="11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282"/>
        <v>1.4653333333333334</v>
      </c>
      <c r="P3035">
        <f t="shared" si="283"/>
        <v>191.13043478260869</v>
      </c>
      <c r="Q3035" s="6" t="str">
        <f t="shared" si="284"/>
        <v>theater</v>
      </c>
      <c r="R3035" s="6" t="str">
        <f t="shared" si="285"/>
        <v>spaces</v>
      </c>
      <c r="S3035" s="11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282"/>
        <v>1.1253599999999999</v>
      </c>
      <c r="P3036">
        <f t="shared" si="283"/>
        <v>89.314285714285717</v>
      </c>
      <c r="Q3036" s="6" t="str">
        <f t="shared" si="284"/>
        <v>theater</v>
      </c>
      <c r="R3036" s="6" t="str">
        <f t="shared" si="285"/>
        <v>spaces</v>
      </c>
      <c r="S3036" s="11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282"/>
        <v>1.0878684000000001</v>
      </c>
      <c r="P3037">
        <f t="shared" si="283"/>
        <v>88.588631921824103</v>
      </c>
      <c r="Q3037" s="6" t="str">
        <f t="shared" si="284"/>
        <v>theater</v>
      </c>
      <c r="R3037" s="6" t="str">
        <f t="shared" si="285"/>
        <v>spaces</v>
      </c>
      <c r="S3037" s="11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282"/>
        <v>1.26732</v>
      </c>
      <c r="P3038">
        <f t="shared" si="283"/>
        <v>96.300911854103347</v>
      </c>
      <c r="Q3038" s="6" t="str">
        <f t="shared" si="284"/>
        <v>theater</v>
      </c>
      <c r="R3038" s="6" t="str">
        <f t="shared" si="285"/>
        <v>spaces</v>
      </c>
      <c r="S3038" s="11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282"/>
        <v>2.1320000000000001</v>
      </c>
      <c r="P3039">
        <f t="shared" si="283"/>
        <v>33.3125</v>
      </c>
      <c r="Q3039" s="6" t="str">
        <f t="shared" si="284"/>
        <v>theater</v>
      </c>
      <c r="R3039" s="6" t="str">
        <f t="shared" si="285"/>
        <v>spaces</v>
      </c>
      <c r="S3039" s="11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282"/>
        <v>1.0049999999999999</v>
      </c>
      <c r="P3040">
        <f t="shared" si="283"/>
        <v>37.222222222222221</v>
      </c>
      <c r="Q3040" s="6" t="str">
        <f t="shared" si="284"/>
        <v>theater</v>
      </c>
      <c r="R3040" s="6" t="str">
        <f t="shared" si="285"/>
        <v>spaces</v>
      </c>
      <c r="S3040" s="11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282"/>
        <v>1.0871389999999999</v>
      </c>
      <c r="P3041">
        <f t="shared" si="283"/>
        <v>92.130423728813554</v>
      </c>
      <c r="Q3041" s="6" t="str">
        <f t="shared" si="284"/>
        <v>theater</v>
      </c>
      <c r="R3041" s="6" t="str">
        <f t="shared" si="285"/>
        <v>spaces</v>
      </c>
      <c r="S3041" s="11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282"/>
        <v>1.075</v>
      </c>
      <c r="P3042">
        <f t="shared" si="283"/>
        <v>76.785714285714292</v>
      </c>
      <c r="Q3042" s="6" t="str">
        <f t="shared" si="284"/>
        <v>theater</v>
      </c>
      <c r="R3042" s="6" t="str">
        <f t="shared" si="285"/>
        <v>spaces</v>
      </c>
      <c r="S3042" s="11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282"/>
        <v>1.1048192771084338</v>
      </c>
      <c r="P3043">
        <f t="shared" si="283"/>
        <v>96.526315789473685</v>
      </c>
      <c r="Q3043" s="6" t="str">
        <f t="shared" si="284"/>
        <v>theater</v>
      </c>
      <c r="R3043" s="6" t="str">
        <f t="shared" si="285"/>
        <v>spaces</v>
      </c>
      <c r="S3043" s="11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282"/>
        <v>1.28</v>
      </c>
      <c r="P3044">
        <f t="shared" si="283"/>
        <v>51.891891891891895</v>
      </c>
      <c r="Q3044" s="6" t="str">
        <f t="shared" si="284"/>
        <v>theater</v>
      </c>
      <c r="R3044" s="6" t="str">
        <f t="shared" si="285"/>
        <v>spaces</v>
      </c>
      <c r="S3044" s="11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282"/>
        <v>1.1000666666666667</v>
      </c>
      <c r="P3045">
        <f t="shared" si="283"/>
        <v>128.9140625</v>
      </c>
      <c r="Q3045" s="6" t="str">
        <f t="shared" si="284"/>
        <v>theater</v>
      </c>
      <c r="R3045" s="6" t="str">
        <f t="shared" si="285"/>
        <v>spaces</v>
      </c>
      <c r="S3045" s="11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282"/>
        <v>1.0934166666666667</v>
      </c>
      <c r="P3046">
        <f t="shared" si="283"/>
        <v>84.108974358974365</v>
      </c>
      <c r="Q3046" s="6" t="str">
        <f t="shared" si="284"/>
        <v>theater</v>
      </c>
      <c r="R3046" s="6" t="str">
        <f t="shared" si="285"/>
        <v>spaces</v>
      </c>
      <c r="S3046" s="11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282"/>
        <v>1.3270650000000002</v>
      </c>
      <c r="P3047">
        <f t="shared" si="283"/>
        <v>82.941562500000003</v>
      </c>
      <c r="Q3047" s="6" t="str">
        <f t="shared" si="284"/>
        <v>theater</v>
      </c>
      <c r="R3047" s="6" t="str">
        <f t="shared" si="285"/>
        <v>spaces</v>
      </c>
      <c r="S3047" s="11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282"/>
        <v>1.9084810126582279</v>
      </c>
      <c r="P3048">
        <f t="shared" si="283"/>
        <v>259.94827586206895</v>
      </c>
      <c r="Q3048" s="6" t="str">
        <f t="shared" si="284"/>
        <v>theater</v>
      </c>
      <c r="R3048" s="6" t="str">
        <f t="shared" si="285"/>
        <v>spaces</v>
      </c>
      <c r="S3048" s="11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282"/>
        <v>1.49</v>
      </c>
      <c r="P3049">
        <f t="shared" si="283"/>
        <v>37.25</v>
      </c>
      <c r="Q3049" s="6" t="str">
        <f t="shared" si="284"/>
        <v>theater</v>
      </c>
      <c r="R3049" s="6" t="str">
        <f t="shared" si="285"/>
        <v>spaces</v>
      </c>
      <c r="S3049" s="11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282"/>
        <v>1.6639999999999999</v>
      </c>
      <c r="P3050">
        <f t="shared" si="283"/>
        <v>177.02127659574469</v>
      </c>
      <c r="Q3050" s="6" t="str">
        <f t="shared" si="284"/>
        <v>theater</v>
      </c>
      <c r="R3050" s="6" t="str">
        <f t="shared" si="285"/>
        <v>spaces</v>
      </c>
      <c r="S3050" s="11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282"/>
        <v>1.0666666666666667</v>
      </c>
      <c r="P3051">
        <f t="shared" si="283"/>
        <v>74.074074074074076</v>
      </c>
      <c r="Q3051" s="6" t="str">
        <f t="shared" si="284"/>
        <v>theater</v>
      </c>
      <c r="R3051" s="6" t="str">
        <f t="shared" si="285"/>
        <v>spaces</v>
      </c>
      <c r="S3051" s="11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282"/>
        <v>1.06</v>
      </c>
      <c r="P3052">
        <f t="shared" si="283"/>
        <v>70.666666666666671</v>
      </c>
      <c r="Q3052" s="6" t="str">
        <f t="shared" si="284"/>
        <v>theater</v>
      </c>
      <c r="R3052" s="6" t="str">
        <f t="shared" si="285"/>
        <v>spaces</v>
      </c>
      <c r="S3052" s="11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282"/>
        <v>0.23628571428571429</v>
      </c>
      <c r="P3053">
        <f t="shared" si="283"/>
        <v>23.62857142857143</v>
      </c>
      <c r="Q3053" s="6" t="str">
        <f t="shared" si="284"/>
        <v>theater</v>
      </c>
      <c r="R3053" s="6" t="str">
        <f t="shared" si="285"/>
        <v>spaces</v>
      </c>
      <c r="S3053" s="11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282"/>
        <v>1.5E-3</v>
      </c>
      <c r="P3054">
        <f t="shared" si="283"/>
        <v>37.5</v>
      </c>
      <c r="Q3054" s="6" t="str">
        <f t="shared" si="284"/>
        <v>theater</v>
      </c>
      <c r="R3054" s="6" t="str">
        <f t="shared" si="285"/>
        <v>spaces</v>
      </c>
      <c r="S3054" s="11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282"/>
        <v>4.0000000000000001E-3</v>
      </c>
      <c r="P3055">
        <f t="shared" si="283"/>
        <v>13.333333333333334</v>
      </c>
      <c r="Q3055" s="6" t="str">
        <f t="shared" si="284"/>
        <v>theater</v>
      </c>
      <c r="R3055" s="6" t="str">
        <f t="shared" si="285"/>
        <v>spaces</v>
      </c>
      <c r="S3055" s="11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282"/>
        <v>0</v>
      </c>
      <c r="P3056">
        <f t="shared" si="283"/>
        <v>0</v>
      </c>
      <c r="Q3056" s="6" t="str">
        <f t="shared" si="284"/>
        <v>theater</v>
      </c>
      <c r="R3056" s="6" t="str">
        <f t="shared" si="285"/>
        <v>spaces</v>
      </c>
      <c r="S3056" s="11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282"/>
        <v>5.0000000000000002E-5</v>
      </c>
      <c r="P3057">
        <f t="shared" si="283"/>
        <v>1</v>
      </c>
      <c r="Q3057" s="6" t="str">
        <f t="shared" si="284"/>
        <v>theater</v>
      </c>
      <c r="R3057" s="6" t="str">
        <f t="shared" si="285"/>
        <v>spaces</v>
      </c>
      <c r="S3057" s="11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282"/>
        <v>0</v>
      </c>
      <c r="P3058">
        <f t="shared" si="283"/>
        <v>0</v>
      </c>
      <c r="Q3058" s="6" t="str">
        <f t="shared" si="284"/>
        <v>theater</v>
      </c>
      <c r="R3058" s="6" t="str">
        <f t="shared" si="285"/>
        <v>spaces</v>
      </c>
      <c r="S3058" s="11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282"/>
        <v>0</v>
      </c>
      <c r="P3059">
        <f t="shared" si="283"/>
        <v>0</v>
      </c>
      <c r="Q3059" s="6" t="str">
        <f t="shared" si="284"/>
        <v>theater</v>
      </c>
      <c r="R3059" s="6" t="str">
        <f t="shared" si="285"/>
        <v>spaces</v>
      </c>
      <c r="S3059" s="11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282"/>
        <v>1.6666666666666666E-4</v>
      </c>
      <c r="P3060">
        <f t="shared" si="283"/>
        <v>1</v>
      </c>
      <c r="Q3060" s="6" t="str">
        <f t="shared" si="284"/>
        <v>theater</v>
      </c>
      <c r="R3060" s="6" t="str">
        <f t="shared" si="285"/>
        <v>spaces</v>
      </c>
      <c r="S3060" s="11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282"/>
        <v>3.0066666666666665E-2</v>
      </c>
      <c r="P3061">
        <f t="shared" si="283"/>
        <v>41</v>
      </c>
      <c r="Q3061" s="6" t="str">
        <f t="shared" si="284"/>
        <v>theater</v>
      </c>
      <c r="R3061" s="6" t="str">
        <f t="shared" si="285"/>
        <v>spaces</v>
      </c>
      <c r="S3061" s="11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282"/>
        <v>1.5227272727272728E-3</v>
      </c>
      <c r="P3062">
        <f t="shared" si="283"/>
        <v>55.833333333333336</v>
      </c>
      <c r="Q3062" s="6" t="str">
        <f t="shared" si="284"/>
        <v>theater</v>
      </c>
      <c r="R3062" s="6" t="str">
        <f t="shared" si="285"/>
        <v>spaces</v>
      </c>
      <c r="S3062" s="11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282"/>
        <v>0</v>
      </c>
      <c r="P3063">
        <f t="shared" si="283"/>
        <v>0</v>
      </c>
      <c r="Q3063" s="6" t="str">
        <f t="shared" si="284"/>
        <v>theater</v>
      </c>
      <c r="R3063" s="6" t="str">
        <f t="shared" si="285"/>
        <v>spaces</v>
      </c>
      <c r="S3063" s="11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282"/>
        <v>0.66839999999999999</v>
      </c>
      <c r="P3064">
        <f t="shared" si="283"/>
        <v>99.761194029850742</v>
      </c>
      <c r="Q3064" s="6" t="str">
        <f t="shared" si="284"/>
        <v>theater</v>
      </c>
      <c r="R3064" s="6" t="str">
        <f t="shared" si="285"/>
        <v>spaces</v>
      </c>
      <c r="S3064" s="11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282"/>
        <v>0.19566666666666666</v>
      </c>
      <c r="P3065">
        <f t="shared" si="283"/>
        <v>25.521739130434781</v>
      </c>
      <c r="Q3065" s="6" t="str">
        <f t="shared" si="284"/>
        <v>theater</v>
      </c>
      <c r="R3065" s="6" t="str">
        <f t="shared" si="285"/>
        <v>spaces</v>
      </c>
      <c r="S3065" s="11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282"/>
        <v>0.11294666666666667</v>
      </c>
      <c r="P3066">
        <f t="shared" si="283"/>
        <v>117.65277777777777</v>
      </c>
      <c r="Q3066" s="6" t="str">
        <f t="shared" si="284"/>
        <v>theater</v>
      </c>
      <c r="R3066" s="6" t="str">
        <f t="shared" si="285"/>
        <v>spaces</v>
      </c>
      <c r="S3066" s="11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282"/>
        <v>4.0000000000000002E-4</v>
      </c>
      <c r="P3067">
        <f t="shared" si="283"/>
        <v>5</v>
      </c>
      <c r="Q3067" s="6" t="str">
        <f t="shared" si="284"/>
        <v>theater</v>
      </c>
      <c r="R3067" s="6" t="str">
        <f t="shared" si="285"/>
        <v>spaces</v>
      </c>
      <c r="S3067" s="11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282"/>
        <v>0.11985714285714286</v>
      </c>
      <c r="P3068">
        <f t="shared" si="283"/>
        <v>2796.6666666666665</v>
      </c>
      <c r="Q3068" s="6" t="str">
        <f t="shared" si="284"/>
        <v>theater</v>
      </c>
      <c r="R3068" s="6" t="str">
        <f t="shared" si="285"/>
        <v>spaces</v>
      </c>
      <c r="S3068" s="11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282"/>
        <v>2.5000000000000001E-2</v>
      </c>
      <c r="P3069">
        <f t="shared" si="283"/>
        <v>200</v>
      </c>
      <c r="Q3069" s="6" t="str">
        <f t="shared" si="284"/>
        <v>theater</v>
      </c>
      <c r="R3069" s="6" t="str">
        <f t="shared" si="285"/>
        <v>spaces</v>
      </c>
      <c r="S3069" s="11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282"/>
        <v>6.9999999999999999E-4</v>
      </c>
      <c r="P3070">
        <f t="shared" si="283"/>
        <v>87.5</v>
      </c>
      <c r="Q3070" s="6" t="str">
        <f t="shared" si="284"/>
        <v>theater</v>
      </c>
      <c r="R3070" s="6" t="str">
        <f t="shared" si="285"/>
        <v>spaces</v>
      </c>
      <c r="S3070" s="11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282"/>
        <v>0.14099999999999999</v>
      </c>
      <c r="P3071">
        <f t="shared" si="283"/>
        <v>20.142857142857142</v>
      </c>
      <c r="Q3071" s="6" t="str">
        <f t="shared" si="284"/>
        <v>theater</v>
      </c>
      <c r="R3071" s="6" t="str">
        <f t="shared" si="285"/>
        <v>spaces</v>
      </c>
      <c r="S3071" s="11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282"/>
        <v>3.3399999999999999E-2</v>
      </c>
      <c r="P3072">
        <f t="shared" si="283"/>
        <v>20.875</v>
      </c>
      <c r="Q3072" s="6" t="str">
        <f t="shared" si="284"/>
        <v>theater</v>
      </c>
      <c r="R3072" s="6" t="str">
        <f t="shared" si="285"/>
        <v>spaces</v>
      </c>
      <c r="S3072" s="11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282"/>
        <v>0.59775</v>
      </c>
      <c r="P3073">
        <f t="shared" si="283"/>
        <v>61.307692307692307</v>
      </c>
      <c r="Q3073" s="6" t="str">
        <f t="shared" si="284"/>
        <v>theater</v>
      </c>
      <c r="R3073" s="6" t="str">
        <f t="shared" si="285"/>
        <v>spaces</v>
      </c>
      <c r="S3073" s="11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282"/>
        <v>1.6666666666666666E-4</v>
      </c>
      <c r="P3074">
        <f t="shared" si="283"/>
        <v>1</v>
      </c>
      <c r="Q3074" s="6" t="str">
        <f t="shared" si="284"/>
        <v>theater</v>
      </c>
      <c r="R3074" s="6" t="str">
        <f t="shared" si="285"/>
        <v>spaces</v>
      </c>
      <c r="S3074" s="11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288">(E3075/D3075)</f>
        <v>2.3035714285714285E-4</v>
      </c>
      <c r="P3075">
        <f t="shared" ref="P3075:P3138" si="289">IF(L3075=0,0,(E3075/L3075))</f>
        <v>92.142857142857139</v>
      </c>
      <c r="Q3075" s="6" t="str">
        <f t="shared" ref="Q3075:Q3138" si="290">LEFT(N3075,FIND("/",N3075)-1)</f>
        <v>theater</v>
      </c>
      <c r="R3075" s="6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288"/>
        <v>8.8000000000000003E-4</v>
      </c>
      <c r="P3076">
        <f t="shared" si="289"/>
        <v>7.333333333333333</v>
      </c>
      <c r="Q3076" s="6" t="str">
        <f t="shared" si="290"/>
        <v>theater</v>
      </c>
      <c r="R3076" s="6" t="str">
        <f t="shared" si="291"/>
        <v>spaces</v>
      </c>
      <c r="S3076" s="11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288"/>
        <v>8.6400000000000005E-2</v>
      </c>
      <c r="P3077">
        <f t="shared" si="289"/>
        <v>64.8</v>
      </c>
      <c r="Q3077" s="6" t="str">
        <f t="shared" si="290"/>
        <v>theater</v>
      </c>
      <c r="R3077" s="6" t="str">
        <f t="shared" si="291"/>
        <v>spaces</v>
      </c>
      <c r="S3077" s="11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288"/>
        <v>0.15060000000000001</v>
      </c>
      <c r="P3078">
        <f t="shared" si="289"/>
        <v>30.12</v>
      </c>
      <c r="Q3078" s="6" t="str">
        <f t="shared" si="290"/>
        <v>theater</v>
      </c>
      <c r="R3078" s="6" t="str">
        <f t="shared" si="291"/>
        <v>spaces</v>
      </c>
      <c r="S3078" s="11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288"/>
        <v>4.7727272727272731E-3</v>
      </c>
      <c r="P3079">
        <f t="shared" si="289"/>
        <v>52.5</v>
      </c>
      <c r="Q3079" s="6" t="str">
        <f t="shared" si="290"/>
        <v>theater</v>
      </c>
      <c r="R3079" s="6" t="str">
        <f t="shared" si="291"/>
        <v>spaces</v>
      </c>
      <c r="S3079" s="11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288"/>
        <v>1.1833333333333333E-3</v>
      </c>
      <c r="P3080">
        <f t="shared" si="289"/>
        <v>23.666666666666668</v>
      </c>
      <c r="Q3080" s="6" t="str">
        <f t="shared" si="290"/>
        <v>theater</v>
      </c>
      <c r="R3080" s="6" t="str">
        <f t="shared" si="291"/>
        <v>spaces</v>
      </c>
      <c r="S3080" s="11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288"/>
        <v>8.4173998587352451E-3</v>
      </c>
      <c r="P3081">
        <f t="shared" si="289"/>
        <v>415.77777777777777</v>
      </c>
      <c r="Q3081" s="6" t="str">
        <f t="shared" si="290"/>
        <v>theater</v>
      </c>
      <c r="R3081" s="6" t="str">
        <f t="shared" si="291"/>
        <v>spaces</v>
      </c>
      <c r="S3081" s="11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288"/>
        <v>1.8799999999999999E-4</v>
      </c>
      <c r="P3082">
        <f t="shared" si="289"/>
        <v>53.714285714285715</v>
      </c>
      <c r="Q3082" s="6" t="str">
        <f t="shared" si="290"/>
        <v>theater</v>
      </c>
      <c r="R3082" s="6" t="str">
        <f t="shared" si="291"/>
        <v>spaces</v>
      </c>
      <c r="S3082" s="11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288"/>
        <v>2.1029999999999998E-3</v>
      </c>
      <c r="P3083">
        <f t="shared" si="289"/>
        <v>420.6</v>
      </c>
      <c r="Q3083" s="6" t="str">
        <f t="shared" si="290"/>
        <v>theater</v>
      </c>
      <c r="R3083" s="6" t="str">
        <f t="shared" si="291"/>
        <v>spaces</v>
      </c>
      <c r="S3083" s="11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288"/>
        <v>0</v>
      </c>
      <c r="P3084">
        <f t="shared" si="289"/>
        <v>0</v>
      </c>
      <c r="Q3084" s="6" t="str">
        <f t="shared" si="290"/>
        <v>theater</v>
      </c>
      <c r="R3084" s="6" t="str">
        <f t="shared" si="291"/>
        <v>spaces</v>
      </c>
      <c r="S3084" s="11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288"/>
        <v>2.8E-3</v>
      </c>
      <c r="P3085">
        <f t="shared" si="289"/>
        <v>18.666666666666668</v>
      </c>
      <c r="Q3085" s="6" t="str">
        <f t="shared" si="290"/>
        <v>theater</v>
      </c>
      <c r="R3085" s="6" t="str">
        <f t="shared" si="291"/>
        <v>spaces</v>
      </c>
      <c r="S3085" s="11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288"/>
        <v>0.11579206701157921</v>
      </c>
      <c r="P3086">
        <f t="shared" si="289"/>
        <v>78.333333333333329</v>
      </c>
      <c r="Q3086" s="6" t="str">
        <f t="shared" si="290"/>
        <v>theater</v>
      </c>
      <c r="R3086" s="6" t="str">
        <f t="shared" si="291"/>
        <v>spaces</v>
      </c>
      <c r="S3086" s="11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288"/>
        <v>2.4400000000000002E-2</v>
      </c>
      <c r="P3087">
        <f t="shared" si="289"/>
        <v>67.777777777777771</v>
      </c>
      <c r="Q3087" s="6" t="str">
        <f t="shared" si="290"/>
        <v>theater</v>
      </c>
      <c r="R3087" s="6" t="str">
        <f t="shared" si="291"/>
        <v>spaces</v>
      </c>
      <c r="S3087" s="11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288"/>
        <v>2.5000000000000001E-3</v>
      </c>
      <c r="P3088">
        <f t="shared" si="289"/>
        <v>16.666666666666668</v>
      </c>
      <c r="Q3088" s="6" t="str">
        <f t="shared" si="290"/>
        <v>theater</v>
      </c>
      <c r="R3088" s="6" t="str">
        <f t="shared" si="291"/>
        <v>spaces</v>
      </c>
      <c r="S3088" s="11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288"/>
        <v>6.2500000000000003E-3</v>
      </c>
      <c r="P3089">
        <f t="shared" si="289"/>
        <v>62.5</v>
      </c>
      <c r="Q3089" s="6" t="str">
        <f t="shared" si="290"/>
        <v>theater</v>
      </c>
      <c r="R3089" s="6" t="str">
        <f t="shared" si="291"/>
        <v>spaces</v>
      </c>
      <c r="S3089" s="11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288"/>
        <v>1.9384615384615384E-3</v>
      </c>
      <c r="P3090">
        <f t="shared" si="289"/>
        <v>42</v>
      </c>
      <c r="Q3090" s="6" t="str">
        <f t="shared" si="290"/>
        <v>theater</v>
      </c>
      <c r="R3090" s="6" t="str">
        <f t="shared" si="291"/>
        <v>spaces</v>
      </c>
      <c r="S3090" s="11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288"/>
        <v>0.23416000000000001</v>
      </c>
      <c r="P3091">
        <f t="shared" si="289"/>
        <v>130.0888888888889</v>
      </c>
      <c r="Q3091" s="6" t="str">
        <f t="shared" si="290"/>
        <v>theater</v>
      </c>
      <c r="R3091" s="6" t="str">
        <f t="shared" si="291"/>
        <v>spaces</v>
      </c>
      <c r="S3091" s="11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288"/>
        <v>5.080888888888889E-2</v>
      </c>
      <c r="P3092">
        <f t="shared" si="289"/>
        <v>1270.2222222222222</v>
      </c>
      <c r="Q3092" s="6" t="str">
        <f t="shared" si="290"/>
        <v>theater</v>
      </c>
      <c r="R3092" s="6" t="str">
        <f t="shared" si="291"/>
        <v>spaces</v>
      </c>
      <c r="S3092" s="11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288"/>
        <v>0.15920000000000001</v>
      </c>
      <c r="P3093">
        <f t="shared" si="289"/>
        <v>88.444444444444443</v>
      </c>
      <c r="Q3093" s="6" t="str">
        <f t="shared" si="290"/>
        <v>theater</v>
      </c>
      <c r="R3093" s="6" t="str">
        <f t="shared" si="291"/>
        <v>spaces</v>
      </c>
      <c r="S3093" s="11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288"/>
        <v>1.1831900000000001E-2</v>
      </c>
      <c r="P3094">
        <f t="shared" si="289"/>
        <v>56.342380952380957</v>
      </c>
      <c r="Q3094" s="6" t="str">
        <f t="shared" si="290"/>
        <v>theater</v>
      </c>
      <c r="R3094" s="6" t="str">
        <f t="shared" si="291"/>
        <v>spaces</v>
      </c>
      <c r="S3094" s="11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288"/>
        <v>0.22750000000000001</v>
      </c>
      <c r="P3095">
        <f t="shared" si="289"/>
        <v>53.529411764705884</v>
      </c>
      <c r="Q3095" s="6" t="str">
        <f t="shared" si="290"/>
        <v>theater</v>
      </c>
      <c r="R3095" s="6" t="str">
        <f t="shared" si="291"/>
        <v>spaces</v>
      </c>
      <c r="S3095" s="11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288"/>
        <v>2.5000000000000001E-4</v>
      </c>
      <c r="P3096">
        <f t="shared" si="289"/>
        <v>25</v>
      </c>
      <c r="Q3096" s="6" t="str">
        <f t="shared" si="290"/>
        <v>theater</v>
      </c>
      <c r="R3096" s="6" t="str">
        <f t="shared" si="291"/>
        <v>spaces</v>
      </c>
      <c r="S3096" s="11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288"/>
        <v>3.351206434316354E-3</v>
      </c>
      <c r="P3097">
        <f t="shared" si="289"/>
        <v>50</v>
      </c>
      <c r="Q3097" s="6" t="str">
        <f t="shared" si="290"/>
        <v>theater</v>
      </c>
      <c r="R3097" s="6" t="str">
        <f t="shared" si="291"/>
        <v>spaces</v>
      </c>
      <c r="S3097" s="11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288"/>
        <v>3.9750000000000001E-2</v>
      </c>
      <c r="P3098">
        <f t="shared" si="289"/>
        <v>56.785714285714285</v>
      </c>
      <c r="Q3098" s="6" t="str">
        <f t="shared" si="290"/>
        <v>theater</v>
      </c>
      <c r="R3098" s="6" t="str">
        <f t="shared" si="291"/>
        <v>spaces</v>
      </c>
      <c r="S3098" s="11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288"/>
        <v>0.17150000000000001</v>
      </c>
      <c r="P3099">
        <f t="shared" si="289"/>
        <v>40.833333333333336</v>
      </c>
      <c r="Q3099" s="6" t="str">
        <f t="shared" si="290"/>
        <v>theater</v>
      </c>
      <c r="R3099" s="6" t="str">
        <f t="shared" si="291"/>
        <v>spaces</v>
      </c>
      <c r="S3099" s="11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288"/>
        <v>3.608004104669061E-2</v>
      </c>
      <c r="P3100">
        <f t="shared" si="289"/>
        <v>65.111111111111114</v>
      </c>
      <c r="Q3100" s="6" t="str">
        <f t="shared" si="290"/>
        <v>theater</v>
      </c>
      <c r="R3100" s="6" t="str">
        <f t="shared" si="291"/>
        <v>spaces</v>
      </c>
      <c r="S3100" s="11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288"/>
        <v>0.13900000000000001</v>
      </c>
      <c r="P3101">
        <f t="shared" si="289"/>
        <v>55.6</v>
      </c>
      <c r="Q3101" s="6" t="str">
        <f t="shared" si="290"/>
        <v>theater</v>
      </c>
      <c r="R3101" s="6" t="str">
        <f t="shared" si="291"/>
        <v>spaces</v>
      </c>
      <c r="S3101" s="11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288"/>
        <v>0.15225</v>
      </c>
      <c r="P3102">
        <f t="shared" si="289"/>
        <v>140.53846153846155</v>
      </c>
      <c r="Q3102" s="6" t="str">
        <f t="shared" si="290"/>
        <v>theater</v>
      </c>
      <c r="R3102" s="6" t="str">
        <f t="shared" si="291"/>
        <v>spaces</v>
      </c>
      <c r="S3102" s="11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288"/>
        <v>0.12</v>
      </c>
      <c r="P3103">
        <f t="shared" si="289"/>
        <v>25</v>
      </c>
      <c r="Q3103" s="6" t="str">
        <f t="shared" si="290"/>
        <v>theater</v>
      </c>
      <c r="R3103" s="6" t="str">
        <f t="shared" si="291"/>
        <v>spaces</v>
      </c>
      <c r="S3103" s="11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288"/>
        <v>0.391125</v>
      </c>
      <c r="P3104">
        <f t="shared" si="289"/>
        <v>69.533333333333331</v>
      </c>
      <c r="Q3104" s="6" t="str">
        <f t="shared" si="290"/>
        <v>theater</v>
      </c>
      <c r="R3104" s="6" t="str">
        <f t="shared" si="291"/>
        <v>spaces</v>
      </c>
      <c r="S3104" s="11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288"/>
        <v>2.6829268292682929E-3</v>
      </c>
      <c r="P3105">
        <f t="shared" si="289"/>
        <v>5.5</v>
      </c>
      <c r="Q3105" s="6" t="str">
        <f t="shared" si="290"/>
        <v>theater</v>
      </c>
      <c r="R3105" s="6" t="str">
        <f t="shared" si="291"/>
        <v>spaces</v>
      </c>
      <c r="S3105" s="11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288"/>
        <v>0.29625000000000001</v>
      </c>
      <c r="P3106">
        <f t="shared" si="289"/>
        <v>237</v>
      </c>
      <c r="Q3106" s="6" t="str">
        <f t="shared" si="290"/>
        <v>theater</v>
      </c>
      <c r="R3106" s="6" t="str">
        <f t="shared" si="291"/>
        <v>spaces</v>
      </c>
      <c r="S3106" s="11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288"/>
        <v>0.4236099230111206</v>
      </c>
      <c r="P3107">
        <f t="shared" si="289"/>
        <v>79.870967741935488</v>
      </c>
      <c r="Q3107" s="6" t="str">
        <f t="shared" si="290"/>
        <v>theater</v>
      </c>
      <c r="R3107" s="6" t="str">
        <f t="shared" si="291"/>
        <v>spaces</v>
      </c>
      <c r="S3107" s="11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288"/>
        <v>4.1000000000000002E-2</v>
      </c>
      <c r="P3108">
        <f t="shared" si="289"/>
        <v>10.25</v>
      </c>
      <c r="Q3108" s="6" t="str">
        <f t="shared" si="290"/>
        <v>theater</v>
      </c>
      <c r="R3108" s="6" t="str">
        <f t="shared" si="291"/>
        <v>spaces</v>
      </c>
      <c r="S3108" s="11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288"/>
        <v>0.197625</v>
      </c>
      <c r="P3109">
        <f t="shared" si="289"/>
        <v>272.58620689655174</v>
      </c>
      <c r="Q3109" s="6" t="str">
        <f t="shared" si="290"/>
        <v>theater</v>
      </c>
      <c r="R3109" s="6" t="str">
        <f t="shared" si="291"/>
        <v>spaces</v>
      </c>
      <c r="S3109" s="11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288"/>
        <v>5.1999999999999995E-4</v>
      </c>
      <c r="P3110">
        <f t="shared" si="289"/>
        <v>13</v>
      </c>
      <c r="Q3110" s="6" t="str">
        <f t="shared" si="290"/>
        <v>theater</v>
      </c>
      <c r="R3110" s="6" t="str">
        <f t="shared" si="291"/>
        <v>spaces</v>
      </c>
      <c r="S3110" s="11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288"/>
        <v>0.25030188679245285</v>
      </c>
      <c r="P3111">
        <f t="shared" si="289"/>
        <v>58.184210526315788</v>
      </c>
      <c r="Q3111" s="6" t="str">
        <f t="shared" si="290"/>
        <v>theater</v>
      </c>
      <c r="R3111" s="6" t="str">
        <f t="shared" si="291"/>
        <v>spaces</v>
      </c>
      <c r="S3111" s="11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288"/>
        <v>4.0000000000000002E-4</v>
      </c>
      <c r="P3112">
        <f t="shared" si="289"/>
        <v>10</v>
      </c>
      <c r="Q3112" s="6" t="str">
        <f t="shared" si="290"/>
        <v>theater</v>
      </c>
      <c r="R3112" s="6" t="str">
        <f t="shared" si="291"/>
        <v>spaces</v>
      </c>
      <c r="S3112" s="11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288"/>
        <v>0.26640000000000003</v>
      </c>
      <c r="P3113">
        <f t="shared" si="289"/>
        <v>70.10526315789474</v>
      </c>
      <c r="Q3113" s="6" t="str">
        <f t="shared" si="290"/>
        <v>theater</v>
      </c>
      <c r="R3113" s="6" t="str">
        <f t="shared" si="291"/>
        <v>spaces</v>
      </c>
      <c r="S3113" s="11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288"/>
        <v>4.7363636363636365E-2</v>
      </c>
      <c r="P3114">
        <f t="shared" si="289"/>
        <v>57.888888888888886</v>
      </c>
      <c r="Q3114" s="6" t="str">
        <f t="shared" si="290"/>
        <v>theater</v>
      </c>
      <c r="R3114" s="6" t="str">
        <f t="shared" si="291"/>
        <v>spaces</v>
      </c>
      <c r="S3114" s="11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288"/>
        <v>4.2435339894712751E-2</v>
      </c>
      <c r="P3115">
        <f t="shared" si="289"/>
        <v>125.27027027027027</v>
      </c>
      <c r="Q3115" s="6" t="str">
        <f t="shared" si="290"/>
        <v>theater</v>
      </c>
      <c r="R3115" s="6" t="str">
        <f t="shared" si="291"/>
        <v>spaces</v>
      </c>
      <c r="S3115" s="11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288"/>
        <v>0</v>
      </c>
      <c r="P3116">
        <f t="shared" si="289"/>
        <v>0</v>
      </c>
      <c r="Q3116" s="6" t="str">
        <f t="shared" si="290"/>
        <v>theater</v>
      </c>
      <c r="R3116" s="6" t="str">
        <f t="shared" si="291"/>
        <v>spaces</v>
      </c>
      <c r="S3116" s="11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288"/>
        <v>0.03</v>
      </c>
      <c r="P3117">
        <f t="shared" si="289"/>
        <v>300</v>
      </c>
      <c r="Q3117" s="6" t="str">
        <f t="shared" si="290"/>
        <v>theater</v>
      </c>
      <c r="R3117" s="6" t="str">
        <f t="shared" si="291"/>
        <v>spaces</v>
      </c>
      <c r="S3117" s="11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288"/>
        <v>0.57333333333333336</v>
      </c>
      <c r="P3118">
        <f t="shared" si="289"/>
        <v>43</v>
      </c>
      <c r="Q3118" s="6" t="str">
        <f t="shared" si="290"/>
        <v>theater</v>
      </c>
      <c r="R3118" s="6" t="str">
        <f t="shared" si="291"/>
        <v>spaces</v>
      </c>
      <c r="S3118" s="11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288"/>
        <v>1E-3</v>
      </c>
      <c r="P3119">
        <f t="shared" si="289"/>
        <v>1</v>
      </c>
      <c r="Q3119" s="6" t="str">
        <f t="shared" si="290"/>
        <v>theater</v>
      </c>
      <c r="R3119" s="6" t="str">
        <f t="shared" si="291"/>
        <v>spaces</v>
      </c>
      <c r="S3119" s="11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288"/>
        <v>3.0999999999999999E-3</v>
      </c>
      <c r="P3120">
        <f t="shared" si="289"/>
        <v>775</v>
      </c>
      <c r="Q3120" s="6" t="str">
        <f t="shared" si="290"/>
        <v>theater</v>
      </c>
      <c r="R3120" s="6" t="str">
        <f t="shared" si="291"/>
        <v>spaces</v>
      </c>
      <c r="S3120" s="11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288"/>
        <v>5.0000000000000001E-4</v>
      </c>
      <c r="P3121">
        <f t="shared" si="289"/>
        <v>5</v>
      </c>
      <c r="Q3121" s="6" t="str">
        <f t="shared" si="290"/>
        <v>theater</v>
      </c>
      <c r="R3121" s="6" t="str">
        <f t="shared" si="291"/>
        <v>spaces</v>
      </c>
      <c r="S3121" s="11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288"/>
        <v>9.8461538461538464E-5</v>
      </c>
      <c r="P3122">
        <f t="shared" si="289"/>
        <v>12.8</v>
      </c>
      <c r="Q3122" s="6" t="str">
        <f t="shared" si="290"/>
        <v>theater</v>
      </c>
      <c r="R3122" s="6" t="str">
        <f t="shared" si="291"/>
        <v>spaces</v>
      </c>
      <c r="S3122" s="11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288"/>
        <v>6.6666666666666671E-3</v>
      </c>
      <c r="P3123">
        <f t="shared" si="289"/>
        <v>10</v>
      </c>
      <c r="Q3123" s="6" t="str">
        <f t="shared" si="290"/>
        <v>theater</v>
      </c>
      <c r="R3123" s="6" t="str">
        <f t="shared" si="291"/>
        <v>spaces</v>
      </c>
      <c r="S3123" s="11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288"/>
        <v>0.58291457286432158</v>
      </c>
      <c r="P3124">
        <f t="shared" si="289"/>
        <v>58</v>
      </c>
      <c r="Q3124" s="6" t="str">
        <f t="shared" si="290"/>
        <v>theater</v>
      </c>
      <c r="R3124" s="6" t="str">
        <f t="shared" si="291"/>
        <v>spaces</v>
      </c>
      <c r="S3124" s="11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288"/>
        <v>0.68153600000000003</v>
      </c>
      <c r="P3125">
        <f t="shared" si="289"/>
        <v>244.80459770114942</v>
      </c>
      <c r="Q3125" s="6" t="str">
        <f t="shared" si="290"/>
        <v>theater</v>
      </c>
      <c r="R3125" s="6" t="str">
        <f t="shared" si="291"/>
        <v>spaces</v>
      </c>
      <c r="S3125" s="11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288"/>
        <v>3.2499999999999997E-5</v>
      </c>
      <c r="P3126">
        <f t="shared" si="289"/>
        <v>6.5</v>
      </c>
      <c r="Q3126" s="6" t="str">
        <f t="shared" si="290"/>
        <v>theater</v>
      </c>
      <c r="R3126" s="6" t="str">
        <f t="shared" si="291"/>
        <v>spaces</v>
      </c>
      <c r="S3126" s="11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288"/>
        <v>0</v>
      </c>
      <c r="P3127">
        <f t="shared" si="289"/>
        <v>0</v>
      </c>
      <c r="Q3127" s="6" t="str">
        <f t="shared" si="290"/>
        <v>theater</v>
      </c>
      <c r="R3127" s="6" t="str">
        <f t="shared" si="291"/>
        <v>spaces</v>
      </c>
      <c r="S3127" s="11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288"/>
        <v>4.1599999999999998E-2</v>
      </c>
      <c r="P3128">
        <f t="shared" si="289"/>
        <v>61.176470588235297</v>
      </c>
      <c r="Q3128" s="6" t="str">
        <f t="shared" si="290"/>
        <v>theater</v>
      </c>
      <c r="R3128" s="6" t="str">
        <f t="shared" si="291"/>
        <v>spaces</v>
      </c>
      <c r="S3128" s="11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288"/>
        <v>0</v>
      </c>
      <c r="P3129">
        <f t="shared" si="289"/>
        <v>0</v>
      </c>
      <c r="Q3129" s="6" t="str">
        <f t="shared" si="290"/>
        <v>theater</v>
      </c>
      <c r="R3129" s="6" t="str">
        <f t="shared" si="291"/>
        <v>spaces</v>
      </c>
      <c r="S3129" s="11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288"/>
        <v>1.0860666666666667</v>
      </c>
      <c r="P3130">
        <f t="shared" si="289"/>
        <v>139.23931623931625</v>
      </c>
      <c r="Q3130" s="6" t="str">
        <f t="shared" si="290"/>
        <v>theater</v>
      </c>
      <c r="R3130" s="6" t="str">
        <f t="shared" si="291"/>
        <v>plays</v>
      </c>
      <c r="S3130" s="11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288"/>
        <v>8.0000000000000002E-3</v>
      </c>
      <c r="P3131">
        <f t="shared" si="289"/>
        <v>10</v>
      </c>
      <c r="Q3131" s="6" t="str">
        <f t="shared" si="290"/>
        <v>theater</v>
      </c>
      <c r="R3131" s="6" t="str">
        <f t="shared" si="291"/>
        <v>plays</v>
      </c>
      <c r="S3131" s="11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288"/>
        <v>3.7499999999999999E-2</v>
      </c>
      <c r="P3132">
        <f t="shared" si="289"/>
        <v>93.75</v>
      </c>
      <c r="Q3132" s="6" t="str">
        <f t="shared" si="290"/>
        <v>theater</v>
      </c>
      <c r="R3132" s="6" t="str">
        <f t="shared" si="291"/>
        <v>plays</v>
      </c>
      <c r="S3132" s="11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288"/>
        <v>0.15731707317073171</v>
      </c>
      <c r="P3133">
        <f t="shared" si="289"/>
        <v>53.75</v>
      </c>
      <c r="Q3133" s="6" t="str">
        <f t="shared" si="290"/>
        <v>theater</v>
      </c>
      <c r="R3133" s="6" t="str">
        <f t="shared" si="291"/>
        <v>plays</v>
      </c>
      <c r="S3133" s="11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288"/>
        <v>3.3333333333333332E-4</v>
      </c>
      <c r="P3134">
        <f t="shared" si="289"/>
        <v>10</v>
      </c>
      <c r="Q3134" s="6" t="str">
        <f t="shared" si="290"/>
        <v>theater</v>
      </c>
      <c r="R3134" s="6" t="str">
        <f t="shared" si="291"/>
        <v>plays</v>
      </c>
      <c r="S3134" s="11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288"/>
        <v>1.08</v>
      </c>
      <c r="P3135">
        <f t="shared" si="289"/>
        <v>33.75</v>
      </c>
      <c r="Q3135" s="6" t="str">
        <f t="shared" si="290"/>
        <v>theater</v>
      </c>
      <c r="R3135" s="6" t="str">
        <f t="shared" si="291"/>
        <v>plays</v>
      </c>
      <c r="S3135" s="11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288"/>
        <v>0.22500000000000001</v>
      </c>
      <c r="P3136">
        <f t="shared" si="289"/>
        <v>18.75</v>
      </c>
      <c r="Q3136" s="6" t="str">
        <f t="shared" si="290"/>
        <v>theater</v>
      </c>
      <c r="R3136" s="6" t="str">
        <f t="shared" si="291"/>
        <v>plays</v>
      </c>
      <c r="S3136" s="11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288"/>
        <v>0.20849420849420849</v>
      </c>
      <c r="P3137">
        <f t="shared" si="289"/>
        <v>23.142857142857142</v>
      </c>
      <c r="Q3137" s="6" t="str">
        <f t="shared" si="290"/>
        <v>theater</v>
      </c>
      <c r="R3137" s="6" t="str">
        <f t="shared" si="291"/>
        <v>plays</v>
      </c>
      <c r="S3137" s="11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288"/>
        <v>1.278</v>
      </c>
      <c r="P3138">
        <f t="shared" si="289"/>
        <v>29.045454545454547</v>
      </c>
      <c r="Q3138" s="6" t="str">
        <f t="shared" si="290"/>
        <v>theater</v>
      </c>
      <c r="R3138" s="6" t="str">
        <f t="shared" si="291"/>
        <v>plays</v>
      </c>
      <c r="S3138" s="11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294">(E3139/D3139)</f>
        <v>3.3333333333333333E-2</v>
      </c>
      <c r="P3139">
        <f t="shared" ref="P3139:P3202" si="295">IF(L3139=0,0,(E3139/L3139))</f>
        <v>50</v>
      </c>
      <c r="Q3139" s="6" t="str">
        <f t="shared" ref="Q3139:Q3202" si="296">LEFT(N3139,FIND("/",N3139)-1)</f>
        <v>theater</v>
      </c>
      <c r="R3139" s="6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294"/>
        <v>0</v>
      </c>
      <c r="P3140">
        <f t="shared" si="295"/>
        <v>0</v>
      </c>
      <c r="Q3140" s="6" t="str">
        <f t="shared" si="296"/>
        <v>theater</v>
      </c>
      <c r="R3140" s="6" t="str">
        <f t="shared" si="297"/>
        <v>plays</v>
      </c>
      <c r="S3140" s="11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294"/>
        <v>5.3999999999999999E-2</v>
      </c>
      <c r="P3141">
        <f t="shared" si="295"/>
        <v>450</v>
      </c>
      <c r="Q3141" s="6" t="str">
        <f t="shared" si="296"/>
        <v>theater</v>
      </c>
      <c r="R3141" s="6" t="str">
        <f t="shared" si="297"/>
        <v>plays</v>
      </c>
      <c r="S3141" s="11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294"/>
        <v>9.5999999999999992E-3</v>
      </c>
      <c r="P3142">
        <f t="shared" si="295"/>
        <v>24</v>
      </c>
      <c r="Q3142" s="6" t="str">
        <f t="shared" si="296"/>
        <v>theater</v>
      </c>
      <c r="R3142" s="6" t="str">
        <f t="shared" si="297"/>
        <v>plays</v>
      </c>
      <c r="S3142" s="11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294"/>
        <v>0.51600000000000001</v>
      </c>
      <c r="P3143">
        <f t="shared" si="295"/>
        <v>32.25</v>
      </c>
      <c r="Q3143" s="6" t="str">
        <f t="shared" si="296"/>
        <v>theater</v>
      </c>
      <c r="R3143" s="6" t="str">
        <f t="shared" si="297"/>
        <v>plays</v>
      </c>
      <c r="S3143" s="11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294"/>
        <v>1.6363636363636365E-2</v>
      </c>
      <c r="P3144">
        <f t="shared" si="295"/>
        <v>15</v>
      </c>
      <c r="Q3144" s="6" t="str">
        <f t="shared" si="296"/>
        <v>theater</v>
      </c>
      <c r="R3144" s="6" t="str">
        <f t="shared" si="297"/>
        <v>plays</v>
      </c>
      <c r="S3144" s="11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294"/>
        <v>0</v>
      </c>
      <c r="P3145">
        <f t="shared" si="295"/>
        <v>0</v>
      </c>
      <c r="Q3145" s="6" t="str">
        <f t="shared" si="296"/>
        <v>theater</v>
      </c>
      <c r="R3145" s="6" t="str">
        <f t="shared" si="297"/>
        <v>plays</v>
      </c>
      <c r="S3145" s="11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294"/>
        <v>0.754</v>
      </c>
      <c r="P3146">
        <f t="shared" si="295"/>
        <v>251.33333333333334</v>
      </c>
      <c r="Q3146" s="6" t="str">
        <f t="shared" si="296"/>
        <v>theater</v>
      </c>
      <c r="R3146" s="6" t="str">
        <f t="shared" si="297"/>
        <v>plays</v>
      </c>
      <c r="S3146" s="11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294"/>
        <v>0</v>
      </c>
      <c r="P3147">
        <f t="shared" si="295"/>
        <v>0</v>
      </c>
      <c r="Q3147" s="6" t="str">
        <f t="shared" si="296"/>
        <v>theater</v>
      </c>
      <c r="R3147" s="6" t="str">
        <f t="shared" si="297"/>
        <v>plays</v>
      </c>
      <c r="S3147" s="11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294"/>
        <v>0.105</v>
      </c>
      <c r="P3148">
        <f t="shared" si="295"/>
        <v>437.5</v>
      </c>
      <c r="Q3148" s="6" t="str">
        <f t="shared" si="296"/>
        <v>theater</v>
      </c>
      <c r="R3148" s="6" t="str">
        <f t="shared" si="297"/>
        <v>plays</v>
      </c>
      <c r="S3148" s="11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294"/>
        <v>1.1752499999999999</v>
      </c>
      <c r="P3149">
        <f t="shared" si="295"/>
        <v>110.35211267605634</v>
      </c>
      <c r="Q3149" s="6" t="str">
        <f t="shared" si="296"/>
        <v>theater</v>
      </c>
      <c r="R3149" s="6" t="str">
        <f t="shared" si="297"/>
        <v>plays</v>
      </c>
      <c r="S3149" s="11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294"/>
        <v>1.3116666666666668</v>
      </c>
      <c r="P3150">
        <f t="shared" si="295"/>
        <v>41.421052631578945</v>
      </c>
      <c r="Q3150" s="6" t="str">
        <f t="shared" si="296"/>
        <v>theater</v>
      </c>
      <c r="R3150" s="6" t="str">
        <f t="shared" si="297"/>
        <v>plays</v>
      </c>
      <c r="S3150" s="11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294"/>
        <v>1.04</v>
      </c>
      <c r="P3151">
        <f t="shared" si="295"/>
        <v>52</v>
      </c>
      <c r="Q3151" s="6" t="str">
        <f t="shared" si="296"/>
        <v>theater</v>
      </c>
      <c r="R3151" s="6" t="str">
        <f t="shared" si="297"/>
        <v>plays</v>
      </c>
      <c r="S3151" s="11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294"/>
        <v>1.01</v>
      </c>
      <c r="P3152">
        <f t="shared" si="295"/>
        <v>33.990384615384613</v>
      </c>
      <c r="Q3152" s="6" t="str">
        <f t="shared" si="296"/>
        <v>theater</v>
      </c>
      <c r="R3152" s="6" t="str">
        <f t="shared" si="297"/>
        <v>plays</v>
      </c>
      <c r="S3152" s="11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294"/>
        <v>1.004</v>
      </c>
      <c r="P3153">
        <f t="shared" si="295"/>
        <v>103.35294117647059</v>
      </c>
      <c r="Q3153" s="6" t="str">
        <f t="shared" si="296"/>
        <v>theater</v>
      </c>
      <c r="R3153" s="6" t="str">
        <f t="shared" si="297"/>
        <v>plays</v>
      </c>
      <c r="S3153" s="11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294"/>
        <v>1.0595454545454546</v>
      </c>
      <c r="P3154">
        <f t="shared" si="295"/>
        <v>34.791044776119406</v>
      </c>
      <c r="Q3154" s="6" t="str">
        <f t="shared" si="296"/>
        <v>theater</v>
      </c>
      <c r="R3154" s="6" t="str">
        <f t="shared" si="297"/>
        <v>plays</v>
      </c>
      <c r="S3154" s="11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294"/>
        <v>3.3558333333333334</v>
      </c>
      <c r="P3155">
        <f t="shared" si="295"/>
        <v>41.773858921161825</v>
      </c>
      <c r="Q3155" s="6" t="str">
        <f t="shared" si="296"/>
        <v>theater</v>
      </c>
      <c r="R3155" s="6" t="str">
        <f t="shared" si="297"/>
        <v>plays</v>
      </c>
      <c r="S3155" s="11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294"/>
        <v>1.1292857142857142</v>
      </c>
      <c r="P3156">
        <f t="shared" si="295"/>
        <v>64.268292682926827</v>
      </c>
      <c r="Q3156" s="6" t="str">
        <f t="shared" si="296"/>
        <v>theater</v>
      </c>
      <c r="R3156" s="6" t="str">
        <f t="shared" si="297"/>
        <v>plays</v>
      </c>
      <c r="S3156" s="11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294"/>
        <v>1.885046</v>
      </c>
      <c r="P3157">
        <f t="shared" si="295"/>
        <v>31.209370860927152</v>
      </c>
      <c r="Q3157" s="6" t="str">
        <f t="shared" si="296"/>
        <v>theater</v>
      </c>
      <c r="R3157" s="6" t="str">
        <f t="shared" si="297"/>
        <v>plays</v>
      </c>
      <c r="S3157" s="11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294"/>
        <v>1.0181818181818181</v>
      </c>
      <c r="P3158">
        <f t="shared" si="295"/>
        <v>62.921348314606739</v>
      </c>
      <c r="Q3158" s="6" t="str">
        <f t="shared" si="296"/>
        <v>theater</v>
      </c>
      <c r="R3158" s="6" t="str">
        <f t="shared" si="297"/>
        <v>plays</v>
      </c>
      <c r="S3158" s="11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294"/>
        <v>1.01</v>
      </c>
      <c r="P3159">
        <f t="shared" si="295"/>
        <v>98.536585365853654</v>
      </c>
      <c r="Q3159" s="6" t="str">
        <f t="shared" si="296"/>
        <v>theater</v>
      </c>
      <c r="R3159" s="6" t="str">
        <f t="shared" si="297"/>
        <v>plays</v>
      </c>
      <c r="S3159" s="11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294"/>
        <v>1.1399999999999999</v>
      </c>
      <c r="P3160">
        <f t="shared" si="295"/>
        <v>82.608695652173907</v>
      </c>
      <c r="Q3160" s="6" t="str">
        <f t="shared" si="296"/>
        <v>theater</v>
      </c>
      <c r="R3160" s="6" t="str">
        <f t="shared" si="297"/>
        <v>plays</v>
      </c>
      <c r="S3160" s="11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294"/>
        <v>1.3348133333333334</v>
      </c>
      <c r="P3161">
        <f t="shared" si="295"/>
        <v>38.504230769230773</v>
      </c>
      <c r="Q3161" s="6" t="str">
        <f t="shared" si="296"/>
        <v>theater</v>
      </c>
      <c r="R3161" s="6" t="str">
        <f t="shared" si="297"/>
        <v>plays</v>
      </c>
      <c r="S3161" s="11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294"/>
        <v>1.0153333333333334</v>
      </c>
      <c r="P3162">
        <f t="shared" si="295"/>
        <v>80.15789473684211</v>
      </c>
      <c r="Q3162" s="6" t="str">
        <f t="shared" si="296"/>
        <v>theater</v>
      </c>
      <c r="R3162" s="6" t="str">
        <f t="shared" si="297"/>
        <v>plays</v>
      </c>
      <c r="S3162" s="11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294"/>
        <v>1.0509999999999999</v>
      </c>
      <c r="P3163">
        <f t="shared" si="295"/>
        <v>28.405405405405407</v>
      </c>
      <c r="Q3163" s="6" t="str">
        <f t="shared" si="296"/>
        <v>theater</v>
      </c>
      <c r="R3163" s="6" t="str">
        <f t="shared" si="297"/>
        <v>plays</v>
      </c>
      <c r="S3163" s="11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294"/>
        <v>1.2715000000000001</v>
      </c>
      <c r="P3164">
        <f t="shared" si="295"/>
        <v>80.730158730158735</v>
      </c>
      <c r="Q3164" s="6" t="str">
        <f t="shared" si="296"/>
        <v>theater</v>
      </c>
      <c r="R3164" s="6" t="str">
        <f t="shared" si="297"/>
        <v>plays</v>
      </c>
      <c r="S3164" s="11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294"/>
        <v>1.1115384615384616</v>
      </c>
      <c r="P3165">
        <f t="shared" si="295"/>
        <v>200.69444444444446</v>
      </c>
      <c r="Q3165" s="6" t="str">
        <f t="shared" si="296"/>
        <v>theater</v>
      </c>
      <c r="R3165" s="6" t="str">
        <f t="shared" si="297"/>
        <v>plays</v>
      </c>
      <c r="S3165" s="11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294"/>
        <v>1.0676000000000001</v>
      </c>
      <c r="P3166">
        <f t="shared" si="295"/>
        <v>37.591549295774648</v>
      </c>
      <c r="Q3166" s="6" t="str">
        <f t="shared" si="296"/>
        <v>theater</v>
      </c>
      <c r="R3166" s="6" t="str">
        <f t="shared" si="297"/>
        <v>plays</v>
      </c>
      <c r="S3166" s="11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294"/>
        <v>1.6266666666666667</v>
      </c>
      <c r="P3167">
        <f t="shared" si="295"/>
        <v>58.095238095238095</v>
      </c>
      <c r="Q3167" s="6" t="str">
        <f t="shared" si="296"/>
        <v>theater</v>
      </c>
      <c r="R3167" s="6" t="str">
        <f t="shared" si="297"/>
        <v>plays</v>
      </c>
      <c r="S3167" s="11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294"/>
        <v>1.6022808571428573</v>
      </c>
      <c r="P3168">
        <f t="shared" si="295"/>
        <v>60.300892473118282</v>
      </c>
      <c r="Q3168" s="6" t="str">
        <f t="shared" si="296"/>
        <v>theater</v>
      </c>
      <c r="R3168" s="6" t="str">
        <f t="shared" si="297"/>
        <v>plays</v>
      </c>
      <c r="S3168" s="11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294"/>
        <v>1.1616666666666666</v>
      </c>
      <c r="P3169">
        <f t="shared" si="295"/>
        <v>63.363636363636367</v>
      </c>
      <c r="Q3169" s="6" t="str">
        <f t="shared" si="296"/>
        <v>theater</v>
      </c>
      <c r="R3169" s="6" t="str">
        <f t="shared" si="297"/>
        <v>plays</v>
      </c>
      <c r="S3169" s="11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294"/>
        <v>1.242</v>
      </c>
      <c r="P3170">
        <f t="shared" si="295"/>
        <v>50.901639344262293</v>
      </c>
      <c r="Q3170" s="6" t="str">
        <f t="shared" si="296"/>
        <v>theater</v>
      </c>
      <c r="R3170" s="6" t="str">
        <f t="shared" si="297"/>
        <v>plays</v>
      </c>
      <c r="S3170" s="11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294"/>
        <v>1.030125</v>
      </c>
      <c r="P3171">
        <f t="shared" si="295"/>
        <v>100.5</v>
      </c>
      <c r="Q3171" s="6" t="str">
        <f t="shared" si="296"/>
        <v>theater</v>
      </c>
      <c r="R3171" s="6" t="str">
        <f t="shared" si="297"/>
        <v>plays</v>
      </c>
      <c r="S3171" s="11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294"/>
        <v>1.1225000000000001</v>
      </c>
      <c r="P3172">
        <f t="shared" si="295"/>
        <v>31.619718309859156</v>
      </c>
      <c r="Q3172" s="6" t="str">
        <f t="shared" si="296"/>
        <v>theater</v>
      </c>
      <c r="R3172" s="6" t="str">
        <f t="shared" si="297"/>
        <v>plays</v>
      </c>
      <c r="S3172" s="11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294"/>
        <v>1.0881428571428571</v>
      </c>
      <c r="P3173">
        <f t="shared" si="295"/>
        <v>65.102564102564102</v>
      </c>
      <c r="Q3173" s="6" t="str">
        <f t="shared" si="296"/>
        <v>theater</v>
      </c>
      <c r="R3173" s="6" t="str">
        <f t="shared" si="297"/>
        <v>plays</v>
      </c>
      <c r="S3173" s="11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294"/>
        <v>1.1499999999999999</v>
      </c>
      <c r="P3174">
        <f t="shared" si="295"/>
        <v>79.310344827586206</v>
      </c>
      <c r="Q3174" s="6" t="str">
        <f t="shared" si="296"/>
        <v>theater</v>
      </c>
      <c r="R3174" s="6" t="str">
        <f t="shared" si="297"/>
        <v>plays</v>
      </c>
      <c r="S3174" s="11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294"/>
        <v>1.03</v>
      </c>
      <c r="P3175">
        <f t="shared" si="295"/>
        <v>139.18918918918919</v>
      </c>
      <c r="Q3175" s="6" t="str">
        <f t="shared" si="296"/>
        <v>theater</v>
      </c>
      <c r="R3175" s="6" t="str">
        <f t="shared" si="297"/>
        <v>plays</v>
      </c>
      <c r="S3175" s="11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294"/>
        <v>1.0113333333333334</v>
      </c>
      <c r="P3176">
        <f t="shared" si="295"/>
        <v>131.91304347826087</v>
      </c>
      <c r="Q3176" s="6" t="str">
        <f t="shared" si="296"/>
        <v>theater</v>
      </c>
      <c r="R3176" s="6" t="str">
        <f t="shared" si="297"/>
        <v>plays</v>
      </c>
      <c r="S3176" s="11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294"/>
        <v>1.0955999999999999</v>
      </c>
      <c r="P3177">
        <f t="shared" si="295"/>
        <v>91.3</v>
      </c>
      <c r="Q3177" s="6" t="str">
        <f t="shared" si="296"/>
        <v>theater</v>
      </c>
      <c r="R3177" s="6" t="str">
        <f t="shared" si="297"/>
        <v>plays</v>
      </c>
      <c r="S3177" s="11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294"/>
        <v>1.148421052631579</v>
      </c>
      <c r="P3178">
        <f t="shared" si="295"/>
        <v>39.672727272727272</v>
      </c>
      <c r="Q3178" s="6" t="str">
        <f t="shared" si="296"/>
        <v>theater</v>
      </c>
      <c r="R3178" s="6" t="str">
        <f t="shared" si="297"/>
        <v>plays</v>
      </c>
      <c r="S3178" s="11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294"/>
        <v>1.1739999999999999</v>
      </c>
      <c r="P3179">
        <f t="shared" si="295"/>
        <v>57.549019607843135</v>
      </c>
      <c r="Q3179" s="6" t="str">
        <f t="shared" si="296"/>
        <v>theater</v>
      </c>
      <c r="R3179" s="6" t="str">
        <f t="shared" si="297"/>
        <v>plays</v>
      </c>
      <c r="S3179" s="11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294"/>
        <v>1.7173333333333334</v>
      </c>
      <c r="P3180">
        <f t="shared" si="295"/>
        <v>33.025641025641029</v>
      </c>
      <c r="Q3180" s="6" t="str">
        <f t="shared" si="296"/>
        <v>theater</v>
      </c>
      <c r="R3180" s="6" t="str">
        <f t="shared" si="297"/>
        <v>plays</v>
      </c>
      <c r="S3180" s="11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294"/>
        <v>1.1416238095238094</v>
      </c>
      <c r="P3181">
        <f t="shared" si="295"/>
        <v>77.335806451612896</v>
      </c>
      <c r="Q3181" s="6" t="str">
        <f t="shared" si="296"/>
        <v>theater</v>
      </c>
      <c r="R3181" s="6" t="str">
        <f t="shared" si="297"/>
        <v>plays</v>
      </c>
      <c r="S3181" s="11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294"/>
        <v>1.1975</v>
      </c>
      <c r="P3182">
        <f t="shared" si="295"/>
        <v>31.933333333333334</v>
      </c>
      <c r="Q3182" s="6" t="str">
        <f t="shared" si="296"/>
        <v>theater</v>
      </c>
      <c r="R3182" s="6" t="str">
        <f t="shared" si="297"/>
        <v>plays</v>
      </c>
      <c r="S3182" s="11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294"/>
        <v>1.0900000000000001</v>
      </c>
      <c r="P3183">
        <f t="shared" si="295"/>
        <v>36.333333333333336</v>
      </c>
      <c r="Q3183" s="6" t="str">
        <f t="shared" si="296"/>
        <v>theater</v>
      </c>
      <c r="R3183" s="6" t="str">
        <f t="shared" si="297"/>
        <v>plays</v>
      </c>
      <c r="S3183" s="11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294"/>
        <v>1.0088571428571429</v>
      </c>
      <c r="P3184">
        <f t="shared" si="295"/>
        <v>46.768211920529801</v>
      </c>
      <c r="Q3184" s="6" t="str">
        <f t="shared" si="296"/>
        <v>theater</v>
      </c>
      <c r="R3184" s="6" t="str">
        <f t="shared" si="297"/>
        <v>plays</v>
      </c>
      <c r="S3184" s="11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294"/>
        <v>1.0900000000000001</v>
      </c>
      <c r="P3185">
        <f t="shared" si="295"/>
        <v>40.073529411764703</v>
      </c>
      <c r="Q3185" s="6" t="str">
        <f t="shared" si="296"/>
        <v>theater</v>
      </c>
      <c r="R3185" s="6" t="str">
        <f t="shared" si="297"/>
        <v>plays</v>
      </c>
      <c r="S3185" s="11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294"/>
        <v>1.0720930232558139</v>
      </c>
      <c r="P3186">
        <f t="shared" si="295"/>
        <v>100.21739130434783</v>
      </c>
      <c r="Q3186" s="6" t="str">
        <f t="shared" si="296"/>
        <v>theater</v>
      </c>
      <c r="R3186" s="6" t="str">
        <f t="shared" si="297"/>
        <v>plays</v>
      </c>
      <c r="S3186" s="11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294"/>
        <v>1</v>
      </c>
      <c r="P3187">
        <f t="shared" si="295"/>
        <v>41.666666666666664</v>
      </c>
      <c r="Q3187" s="6" t="str">
        <f t="shared" si="296"/>
        <v>theater</v>
      </c>
      <c r="R3187" s="6" t="str">
        <f t="shared" si="297"/>
        <v>plays</v>
      </c>
      <c r="S3187" s="11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294"/>
        <v>1.0218750000000001</v>
      </c>
      <c r="P3188">
        <f t="shared" si="295"/>
        <v>46.714285714285715</v>
      </c>
      <c r="Q3188" s="6" t="str">
        <f t="shared" si="296"/>
        <v>theater</v>
      </c>
      <c r="R3188" s="6" t="str">
        <f t="shared" si="297"/>
        <v>plays</v>
      </c>
      <c r="S3188" s="11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294"/>
        <v>1.1629333333333334</v>
      </c>
      <c r="P3189">
        <f t="shared" si="295"/>
        <v>71.491803278688522</v>
      </c>
      <c r="Q3189" s="6" t="str">
        <f t="shared" si="296"/>
        <v>theater</v>
      </c>
      <c r="R3189" s="6" t="str">
        <f t="shared" si="297"/>
        <v>plays</v>
      </c>
      <c r="S3189" s="11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294"/>
        <v>0.65</v>
      </c>
      <c r="P3190">
        <f t="shared" si="295"/>
        <v>14.444444444444445</v>
      </c>
      <c r="Q3190" s="6" t="str">
        <f t="shared" si="296"/>
        <v>theater</v>
      </c>
      <c r="R3190" s="6" t="str">
        <f t="shared" si="297"/>
        <v>musical</v>
      </c>
      <c r="S3190" s="11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294"/>
        <v>0.12327272727272727</v>
      </c>
      <c r="P3191">
        <f t="shared" si="295"/>
        <v>356.84210526315792</v>
      </c>
      <c r="Q3191" s="6" t="str">
        <f t="shared" si="296"/>
        <v>theater</v>
      </c>
      <c r="R3191" s="6" t="str">
        <f t="shared" si="297"/>
        <v>musical</v>
      </c>
      <c r="S3191" s="11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294"/>
        <v>0</v>
      </c>
      <c r="P3192">
        <f t="shared" si="295"/>
        <v>0</v>
      </c>
      <c r="Q3192" s="6" t="str">
        <f t="shared" si="296"/>
        <v>theater</v>
      </c>
      <c r="R3192" s="6" t="str">
        <f t="shared" si="297"/>
        <v>musical</v>
      </c>
      <c r="S3192" s="11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294"/>
        <v>4.0266666666666666E-2</v>
      </c>
      <c r="P3193">
        <f t="shared" si="295"/>
        <v>37.75</v>
      </c>
      <c r="Q3193" s="6" t="str">
        <f t="shared" si="296"/>
        <v>theater</v>
      </c>
      <c r="R3193" s="6" t="str">
        <f t="shared" si="297"/>
        <v>musical</v>
      </c>
      <c r="S3193" s="11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294"/>
        <v>1.0200000000000001E-2</v>
      </c>
      <c r="P3194">
        <f t="shared" si="295"/>
        <v>12.75</v>
      </c>
      <c r="Q3194" s="6" t="str">
        <f t="shared" si="296"/>
        <v>theater</v>
      </c>
      <c r="R3194" s="6" t="str">
        <f t="shared" si="297"/>
        <v>musical</v>
      </c>
      <c r="S3194" s="11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294"/>
        <v>0.1174</v>
      </c>
      <c r="P3195">
        <f t="shared" si="295"/>
        <v>24.458333333333332</v>
      </c>
      <c r="Q3195" s="6" t="str">
        <f t="shared" si="296"/>
        <v>theater</v>
      </c>
      <c r="R3195" s="6" t="str">
        <f t="shared" si="297"/>
        <v>musical</v>
      </c>
      <c r="S3195" s="11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294"/>
        <v>0</v>
      </c>
      <c r="P3196">
        <f t="shared" si="295"/>
        <v>0</v>
      </c>
      <c r="Q3196" s="6" t="str">
        <f t="shared" si="296"/>
        <v>theater</v>
      </c>
      <c r="R3196" s="6" t="str">
        <f t="shared" si="297"/>
        <v>musical</v>
      </c>
      <c r="S3196" s="11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294"/>
        <v>0.59142857142857141</v>
      </c>
      <c r="P3197">
        <f t="shared" si="295"/>
        <v>53.07692307692308</v>
      </c>
      <c r="Q3197" s="6" t="str">
        <f t="shared" si="296"/>
        <v>theater</v>
      </c>
      <c r="R3197" s="6" t="str">
        <f t="shared" si="297"/>
        <v>musical</v>
      </c>
      <c r="S3197" s="11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294"/>
        <v>5.9999999999999995E-4</v>
      </c>
      <c r="P3198">
        <f t="shared" si="295"/>
        <v>300</v>
      </c>
      <c r="Q3198" s="6" t="str">
        <f t="shared" si="296"/>
        <v>theater</v>
      </c>
      <c r="R3198" s="6" t="str">
        <f t="shared" si="297"/>
        <v>musical</v>
      </c>
      <c r="S3198" s="11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294"/>
        <v>0.1145</v>
      </c>
      <c r="P3199">
        <f t="shared" si="295"/>
        <v>286.25</v>
      </c>
      <c r="Q3199" s="6" t="str">
        <f t="shared" si="296"/>
        <v>theater</v>
      </c>
      <c r="R3199" s="6" t="str">
        <f t="shared" si="297"/>
        <v>musical</v>
      </c>
      <c r="S3199" s="11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294"/>
        <v>3.6666666666666666E-3</v>
      </c>
      <c r="P3200">
        <f t="shared" si="295"/>
        <v>36.666666666666664</v>
      </c>
      <c r="Q3200" s="6" t="str">
        <f t="shared" si="296"/>
        <v>theater</v>
      </c>
      <c r="R3200" s="6" t="str">
        <f t="shared" si="297"/>
        <v>musical</v>
      </c>
      <c r="S3200" s="11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294"/>
        <v>0.52159999999999995</v>
      </c>
      <c r="P3201">
        <f t="shared" si="295"/>
        <v>49.20754716981132</v>
      </c>
      <c r="Q3201" s="6" t="str">
        <f t="shared" si="296"/>
        <v>theater</v>
      </c>
      <c r="R3201" s="6" t="str">
        <f t="shared" si="297"/>
        <v>musical</v>
      </c>
      <c r="S3201" s="11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294"/>
        <v>2.0000000000000002E-5</v>
      </c>
      <c r="P3202">
        <f t="shared" si="295"/>
        <v>1</v>
      </c>
      <c r="Q3202" s="6" t="str">
        <f t="shared" si="296"/>
        <v>theater</v>
      </c>
      <c r="R3202" s="6" t="str">
        <f t="shared" si="297"/>
        <v>musical</v>
      </c>
      <c r="S3202" s="11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300">(E3203/D3203)</f>
        <v>1.2500000000000001E-2</v>
      </c>
      <c r="P3203">
        <f t="shared" ref="P3203:P3266" si="301">IF(L3203=0,0,(E3203/L3203))</f>
        <v>12.5</v>
      </c>
      <c r="Q3203" s="6" t="str">
        <f t="shared" ref="Q3203:Q3266" si="302">LEFT(N3203,FIND("/",N3203)-1)</f>
        <v>theater</v>
      </c>
      <c r="R3203" s="6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300"/>
        <v>0.54520000000000002</v>
      </c>
      <c r="P3204">
        <f t="shared" si="301"/>
        <v>109.04</v>
      </c>
      <c r="Q3204" s="6" t="str">
        <f t="shared" si="302"/>
        <v>theater</v>
      </c>
      <c r="R3204" s="6" t="str">
        <f t="shared" si="303"/>
        <v>musical</v>
      </c>
      <c r="S3204" s="11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300"/>
        <v>0.25</v>
      </c>
      <c r="P3205">
        <f t="shared" si="301"/>
        <v>41.666666666666664</v>
      </c>
      <c r="Q3205" s="6" t="str">
        <f t="shared" si="302"/>
        <v>theater</v>
      </c>
      <c r="R3205" s="6" t="str">
        <f t="shared" si="303"/>
        <v>musical</v>
      </c>
      <c r="S3205" s="11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300"/>
        <v>0</v>
      </c>
      <c r="P3206">
        <f t="shared" si="301"/>
        <v>0</v>
      </c>
      <c r="Q3206" s="6" t="str">
        <f t="shared" si="302"/>
        <v>theater</v>
      </c>
      <c r="R3206" s="6" t="str">
        <f t="shared" si="303"/>
        <v>musical</v>
      </c>
      <c r="S3206" s="11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300"/>
        <v>3.4125000000000003E-2</v>
      </c>
      <c r="P3207">
        <f t="shared" si="301"/>
        <v>22.75</v>
      </c>
      <c r="Q3207" s="6" t="str">
        <f t="shared" si="302"/>
        <v>theater</v>
      </c>
      <c r="R3207" s="6" t="str">
        <f t="shared" si="303"/>
        <v>musical</v>
      </c>
      <c r="S3207" s="11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300"/>
        <v>0</v>
      </c>
      <c r="P3208">
        <f t="shared" si="301"/>
        <v>0</v>
      </c>
      <c r="Q3208" s="6" t="str">
        <f t="shared" si="302"/>
        <v>theater</v>
      </c>
      <c r="R3208" s="6" t="str">
        <f t="shared" si="303"/>
        <v>musical</v>
      </c>
      <c r="S3208" s="11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300"/>
        <v>0.46363636363636362</v>
      </c>
      <c r="P3209">
        <f t="shared" si="301"/>
        <v>70.833333333333329</v>
      </c>
      <c r="Q3209" s="6" t="str">
        <f t="shared" si="302"/>
        <v>theater</v>
      </c>
      <c r="R3209" s="6" t="str">
        <f t="shared" si="303"/>
        <v>musical</v>
      </c>
      <c r="S3209" s="11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300"/>
        <v>1.0349999999999999</v>
      </c>
      <c r="P3210">
        <f t="shared" si="301"/>
        <v>63.109756097560975</v>
      </c>
      <c r="Q3210" s="6" t="str">
        <f t="shared" si="302"/>
        <v>theater</v>
      </c>
      <c r="R3210" s="6" t="str">
        <f t="shared" si="303"/>
        <v>plays</v>
      </c>
      <c r="S3210" s="11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300"/>
        <v>1.1932315789473684</v>
      </c>
      <c r="P3211">
        <f t="shared" si="301"/>
        <v>50.157964601769912</v>
      </c>
      <c r="Q3211" s="6" t="str">
        <f t="shared" si="302"/>
        <v>theater</v>
      </c>
      <c r="R3211" s="6" t="str">
        <f t="shared" si="303"/>
        <v>plays</v>
      </c>
      <c r="S3211" s="11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300"/>
        <v>1.2576666666666667</v>
      </c>
      <c r="P3212">
        <f t="shared" si="301"/>
        <v>62.883333333333333</v>
      </c>
      <c r="Q3212" s="6" t="str">
        <f t="shared" si="302"/>
        <v>theater</v>
      </c>
      <c r="R3212" s="6" t="str">
        <f t="shared" si="303"/>
        <v>plays</v>
      </c>
      <c r="S3212" s="11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300"/>
        <v>1.1974347826086957</v>
      </c>
      <c r="P3213">
        <f t="shared" si="301"/>
        <v>85.531055900621112</v>
      </c>
      <c r="Q3213" s="6" t="str">
        <f t="shared" si="302"/>
        <v>theater</v>
      </c>
      <c r="R3213" s="6" t="str">
        <f t="shared" si="303"/>
        <v>plays</v>
      </c>
      <c r="S3213" s="11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300"/>
        <v>1.2625</v>
      </c>
      <c r="P3214">
        <f t="shared" si="301"/>
        <v>53.723404255319146</v>
      </c>
      <c r="Q3214" s="6" t="str">
        <f t="shared" si="302"/>
        <v>theater</v>
      </c>
      <c r="R3214" s="6" t="str">
        <f t="shared" si="303"/>
        <v>plays</v>
      </c>
      <c r="S3214" s="11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300"/>
        <v>1.0011666666666668</v>
      </c>
      <c r="P3215">
        <f t="shared" si="301"/>
        <v>127.80851063829788</v>
      </c>
      <c r="Q3215" s="6" t="str">
        <f t="shared" si="302"/>
        <v>theater</v>
      </c>
      <c r="R3215" s="6" t="str">
        <f t="shared" si="303"/>
        <v>plays</v>
      </c>
      <c r="S3215" s="11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300"/>
        <v>1.0213333333333334</v>
      </c>
      <c r="P3216">
        <f t="shared" si="301"/>
        <v>106.57391304347826</v>
      </c>
      <c r="Q3216" s="6" t="str">
        <f t="shared" si="302"/>
        <v>theater</v>
      </c>
      <c r="R3216" s="6" t="str">
        <f t="shared" si="303"/>
        <v>plays</v>
      </c>
      <c r="S3216" s="11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300"/>
        <v>1.0035142857142858</v>
      </c>
      <c r="P3217">
        <f t="shared" si="301"/>
        <v>262.11194029850748</v>
      </c>
      <c r="Q3217" s="6" t="str">
        <f t="shared" si="302"/>
        <v>theater</v>
      </c>
      <c r="R3217" s="6" t="str">
        <f t="shared" si="303"/>
        <v>plays</v>
      </c>
      <c r="S3217" s="11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300"/>
        <v>1.0004999999999999</v>
      </c>
      <c r="P3218">
        <f t="shared" si="301"/>
        <v>57.171428571428571</v>
      </c>
      <c r="Q3218" s="6" t="str">
        <f t="shared" si="302"/>
        <v>theater</v>
      </c>
      <c r="R3218" s="6" t="str">
        <f t="shared" si="303"/>
        <v>plays</v>
      </c>
      <c r="S3218" s="11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300"/>
        <v>1.1602222222222223</v>
      </c>
      <c r="P3219">
        <f t="shared" si="301"/>
        <v>50.20192307692308</v>
      </c>
      <c r="Q3219" s="6" t="str">
        <f t="shared" si="302"/>
        <v>theater</v>
      </c>
      <c r="R3219" s="6" t="str">
        <f t="shared" si="303"/>
        <v>plays</v>
      </c>
      <c r="S3219" s="11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300"/>
        <v>1.0209999999999999</v>
      </c>
      <c r="P3220">
        <f t="shared" si="301"/>
        <v>66.586956521739125</v>
      </c>
      <c r="Q3220" s="6" t="str">
        <f t="shared" si="302"/>
        <v>theater</v>
      </c>
      <c r="R3220" s="6" t="str">
        <f t="shared" si="303"/>
        <v>plays</v>
      </c>
      <c r="S3220" s="11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300"/>
        <v>1.0011000000000001</v>
      </c>
      <c r="P3221">
        <f t="shared" si="301"/>
        <v>168.25210084033614</v>
      </c>
      <c r="Q3221" s="6" t="str">
        <f t="shared" si="302"/>
        <v>theater</v>
      </c>
      <c r="R3221" s="6" t="str">
        <f t="shared" si="303"/>
        <v>plays</v>
      </c>
      <c r="S3221" s="11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300"/>
        <v>1.0084</v>
      </c>
      <c r="P3222">
        <f t="shared" si="301"/>
        <v>256.37288135593218</v>
      </c>
      <c r="Q3222" s="6" t="str">
        <f t="shared" si="302"/>
        <v>theater</v>
      </c>
      <c r="R3222" s="6" t="str">
        <f t="shared" si="303"/>
        <v>plays</v>
      </c>
      <c r="S3222" s="11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300"/>
        <v>1.0342499999999999</v>
      </c>
      <c r="P3223">
        <f t="shared" si="301"/>
        <v>36.610619469026545</v>
      </c>
      <c r="Q3223" s="6" t="str">
        <f t="shared" si="302"/>
        <v>theater</v>
      </c>
      <c r="R3223" s="6" t="str">
        <f t="shared" si="303"/>
        <v>plays</v>
      </c>
      <c r="S3223" s="11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300"/>
        <v>1.248</v>
      </c>
      <c r="P3224">
        <f t="shared" si="301"/>
        <v>37.142857142857146</v>
      </c>
      <c r="Q3224" s="6" t="str">
        <f t="shared" si="302"/>
        <v>theater</v>
      </c>
      <c r="R3224" s="6" t="str">
        <f t="shared" si="303"/>
        <v>plays</v>
      </c>
      <c r="S3224" s="11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300"/>
        <v>1.0951612903225807</v>
      </c>
      <c r="P3225">
        <f t="shared" si="301"/>
        <v>45.878378378378379</v>
      </c>
      <c r="Q3225" s="6" t="str">
        <f t="shared" si="302"/>
        <v>theater</v>
      </c>
      <c r="R3225" s="6" t="str">
        <f t="shared" si="303"/>
        <v>plays</v>
      </c>
      <c r="S3225" s="11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300"/>
        <v>1.0203333333333333</v>
      </c>
      <c r="P3226">
        <f t="shared" si="301"/>
        <v>141.71296296296296</v>
      </c>
      <c r="Q3226" s="6" t="str">
        <f t="shared" si="302"/>
        <v>theater</v>
      </c>
      <c r="R3226" s="6" t="str">
        <f t="shared" si="303"/>
        <v>plays</v>
      </c>
      <c r="S3226" s="11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300"/>
        <v>1.0235000000000001</v>
      </c>
      <c r="P3227">
        <f t="shared" si="301"/>
        <v>52.487179487179489</v>
      </c>
      <c r="Q3227" s="6" t="str">
        <f t="shared" si="302"/>
        <v>theater</v>
      </c>
      <c r="R3227" s="6" t="str">
        <f t="shared" si="303"/>
        <v>plays</v>
      </c>
      <c r="S3227" s="11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300"/>
        <v>1.0416666666666667</v>
      </c>
      <c r="P3228">
        <f t="shared" si="301"/>
        <v>59.523809523809526</v>
      </c>
      <c r="Q3228" s="6" t="str">
        <f t="shared" si="302"/>
        <v>theater</v>
      </c>
      <c r="R3228" s="6" t="str">
        <f t="shared" si="303"/>
        <v>plays</v>
      </c>
      <c r="S3228" s="11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300"/>
        <v>1.25</v>
      </c>
      <c r="P3229">
        <f t="shared" si="301"/>
        <v>50</v>
      </c>
      <c r="Q3229" s="6" t="str">
        <f t="shared" si="302"/>
        <v>theater</v>
      </c>
      <c r="R3229" s="6" t="str">
        <f t="shared" si="303"/>
        <v>plays</v>
      </c>
      <c r="S3229" s="11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300"/>
        <v>1.0234285714285714</v>
      </c>
      <c r="P3230">
        <f t="shared" si="301"/>
        <v>193.62162162162161</v>
      </c>
      <c r="Q3230" s="6" t="str">
        <f t="shared" si="302"/>
        <v>theater</v>
      </c>
      <c r="R3230" s="6" t="str">
        <f t="shared" si="303"/>
        <v>plays</v>
      </c>
      <c r="S3230" s="11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300"/>
        <v>1.0786500000000001</v>
      </c>
      <c r="P3231">
        <f t="shared" si="301"/>
        <v>106.79702970297029</v>
      </c>
      <c r="Q3231" s="6" t="str">
        <f t="shared" si="302"/>
        <v>theater</v>
      </c>
      <c r="R3231" s="6" t="str">
        <f t="shared" si="303"/>
        <v>plays</v>
      </c>
      <c r="S3231" s="11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300"/>
        <v>1.0988461538461538</v>
      </c>
      <c r="P3232">
        <f t="shared" si="301"/>
        <v>77.21621621621621</v>
      </c>
      <c r="Q3232" s="6" t="str">
        <f t="shared" si="302"/>
        <v>theater</v>
      </c>
      <c r="R3232" s="6" t="str">
        <f t="shared" si="303"/>
        <v>plays</v>
      </c>
      <c r="S3232" s="11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300"/>
        <v>1.61</v>
      </c>
      <c r="P3233">
        <f t="shared" si="301"/>
        <v>57.5</v>
      </c>
      <c r="Q3233" s="6" t="str">
        <f t="shared" si="302"/>
        <v>theater</v>
      </c>
      <c r="R3233" s="6" t="str">
        <f t="shared" si="303"/>
        <v>plays</v>
      </c>
      <c r="S3233" s="11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300"/>
        <v>1.3120000000000001</v>
      </c>
      <c r="P3234">
        <f t="shared" si="301"/>
        <v>50.46153846153846</v>
      </c>
      <c r="Q3234" s="6" t="str">
        <f t="shared" si="302"/>
        <v>theater</v>
      </c>
      <c r="R3234" s="6" t="str">
        <f t="shared" si="303"/>
        <v>plays</v>
      </c>
      <c r="S3234" s="11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300"/>
        <v>1.1879999999999999</v>
      </c>
      <c r="P3235">
        <f t="shared" si="301"/>
        <v>97.377049180327873</v>
      </c>
      <c r="Q3235" s="6" t="str">
        <f t="shared" si="302"/>
        <v>theater</v>
      </c>
      <c r="R3235" s="6" t="str">
        <f t="shared" si="303"/>
        <v>plays</v>
      </c>
      <c r="S3235" s="11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300"/>
        <v>1.0039275000000001</v>
      </c>
      <c r="P3236">
        <f t="shared" si="301"/>
        <v>34.91921739130435</v>
      </c>
      <c r="Q3236" s="6" t="str">
        <f t="shared" si="302"/>
        <v>theater</v>
      </c>
      <c r="R3236" s="6" t="str">
        <f t="shared" si="303"/>
        <v>plays</v>
      </c>
      <c r="S3236" s="11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300"/>
        <v>1.0320666666666667</v>
      </c>
      <c r="P3237">
        <f t="shared" si="301"/>
        <v>85.530386740331494</v>
      </c>
      <c r="Q3237" s="6" t="str">
        <f t="shared" si="302"/>
        <v>theater</v>
      </c>
      <c r="R3237" s="6" t="str">
        <f t="shared" si="303"/>
        <v>plays</v>
      </c>
      <c r="S3237" s="11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300"/>
        <v>1.006</v>
      </c>
      <c r="P3238">
        <f t="shared" si="301"/>
        <v>182.90909090909091</v>
      </c>
      <c r="Q3238" s="6" t="str">
        <f t="shared" si="302"/>
        <v>theater</v>
      </c>
      <c r="R3238" s="6" t="str">
        <f t="shared" si="303"/>
        <v>plays</v>
      </c>
      <c r="S3238" s="11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300"/>
        <v>1.0078754285714286</v>
      </c>
      <c r="P3239">
        <f t="shared" si="301"/>
        <v>131.13620817843866</v>
      </c>
      <c r="Q3239" s="6" t="str">
        <f t="shared" si="302"/>
        <v>theater</v>
      </c>
      <c r="R3239" s="6" t="str">
        <f t="shared" si="303"/>
        <v>plays</v>
      </c>
      <c r="S3239" s="11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300"/>
        <v>1.1232142857142857</v>
      </c>
      <c r="P3240">
        <f t="shared" si="301"/>
        <v>39.810126582278478</v>
      </c>
      <c r="Q3240" s="6" t="str">
        <f t="shared" si="302"/>
        <v>theater</v>
      </c>
      <c r="R3240" s="6" t="str">
        <f t="shared" si="303"/>
        <v>plays</v>
      </c>
      <c r="S3240" s="11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300"/>
        <v>1.0591914022517912</v>
      </c>
      <c r="P3241">
        <f t="shared" si="301"/>
        <v>59.701730769230764</v>
      </c>
      <c r="Q3241" s="6" t="str">
        <f t="shared" si="302"/>
        <v>theater</v>
      </c>
      <c r="R3241" s="6" t="str">
        <f t="shared" si="303"/>
        <v>plays</v>
      </c>
      <c r="S3241" s="11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300"/>
        <v>1.0056666666666667</v>
      </c>
      <c r="P3242">
        <f t="shared" si="301"/>
        <v>88.735294117647058</v>
      </c>
      <c r="Q3242" s="6" t="str">
        <f t="shared" si="302"/>
        <v>theater</v>
      </c>
      <c r="R3242" s="6" t="str">
        <f t="shared" si="303"/>
        <v>plays</v>
      </c>
      <c r="S3242" s="11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300"/>
        <v>1.1530588235294117</v>
      </c>
      <c r="P3243">
        <f t="shared" si="301"/>
        <v>58.688622754491021</v>
      </c>
      <c r="Q3243" s="6" t="str">
        <f t="shared" si="302"/>
        <v>theater</v>
      </c>
      <c r="R3243" s="6" t="str">
        <f t="shared" si="303"/>
        <v>plays</v>
      </c>
      <c r="S3243" s="11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300"/>
        <v>1.273042</v>
      </c>
      <c r="P3244">
        <f t="shared" si="301"/>
        <v>69.56513661202186</v>
      </c>
      <c r="Q3244" s="6" t="str">
        <f t="shared" si="302"/>
        <v>theater</v>
      </c>
      <c r="R3244" s="6" t="str">
        <f t="shared" si="303"/>
        <v>plays</v>
      </c>
      <c r="S3244" s="11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300"/>
        <v>1.028375</v>
      </c>
      <c r="P3245">
        <f t="shared" si="301"/>
        <v>115.87323943661971</v>
      </c>
      <c r="Q3245" s="6" t="str">
        <f t="shared" si="302"/>
        <v>theater</v>
      </c>
      <c r="R3245" s="6" t="str">
        <f t="shared" si="303"/>
        <v>plays</v>
      </c>
      <c r="S3245" s="11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300"/>
        <v>1.0293749999999999</v>
      </c>
      <c r="P3246">
        <f t="shared" si="301"/>
        <v>23.869565217391305</v>
      </c>
      <c r="Q3246" s="6" t="str">
        <f t="shared" si="302"/>
        <v>theater</v>
      </c>
      <c r="R3246" s="6" t="str">
        <f t="shared" si="303"/>
        <v>plays</v>
      </c>
      <c r="S3246" s="11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300"/>
        <v>1.043047619047619</v>
      </c>
      <c r="P3247">
        <f t="shared" si="301"/>
        <v>81.125925925925927</v>
      </c>
      <c r="Q3247" s="6" t="str">
        <f t="shared" si="302"/>
        <v>theater</v>
      </c>
      <c r="R3247" s="6" t="str">
        <f t="shared" si="303"/>
        <v>plays</v>
      </c>
      <c r="S3247" s="11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300"/>
        <v>1.1122000000000001</v>
      </c>
      <c r="P3248">
        <f t="shared" si="301"/>
        <v>57.626943005181346</v>
      </c>
      <c r="Q3248" s="6" t="str">
        <f t="shared" si="302"/>
        <v>theater</v>
      </c>
      <c r="R3248" s="6" t="str">
        <f t="shared" si="303"/>
        <v>plays</v>
      </c>
      <c r="S3248" s="11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300"/>
        <v>1.0586</v>
      </c>
      <c r="P3249">
        <f t="shared" si="301"/>
        <v>46.429824561403507</v>
      </c>
      <c r="Q3249" s="6" t="str">
        <f t="shared" si="302"/>
        <v>theater</v>
      </c>
      <c r="R3249" s="6" t="str">
        <f t="shared" si="303"/>
        <v>plays</v>
      </c>
      <c r="S3249" s="11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300"/>
        <v>1.0079166666666666</v>
      </c>
      <c r="P3250">
        <f t="shared" si="301"/>
        <v>60.475000000000001</v>
      </c>
      <c r="Q3250" s="6" t="str">
        <f t="shared" si="302"/>
        <v>theater</v>
      </c>
      <c r="R3250" s="6" t="str">
        <f t="shared" si="303"/>
        <v>plays</v>
      </c>
      <c r="S3250" s="11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300"/>
        <v>1.0492727272727274</v>
      </c>
      <c r="P3251">
        <f t="shared" si="301"/>
        <v>65.579545454545453</v>
      </c>
      <c r="Q3251" s="6" t="str">
        <f t="shared" si="302"/>
        <v>theater</v>
      </c>
      <c r="R3251" s="6" t="str">
        <f t="shared" si="303"/>
        <v>plays</v>
      </c>
      <c r="S3251" s="11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300"/>
        <v>1.01552</v>
      </c>
      <c r="P3252">
        <f t="shared" si="301"/>
        <v>119.1924882629108</v>
      </c>
      <c r="Q3252" s="6" t="str">
        <f t="shared" si="302"/>
        <v>theater</v>
      </c>
      <c r="R3252" s="6" t="str">
        <f t="shared" si="303"/>
        <v>plays</v>
      </c>
      <c r="S3252" s="11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300"/>
        <v>1.1073333333333333</v>
      </c>
      <c r="P3253">
        <f t="shared" si="301"/>
        <v>83.05</v>
      </c>
      <c r="Q3253" s="6" t="str">
        <f t="shared" si="302"/>
        <v>theater</v>
      </c>
      <c r="R3253" s="6" t="str">
        <f t="shared" si="303"/>
        <v>plays</v>
      </c>
      <c r="S3253" s="11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300"/>
        <v>1.2782222222222221</v>
      </c>
      <c r="P3254">
        <f t="shared" si="301"/>
        <v>57.52</v>
      </c>
      <c r="Q3254" s="6" t="str">
        <f t="shared" si="302"/>
        <v>theater</v>
      </c>
      <c r="R3254" s="6" t="str">
        <f t="shared" si="303"/>
        <v>plays</v>
      </c>
      <c r="S3254" s="11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300"/>
        <v>1.0182500000000001</v>
      </c>
      <c r="P3255">
        <f t="shared" si="301"/>
        <v>177.08695652173913</v>
      </c>
      <c r="Q3255" s="6" t="str">
        <f t="shared" si="302"/>
        <v>theater</v>
      </c>
      <c r="R3255" s="6" t="str">
        <f t="shared" si="303"/>
        <v>plays</v>
      </c>
      <c r="S3255" s="11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300"/>
        <v>1.012576923076923</v>
      </c>
      <c r="P3256">
        <f t="shared" si="301"/>
        <v>70.771505376344081</v>
      </c>
      <c r="Q3256" s="6" t="str">
        <f t="shared" si="302"/>
        <v>theater</v>
      </c>
      <c r="R3256" s="6" t="str">
        <f t="shared" si="303"/>
        <v>plays</v>
      </c>
      <c r="S3256" s="11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300"/>
        <v>1.75</v>
      </c>
      <c r="P3257">
        <f t="shared" si="301"/>
        <v>29.166666666666668</v>
      </c>
      <c r="Q3257" s="6" t="str">
        <f t="shared" si="302"/>
        <v>theater</v>
      </c>
      <c r="R3257" s="6" t="str">
        <f t="shared" si="303"/>
        <v>plays</v>
      </c>
      <c r="S3257" s="11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300"/>
        <v>1.2806</v>
      </c>
      <c r="P3258">
        <f t="shared" si="301"/>
        <v>72.76136363636364</v>
      </c>
      <c r="Q3258" s="6" t="str">
        <f t="shared" si="302"/>
        <v>theater</v>
      </c>
      <c r="R3258" s="6" t="str">
        <f t="shared" si="303"/>
        <v>plays</v>
      </c>
      <c r="S3258" s="11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300"/>
        <v>1.0629949999999999</v>
      </c>
      <c r="P3259">
        <f t="shared" si="301"/>
        <v>51.853414634146333</v>
      </c>
      <c r="Q3259" s="6" t="str">
        <f t="shared" si="302"/>
        <v>theater</v>
      </c>
      <c r="R3259" s="6" t="str">
        <f t="shared" si="303"/>
        <v>plays</v>
      </c>
      <c r="S3259" s="11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300"/>
        <v>1.052142857142857</v>
      </c>
      <c r="P3260">
        <f t="shared" si="301"/>
        <v>98.2</v>
      </c>
      <c r="Q3260" s="6" t="str">
        <f t="shared" si="302"/>
        <v>theater</v>
      </c>
      <c r="R3260" s="6" t="str">
        <f t="shared" si="303"/>
        <v>plays</v>
      </c>
      <c r="S3260" s="11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300"/>
        <v>1.0616782608695652</v>
      </c>
      <c r="P3261">
        <f t="shared" si="301"/>
        <v>251.7381443298969</v>
      </c>
      <c r="Q3261" s="6" t="str">
        <f t="shared" si="302"/>
        <v>theater</v>
      </c>
      <c r="R3261" s="6" t="str">
        <f t="shared" si="303"/>
        <v>plays</v>
      </c>
      <c r="S3261" s="11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300"/>
        <v>1.0924</v>
      </c>
      <c r="P3262">
        <f t="shared" si="301"/>
        <v>74.821917808219183</v>
      </c>
      <c r="Q3262" s="6" t="str">
        <f t="shared" si="302"/>
        <v>theater</v>
      </c>
      <c r="R3262" s="6" t="str">
        <f t="shared" si="303"/>
        <v>plays</v>
      </c>
      <c r="S3262" s="11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300"/>
        <v>1.0045454545454546</v>
      </c>
      <c r="P3263">
        <f t="shared" si="301"/>
        <v>67.65306122448979</v>
      </c>
      <c r="Q3263" s="6" t="str">
        <f t="shared" si="302"/>
        <v>theater</v>
      </c>
      <c r="R3263" s="6" t="str">
        <f t="shared" si="303"/>
        <v>plays</v>
      </c>
      <c r="S3263" s="11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300"/>
        <v>1.0304098360655738</v>
      </c>
      <c r="P3264">
        <f t="shared" si="301"/>
        <v>93.81343283582089</v>
      </c>
      <c r="Q3264" s="6" t="str">
        <f t="shared" si="302"/>
        <v>theater</v>
      </c>
      <c r="R3264" s="6" t="str">
        <f t="shared" si="303"/>
        <v>plays</v>
      </c>
      <c r="S3264" s="11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300"/>
        <v>1.121664</v>
      </c>
      <c r="P3265">
        <f t="shared" si="301"/>
        <v>41.237647058823526</v>
      </c>
      <c r="Q3265" s="6" t="str">
        <f t="shared" si="302"/>
        <v>theater</v>
      </c>
      <c r="R3265" s="6" t="str">
        <f t="shared" si="303"/>
        <v>plays</v>
      </c>
      <c r="S3265" s="11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300"/>
        <v>1.03</v>
      </c>
      <c r="P3266">
        <f t="shared" si="301"/>
        <v>52.551020408163268</v>
      </c>
      <c r="Q3266" s="6" t="str">
        <f t="shared" si="302"/>
        <v>theater</v>
      </c>
      <c r="R3266" s="6" t="str">
        <f t="shared" si="303"/>
        <v>plays</v>
      </c>
      <c r="S3266" s="11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306">(E3267/D3267)</f>
        <v>1.64</v>
      </c>
      <c r="P3267">
        <f t="shared" ref="P3267:P3330" si="307">IF(L3267=0,0,(E3267/L3267))</f>
        <v>70.285714285714292</v>
      </c>
      <c r="Q3267" s="6" t="str">
        <f t="shared" ref="Q3267:Q3330" si="308">LEFT(N3267,FIND("/",N3267)-1)</f>
        <v>theater</v>
      </c>
      <c r="R3267" s="6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306"/>
        <v>1.3128333333333333</v>
      </c>
      <c r="P3268">
        <f t="shared" si="307"/>
        <v>48.325153374233132</v>
      </c>
      <c r="Q3268" s="6" t="str">
        <f t="shared" si="308"/>
        <v>theater</v>
      </c>
      <c r="R3268" s="6" t="str">
        <f t="shared" si="309"/>
        <v>plays</v>
      </c>
      <c r="S3268" s="11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306"/>
        <v>1.0209999999999999</v>
      </c>
      <c r="P3269">
        <f t="shared" si="307"/>
        <v>53.177083333333336</v>
      </c>
      <c r="Q3269" s="6" t="str">
        <f t="shared" si="308"/>
        <v>theater</v>
      </c>
      <c r="R3269" s="6" t="str">
        <f t="shared" si="309"/>
        <v>plays</v>
      </c>
      <c r="S3269" s="11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306"/>
        <v>1.28</v>
      </c>
      <c r="P3270">
        <f t="shared" si="307"/>
        <v>60.952380952380949</v>
      </c>
      <c r="Q3270" s="6" t="str">
        <f t="shared" si="308"/>
        <v>theater</v>
      </c>
      <c r="R3270" s="6" t="str">
        <f t="shared" si="309"/>
        <v>plays</v>
      </c>
      <c r="S3270" s="11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306"/>
        <v>1.0149999999999999</v>
      </c>
      <c r="P3271">
        <f t="shared" si="307"/>
        <v>116</v>
      </c>
      <c r="Q3271" s="6" t="str">
        <f t="shared" si="308"/>
        <v>theater</v>
      </c>
      <c r="R3271" s="6" t="str">
        <f t="shared" si="309"/>
        <v>plays</v>
      </c>
      <c r="S3271" s="11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306"/>
        <v>1.0166666666666666</v>
      </c>
      <c r="P3272">
        <f t="shared" si="307"/>
        <v>61</v>
      </c>
      <c r="Q3272" s="6" t="str">
        <f t="shared" si="308"/>
        <v>theater</v>
      </c>
      <c r="R3272" s="6" t="str">
        <f t="shared" si="309"/>
        <v>plays</v>
      </c>
      <c r="S3272" s="11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306"/>
        <v>1.3</v>
      </c>
      <c r="P3273">
        <f t="shared" si="307"/>
        <v>38.235294117647058</v>
      </c>
      <c r="Q3273" s="6" t="str">
        <f t="shared" si="308"/>
        <v>theater</v>
      </c>
      <c r="R3273" s="6" t="str">
        <f t="shared" si="309"/>
        <v>plays</v>
      </c>
      <c r="S3273" s="11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306"/>
        <v>1.5443</v>
      </c>
      <c r="P3274">
        <f t="shared" si="307"/>
        <v>106.50344827586207</v>
      </c>
      <c r="Q3274" s="6" t="str">
        <f t="shared" si="308"/>
        <v>theater</v>
      </c>
      <c r="R3274" s="6" t="str">
        <f t="shared" si="309"/>
        <v>plays</v>
      </c>
      <c r="S3274" s="11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306"/>
        <v>1.0740000000000001</v>
      </c>
      <c r="P3275">
        <f t="shared" si="307"/>
        <v>204.57142857142858</v>
      </c>
      <c r="Q3275" s="6" t="str">
        <f t="shared" si="308"/>
        <v>theater</v>
      </c>
      <c r="R3275" s="6" t="str">
        <f t="shared" si="309"/>
        <v>plays</v>
      </c>
      <c r="S3275" s="11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306"/>
        <v>1.0132258064516129</v>
      </c>
      <c r="P3276">
        <f t="shared" si="307"/>
        <v>54.912587412587413</v>
      </c>
      <c r="Q3276" s="6" t="str">
        <f t="shared" si="308"/>
        <v>theater</v>
      </c>
      <c r="R3276" s="6" t="str">
        <f t="shared" si="309"/>
        <v>plays</v>
      </c>
      <c r="S3276" s="11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306"/>
        <v>1.0027777777777778</v>
      </c>
      <c r="P3277">
        <f t="shared" si="307"/>
        <v>150.41666666666666</v>
      </c>
      <c r="Q3277" s="6" t="str">
        <f t="shared" si="308"/>
        <v>theater</v>
      </c>
      <c r="R3277" s="6" t="str">
        <f t="shared" si="309"/>
        <v>plays</v>
      </c>
      <c r="S3277" s="11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306"/>
        <v>1.1684444444444444</v>
      </c>
      <c r="P3278">
        <f t="shared" si="307"/>
        <v>52.58</v>
      </c>
      <c r="Q3278" s="6" t="str">
        <f t="shared" si="308"/>
        <v>theater</v>
      </c>
      <c r="R3278" s="6" t="str">
        <f t="shared" si="309"/>
        <v>plays</v>
      </c>
      <c r="S3278" s="11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306"/>
        <v>1.0860000000000001</v>
      </c>
      <c r="P3279">
        <f t="shared" si="307"/>
        <v>54.3</v>
      </c>
      <c r="Q3279" s="6" t="str">
        <f t="shared" si="308"/>
        <v>theater</v>
      </c>
      <c r="R3279" s="6" t="str">
        <f t="shared" si="309"/>
        <v>plays</v>
      </c>
      <c r="S3279" s="11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306"/>
        <v>1.034</v>
      </c>
      <c r="P3280">
        <f t="shared" si="307"/>
        <v>76.029411764705884</v>
      </c>
      <c r="Q3280" s="6" t="str">
        <f t="shared" si="308"/>
        <v>theater</v>
      </c>
      <c r="R3280" s="6" t="str">
        <f t="shared" si="309"/>
        <v>plays</v>
      </c>
      <c r="S3280" s="11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306"/>
        <v>1.1427586206896552</v>
      </c>
      <c r="P3281">
        <f t="shared" si="307"/>
        <v>105.2063492063492</v>
      </c>
      <c r="Q3281" s="6" t="str">
        <f t="shared" si="308"/>
        <v>theater</v>
      </c>
      <c r="R3281" s="6" t="str">
        <f t="shared" si="309"/>
        <v>plays</v>
      </c>
      <c r="S3281" s="11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306"/>
        <v>1.03</v>
      </c>
      <c r="P3282">
        <f t="shared" si="307"/>
        <v>68.666666666666671</v>
      </c>
      <c r="Q3282" s="6" t="str">
        <f t="shared" si="308"/>
        <v>theater</v>
      </c>
      <c r="R3282" s="6" t="str">
        <f t="shared" si="309"/>
        <v>plays</v>
      </c>
      <c r="S3282" s="11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306"/>
        <v>1.216</v>
      </c>
      <c r="P3283">
        <f t="shared" si="307"/>
        <v>129.36170212765958</v>
      </c>
      <c r="Q3283" s="6" t="str">
        <f t="shared" si="308"/>
        <v>theater</v>
      </c>
      <c r="R3283" s="6" t="str">
        <f t="shared" si="309"/>
        <v>plays</v>
      </c>
      <c r="S3283" s="11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306"/>
        <v>1.026467741935484</v>
      </c>
      <c r="P3284">
        <f t="shared" si="307"/>
        <v>134.26371308016877</v>
      </c>
      <c r="Q3284" s="6" t="str">
        <f t="shared" si="308"/>
        <v>theater</v>
      </c>
      <c r="R3284" s="6" t="str">
        <f t="shared" si="309"/>
        <v>plays</v>
      </c>
      <c r="S3284" s="11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306"/>
        <v>1.0475000000000001</v>
      </c>
      <c r="P3285">
        <f t="shared" si="307"/>
        <v>17.829787234042552</v>
      </c>
      <c r="Q3285" s="6" t="str">
        <f t="shared" si="308"/>
        <v>theater</v>
      </c>
      <c r="R3285" s="6" t="str">
        <f t="shared" si="309"/>
        <v>plays</v>
      </c>
      <c r="S3285" s="11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306"/>
        <v>1.016</v>
      </c>
      <c r="P3286">
        <f t="shared" si="307"/>
        <v>203.2</v>
      </c>
      <c r="Q3286" s="6" t="str">
        <f t="shared" si="308"/>
        <v>theater</v>
      </c>
      <c r="R3286" s="6" t="str">
        <f t="shared" si="309"/>
        <v>plays</v>
      </c>
      <c r="S3286" s="11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306"/>
        <v>1.1210242048409682</v>
      </c>
      <c r="P3287">
        <f t="shared" si="307"/>
        <v>69.18518518518519</v>
      </c>
      <c r="Q3287" s="6" t="str">
        <f t="shared" si="308"/>
        <v>theater</v>
      </c>
      <c r="R3287" s="6" t="str">
        <f t="shared" si="309"/>
        <v>plays</v>
      </c>
      <c r="S3287" s="11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306"/>
        <v>1.0176666666666667</v>
      </c>
      <c r="P3288">
        <f t="shared" si="307"/>
        <v>125.12295081967213</v>
      </c>
      <c r="Q3288" s="6" t="str">
        <f t="shared" si="308"/>
        <v>theater</v>
      </c>
      <c r="R3288" s="6" t="str">
        <f t="shared" si="309"/>
        <v>plays</v>
      </c>
      <c r="S3288" s="11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306"/>
        <v>1</v>
      </c>
      <c r="P3289">
        <f t="shared" si="307"/>
        <v>73.529411764705884</v>
      </c>
      <c r="Q3289" s="6" t="str">
        <f t="shared" si="308"/>
        <v>theater</v>
      </c>
      <c r="R3289" s="6" t="str">
        <f t="shared" si="309"/>
        <v>plays</v>
      </c>
      <c r="S3289" s="11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306"/>
        <v>1.0026489999999999</v>
      </c>
      <c r="P3290">
        <f t="shared" si="307"/>
        <v>48.437149758454105</v>
      </c>
      <c r="Q3290" s="6" t="str">
        <f t="shared" si="308"/>
        <v>theater</v>
      </c>
      <c r="R3290" s="6" t="str">
        <f t="shared" si="309"/>
        <v>plays</v>
      </c>
      <c r="S3290" s="11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306"/>
        <v>1.3304200000000002</v>
      </c>
      <c r="P3291">
        <f t="shared" si="307"/>
        <v>26.608400000000003</v>
      </c>
      <c r="Q3291" s="6" t="str">
        <f t="shared" si="308"/>
        <v>theater</v>
      </c>
      <c r="R3291" s="6" t="str">
        <f t="shared" si="309"/>
        <v>plays</v>
      </c>
      <c r="S3291" s="11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306"/>
        <v>1.212</v>
      </c>
      <c r="P3292">
        <f t="shared" si="307"/>
        <v>33.666666666666664</v>
      </c>
      <c r="Q3292" s="6" t="str">
        <f t="shared" si="308"/>
        <v>theater</v>
      </c>
      <c r="R3292" s="6" t="str">
        <f t="shared" si="309"/>
        <v>plays</v>
      </c>
      <c r="S3292" s="11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306"/>
        <v>1.1399999999999999</v>
      </c>
      <c r="P3293">
        <f t="shared" si="307"/>
        <v>40.714285714285715</v>
      </c>
      <c r="Q3293" s="6" t="str">
        <f t="shared" si="308"/>
        <v>theater</v>
      </c>
      <c r="R3293" s="6" t="str">
        <f t="shared" si="309"/>
        <v>plays</v>
      </c>
      <c r="S3293" s="11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306"/>
        <v>2.8613861386138613</v>
      </c>
      <c r="P3294">
        <f t="shared" si="307"/>
        <v>19.266666666666666</v>
      </c>
      <c r="Q3294" s="6" t="str">
        <f t="shared" si="308"/>
        <v>theater</v>
      </c>
      <c r="R3294" s="6" t="str">
        <f t="shared" si="309"/>
        <v>plays</v>
      </c>
      <c r="S3294" s="11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306"/>
        <v>1.7044444444444444</v>
      </c>
      <c r="P3295">
        <f t="shared" si="307"/>
        <v>84.285714285714292</v>
      </c>
      <c r="Q3295" s="6" t="str">
        <f t="shared" si="308"/>
        <v>theater</v>
      </c>
      <c r="R3295" s="6" t="str">
        <f t="shared" si="309"/>
        <v>plays</v>
      </c>
      <c r="S3295" s="11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306"/>
        <v>1.1833333333333333</v>
      </c>
      <c r="P3296">
        <f t="shared" si="307"/>
        <v>29.583333333333332</v>
      </c>
      <c r="Q3296" s="6" t="str">
        <f t="shared" si="308"/>
        <v>theater</v>
      </c>
      <c r="R3296" s="6" t="str">
        <f t="shared" si="309"/>
        <v>plays</v>
      </c>
      <c r="S3296" s="11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306"/>
        <v>1.0285857142857142</v>
      </c>
      <c r="P3297">
        <f t="shared" si="307"/>
        <v>26.667037037037037</v>
      </c>
      <c r="Q3297" s="6" t="str">
        <f t="shared" si="308"/>
        <v>theater</v>
      </c>
      <c r="R3297" s="6" t="str">
        <f t="shared" si="309"/>
        <v>plays</v>
      </c>
      <c r="S3297" s="11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306"/>
        <v>1.4406666666666668</v>
      </c>
      <c r="P3298">
        <f t="shared" si="307"/>
        <v>45.978723404255319</v>
      </c>
      <c r="Q3298" s="6" t="str">
        <f t="shared" si="308"/>
        <v>theater</v>
      </c>
      <c r="R3298" s="6" t="str">
        <f t="shared" si="309"/>
        <v>plays</v>
      </c>
      <c r="S3298" s="11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306"/>
        <v>1.0007272727272727</v>
      </c>
      <c r="P3299">
        <f t="shared" si="307"/>
        <v>125.09090909090909</v>
      </c>
      <c r="Q3299" s="6" t="str">
        <f t="shared" si="308"/>
        <v>theater</v>
      </c>
      <c r="R3299" s="6" t="str">
        <f t="shared" si="309"/>
        <v>plays</v>
      </c>
      <c r="S3299" s="11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306"/>
        <v>1.0173000000000001</v>
      </c>
      <c r="P3300">
        <f t="shared" si="307"/>
        <v>141.29166666666666</v>
      </c>
      <c r="Q3300" s="6" t="str">
        <f t="shared" si="308"/>
        <v>theater</v>
      </c>
      <c r="R3300" s="6" t="str">
        <f t="shared" si="309"/>
        <v>plays</v>
      </c>
      <c r="S3300" s="11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306"/>
        <v>1.1619999999999999</v>
      </c>
      <c r="P3301">
        <f t="shared" si="307"/>
        <v>55.333333333333336</v>
      </c>
      <c r="Q3301" s="6" t="str">
        <f t="shared" si="308"/>
        <v>theater</v>
      </c>
      <c r="R3301" s="6" t="str">
        <f t="shared" si="309"/>
        <v>plays</v>
      </c>
      <c r="S3301" s="11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306"/>
        <v>1.3616666666666666</v>
      </c>
      <c r="P3302">
        <f t="shared" si="307"/>
        <v>46.420454545454547</v>
      </c>
      <c r="Q3302" s="6" t="str">
        <f t="shared" si="308"/>
        <v>theater</v>
      </c>
      <c r="R3302" s="6" t="str">
        <f t="shared" si="309"/>
        <v>plays</v>
      </c>
      <c r="S3302" s="11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306"/>
        <v>1.3346666666666667</v>
      </c>
      <c r="P3303">
        <f t="shared" si="307"/>
        <v>57.2</v>
      </c>
      <c r="Q3303" s="6" t="str">
        <f t="shared" si="308"/>
        <v>theater</v>
      </c>
      <c r="R3303" s="6" t="str">
        <f t="shared" si="309"/>
        <v>plays</v>
      </c>
      <c r="S3303" s="11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306"/>
        <v>1.0339285714285715</v>
      </c>
      <c r="P3304">
        <f t="shared" si="307"/>
        <v>173.7</v>
      </c>
      <c r="Q3304" s="6" t="str">
        <f t="shared" si="308"/>
        <v>theater</v>
      </c>
      <c r="R3304" s="6" t="str">
        <f t="shared" si="309"/>
        <v>plays</v>
      </c>
      <c r="S3304" s="11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306"/>
        <v>1.1588888888888889</v>
      </c>
      <c r="P3305">
        <f t="shared" si="307"/>
        <v>59.6</v>
      </c>
      <c r="Q3305" s="6" t="str">
        <f t="shared" si="308"/>
        <v>theater</v>
      </c>
      <c r="R3305" s="6" t="str">
        <f t="shared" si="309"/>
        <v>plays</v>
      </c>
      <c r="S3305" s="11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306"/>
        <v>1.0451666666666666</v>
      </c>
      <c r="P3306">
        <f t="shared" si="307"/>
        <v>89.585714285714289</v>
      </c>
      <c r="Q3306" s="6" t="str">
        <f t="shared" si="308"/>
        <v>theater</v>
      </c>
      <c r="R3306" s="6" t="str">
        <f t="shared" si="309"/>
        <v>plays</v>
      </c>
      <c r="S3306" s="11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306"/>
        <v>1.0202500000000001</v>
      </c>
      <c r="P3307">
        <f t="shared" si="307"/>
        <v>204.05</v>
      </c>
      <c r="Q3307" s="6" t="str">
        <f t="shared" si="308"/>
        <v>theater</v>
      </c>
      <c r="R3307" s="6" t="str">
        <f t="shared" si="309"/>
        <v>plays</v>
      </c>
      <c r="S3307" s="11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306"/>
        <v>1.7533333333333334</v>
      </c>
      <c r="P3308">
        <f t="shared" si="307"/>
        <v>48.703703703703702</v>
      </c>
      <c r="Q3308" s="6" t="str">
        <f t="shared" si="308"/>
        <v>theater</v>
      </c>
      <c r="R3308" s="6" t="str">
        <f t="shared" si="309"/>
        <v>plays</v>
      </c>
      <c r="S3308" s="11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306"/>
        <v>1.0668</v>
      </c>
      <c r="P3309">
        <f t="shared" si="307"/>
        <v>53.339999999999996</v>
      </c>
      <c r="Q3309" s="6" t="str">
        <f t="shared" si="308"/>
        <v>theater</v>
      </c>
      <c r="R3309" s="6" t="str">
        <f t="shared" si="309"/>
        <v>plays</v>
      </c>
      <c r="S3309" s="11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306"/>
        <v>1.2228571428571429</v>
      </c>
      <c r="P3310">
        <f t="shared" si="307"/>
        <v>75.087719298245617</v>
      </c>
      <c r="Q3310" s="6" t="str">
        <f t="shared" si="308"/>
        <v>theater</v>
      </c>
      <c r="R3310" s="6" t="str">
        <f t="shared" si="309"/>
        <v>plays</v>
      </c>
      <c r="S3310" s="11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306"/>
        <v>1.5942857142857143</v>
      </c>
      <c r="P3311">
        <f t="shared" si="307"/>
        <v>18</v>
      </c>
      <c r="Q3311" s="6" t="str">
        <f t="shared" si="308"/>
        <v>theater</v>
      </c>
      <c r="R3311" s="6" t="str">
        <f t="shared" si="309"/>
        <v>plays</v>
      </c>
      <c r="S3311" s="11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306"/>
        <v>1.0007692307692309</v>
      </c>
      <c r="P3312">
        <f t="shared" si="307"/>
        <v>209.83870967741936</v>
      </c>
      <c r="Q3312" s="6" t="str">
        <f t="shared" si="308"/>
        <v>theater</v>
      </c>
      <c r="R3312" s="6" t="str">
        <f t="shared" si="309"/>
        <v>plays</v>
      </c>
      <c r="S3312" s="11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306"/>
        <v>1.0984</v>
      </c>
      <c r="P3313">
        <f t="shared" si="307"/>
        <v>61.022222222222226</v>
      </c>
      <c r="Q3313" s="6" t="str">
        <f t="shared" si="308"/>
        <v>theater</v>
      </c>
      <c r="R3313" s="6" t="str">
        <f t="shared" si="309"/>
        <v>plays</v>
      </c>
      <c r="S3313" s="11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306"/>
        <v>1.0004</v>
      </c>
      <c r="P3314">
        <f t="shared" si="307"/>
        <v>61</v>
      </c>
      <c r="Q3314" s="6" t="str">
        <f t="shared" si="308"/>
        <v>theater</v>
      </c>
      <c r="R3314" s="6" t="str">
        <f t="shared" si="309"/>
        <v>plays</v>
      </c>
      <c r="S3314" s="11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306"/>
        <v>1.1605000000000001</v>
      </c>
      <c r="P3315">
        <f t="shared" si="307"/>
        <v>80.034482758620683</v>
      </c>
      <c r="Q3315" s="6" t="str">
        <f t="shared" si="308"/>
        <v>theater</v>
      </c>
      <c r="R3315" s="6" t="str">
        <f t="shared" si="309"/>
        <v>plays</v>
      </c>
      <c r="S3315" s="11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306"/>
        <v>2.1074999999999999</v>
      </c>
      <c r="P3316">
        <f t="shared" si="307"/>
        <v>29.068965517241381</v>
      </c>
      <c r="Q3316" s="6" t="str">
        <f t="shared" si="308"/>
        <v>theater</v>
      </c>
      <c r="R3316" s="6" t="str">
        <f t="shared" si="309"/>
        <v>plays</v>
      </c>
      <c r="S3316" s="11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306"/>
        <v>1.1000000000000001</v>
      </c>
      <c r="P3317">
        <f t="shared" si="307"/>
        <v>49.438202247191015</v>
      </c>
      <c r="Q3317" s="6" t="str">
        <f t="shared" si="308"/>
        <v>theater</v>
      </c>
      <c r="R3317" s="6" t="str">
        <f t="shared" si="309"/>
        <v>plays</v>
      </c>
      <c r="S3317" s="11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306"/>
        <v>1.0008673425918038</v>
      </c>
      <c r="P3318">
        <f t="shared" si="307"/>
        <v>93.977440000000001</v>
      </c>
      <c r="Q3318" s="6" t="str">
        <f t="shared" si="308"/>
        <v>theater</v>
      </c>
      <c r="R3318" s="6" t="str">
        <f t="shared" si="309"/>
        <v>plays</v>
      </c>
      <c r="S3318" s="11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306"/>
        <v>1.0619047619047619</v>
      </c>
      <c r="P3319">
        <f t="shared" si="307"/>
        <v>61.944444444444443</v>
      </c>
      <c r="Q3319" s="6" t="str">
        <f t="shared" si="308"/>
        <v>theater</v>
      </c>
      <c r="R3319" s="6" t="str">
        <f t="shared" si="309"/>
        <v>plays</v>
      </c>
      <c r="S3319" s="11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306"/>
        <v>1.256</v>
      </c>
      <c r="P3320">
        <f t="shared" si="307"/>
        <v>78.5</v>
      </c>
      <c r="Q3320" s="6" t="str">
        <f t="shared" si="308"/>
        <v>theater</v>
      </c>
      <c r="R3320" s="6" t="str">
        <f t="shared" si="309"/>
        <v>plays</v>
      </c>
      <c r="S3320" s="11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306"/>
        <v>1.08</v>
      </c>
      <c r="P3321">
        <f t="shared" si="307"/>
        <v>33.75</v>
      </c>
      <c r="Q3321" s="6" t="str">
        <f t="shared" si="308"/>
        <v>theater</v>
      </c>
      <c r="R3321" s="6" t="str">
        <f t="shared" si="309"/>
        <v>plays</v>
      </c>
      <c r="S3321" s="11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306"/>
        <v>1.01</v>
      </c>
      <c r="P3322">
        <f t="shared" si="307"/>
        <v>66.44736842105263</v>
      </c>
      <c r="Q3322" s="6" t="str">
        <f t="shared" si="308"/>
        <v>theater</v>
      </c>
      <c r="R3322" s="6" t="str">
        <f t="shared" si="309"/>
        <v>plays</v>
      </c>
      <c r="S3322" s="11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306"/>
        <v>1.0740000000000001</v>
      </c>
      <c r="P3323">
        <f t="shared" si="307"/>
        <v>35.799999999999997</v>
      </c>
      <c r="Q3323" s="6" t="str">
        <f t="shared" si="308"/>
        <v>theater</v>
      </c>
      <c r="R3323" s="6" t="str">
        <f t="shared" si="309"/>
        <v>plays</v>
      </c>
      <c r="S3323" s="11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306"/>
        <v>1.0151515151515151</v>
      </c>
      <c r="P3324">
        <f t="shared" si="307"/>
        <v>145.65217391304347</v>
      </c>
      <c r="Q3324" s="6" t="str">
        <f t="shared" si="308"/>
        <v>theater</v>
      </c>
      <c r="R3324" s="6" t="str">
        <f t="shared" si="309"/>
        <v>plays</v>
      </c>
      <c r="S3324" s="11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306"/>
        <v>1.2589999999999999</v>
      </c>
      <c r="P3325">
        <f t="shared" si="307"/>
        <v>25.693877551020407</v>
      </c>
      <c r="Q3325" s="6" t="str">
        <f t="shared" si="308"/>
        <v>theater</v>
      </c>
      <c r="R3325" s="6" t="str">
        <f t="shared" si="309"/>
        <v>plays</v>
      </c>
      <c r="S3325" s="11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306"/>
        <v>1.0166666666666666</v>
      </c>
      <c r="P3326">
        <f t="shared" si="307"/>
        <v>152.5</v>
      </c>
      <c r="Q3326" s="6" t="str">
        <f t="shared" si="308"/>
        <v>theater</v>
      </c>
      <c r="R3326" s="6" t="str">
        <f t="shared" si="309"/>
        <v>plays</v>
      </c>
      <c r="S3326" s="11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306"/>
        <v>1.125</v>
      </c>
      <c r="P3327">
        <f t="shared" si="307"/>
        <v>30</v>
      </c>
      <c r="Q3327" s="6" t="str">
        <f t="shared" si="308"/>
        <v>theater</v>
      </c>
      <c r="R3327" s="6" t="str">
        <f t="shared" si="309"/>
        <v>plays</v>
      </c>
      <c r="S3327" s="11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306"/>
        <v>1.0137499999999999</v>
      </c>
      <c r="P3328">
        <f t="shared" si="307"/>
        <v>142.28070175438597</v>
      </c>
      <c r="Q3328" s="6" t="str">
        <f t="shared" si="308"/>
        <v>theater</v>
      </c>
      <c r="R3328" s="6" t="str">
        <f t="shared" si="309"/>
        <v>plays</v>
      </c>
      <c r="S3328" s="11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306"/>
        <v>1.0125</v>
      </c>
      <c r="P3329">
        <f t="shared" si="307"/>
        <v>24.545454545454547</v>
      </c>
      <c r="Q3329" s="6" t="str">
        <f t="shared" si="308"/>
        <v>theater</v>
      </c>
      <c r="R3329" s="6" t="str">
        <f t="shared" si="309"/>
        <v>plays</v>
      </c>
      <c r="S3329" s="11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306"/>
        <v>1.4638888888888888</v>
      </c>
      <c r="P3330">
        <f t="shared" si="307"/>
        <v>292.77777777777777</v>
      </c>
      <c r="Q3330" s="6" t="str">
        <f t="shared" si="308"/>
        <v>theater</v>
      </c>
      <c r="R3330" s="6" t="str">
        <f t="shared" si="309"/>
        <v>plays</v>
      </c>
      <c r="S3330" s="11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312">(E3331/D3331)</f>
        <v>1.1679999999999999</v>
      </c>
      <c r="P3331">
        <f t="shared" ref="P3331:P3394" si="313">IF(L3331=0,0,(E3331/L3331))</f>
        <v>44.92307692307692</v>
      </c>
      <c r="Q3331" s="6" t="str">
        <f t="shared" ref="Q3331:Q3394" si="314">LEFT(N3331,FIND("/",N3331)-1)</f>
        <v>theater</v>
      </c>
      <c r="R3331" s="6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312"/>
        <v>1.0626666666666666</v>
      </c>
      <c r="P3332">
        <f t="shared" si="313"/>
        <v>23.10144927536232</v>
      </c>
      <c r="Q3332" s="6" t="str">
        <f t="shared" si="314"/>
        <v>theater</v>
      </c>
      <c r="R3332" s="6" t="str">
        <f t="shared" si="315"/>
        <v>plays</v>
      </c>
      <c r="S3332" s="11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312"/>
        <v>1.0451999999999999</v>
      </c>
      <c r="P3333">
        <f t="shared" si="313"/>
        <v>80.400000000000006</v>
      </c>
      <c r="Q3333" s="6" t="str">
        <f t="shared" si="314"/>
        <v>theater</v>
      </c>
      <c r="R3333" s="6" t="str">
        <f t="shared" si="315"/>
        <v>plays</v>
      </c>
      <c r="S3333" s="11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312"/>
        <v>1</v>
      </c>
      <c r="P3334">
        <f t="shared" si="313"/>
        <v>72.289156626506028</v>
      </c>
      <c r="Q3334" s="6" t="str">
        <f t="shared" si="314"/>
        <v>theater</v>
      </c>
      <c r="R3334" s="6" t="str">
        <f t="shared" si="315"/>
        <v>plays</v>
      </c>
      <c r="S3334" s="11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312"/>
        <v>1.0457142857142858</v>
      </c>
      <c r="P3335">
        <f t="shared" si="313"/>
        <v>32.972972972972975</v>
      </c>
      <c r="Q3335" s="6" t="str">
        <f t="shared" si="314"/>
        <v>theater</v>
      </c>
      <c r="R3335" s="6" t="str">
        <f t="shared" si="315"/>
        <v>plays</v>
      </c>
      <c r="S3335" s="11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312"/>
        <v>1.3862051149573753</v>
      </c>
      <c r="P3336">
        <f t="shared" si="313"/>
        <v>116.65217391304348</v>
      </c>
      <c r="Q3336" s="6" t="str">
        <f t="shared" si="314"/>
        <v>theater</v>
      </c>
      <c r="R3336" s="6" t="str">
        <f t="shared" si="315"/>
        <v>plays</v>
      </c>
      <c r="S3336" s="11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312"/>
        <v>1.0032000000000001</v>
      </c>
      <c r="P3337">
        <f t="shared" si="313"/>
        <v>79.61904761904762</v>
      </c>
      <c r="Q3337" s="6" t="str">
        <f t="shared" si="314"/>
        <v>theater</v>
      </c>
      <c r="R3337" s="6" t="str">
        <f t="shared" si="315"/>
        <v>plays</v>
      </c>
      <c r="S3337" s="11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312"/>
        <v>1</v>
      </c>
      <c r="P3338">
        <f t="shared" si="313"/>
        <v>27.777777777777779</v>
      </c>
      <c r="Q3338" s="6" t="str">
        <f t="shared" si="314"/>
        <v>theater</v>
      </c>
      <c r="R3338" s="6" t="str">
        <f t="shared" si="315"/>
        <v>plays</v>
      </c>
      <c r="S3338" s="11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312"/>
        <v>1.1020000000000001</v>
      </c>
      <c r="P3339">
        <f t="shared" si="313"/>
        <v>81.029411764705884</v>
      </c>
      <c r="Q3339" s="6" t="str">
        <f t="shared" si="314"/>
        <v>theater</v>
      </c>
      <c r="R3339" s="6" t="str">
        <f t="shared" si="315"/>
        <v>plays</v>
      </c>
      <c r="S3339" s="11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312"/>
        <v>1.0218</v>
      </c>
      <c r="P3340">
        <f t="shared" si="313"/>
        <v>136.84821428571428</v>
      </c>
      <c r="Q3340" s="6" t="str">
        <f t="shared" si="314"/>
        <v>theater</v>
      </c>
      <c r="R3340" s="6" t="str">
        <f t="shared" si="315"/>
        <v>plays</v>
      </c>
      <c r="S3340" s="11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312"/>
        <v>1.0435000000000001</v>
      </c>
      <c r="P3341">
        <f t="shared" si="313"/>
        <v>177.61702127659575</v>
      </c>
      <c r="Q3341" s="6" t="str">
        <f t="shared" si="314"/>
        <v>theater</v>
      </c>
      <c r="R3341" s="6" t="str">
        <f t="shared" si="315"/>
        <v>plays</v>
      </c>
      <c r="S3341" s="11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312"/>
        <v>1.3816666666666666</v>
      </c>
      <c r="P3342">
        <f t="shared" si="313"/>
        <v>109.07894736842105</v>
      </c>
      <c r="Q3342" s="6" t="str">
        <f t="shared" si="314"/>
        <v>theater</v>
      </c>
      <c r="R3342" s="6" t="str">
        <f t="shared" si="315"/>
        <v>plays</v>
      </c>
      <c r="S3342" s="11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312"/>
        <v>1</v>
      </c>
      <c r="P3343">
        <f t="shared" si="313"/>
        <v>119.64285714285714</v>
      </c>
      <c r="Q3343" s="6" t="str">
        <f t="shared" si="314"/>
        <v>theater</v>
      </c>
      <c r="R3343" s="6" t="str">
        <f t="shared" si="315"/>
        <v>plays</v>
      </c>
      <c r="S3343" s="11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312"/>
        <v>1.0166666666666666</v>
      </c>
      <c r="P3344">
        <f t="shared" si="313"/>
        <v>78.205128205128204</v>
      </c>
      <c r="Q3344" s="6" t="str">
        <f t="shared" si="314"/>
        <v>theater</v>
      </c>
      <c r="R3344" s="6" t="str">
        <f t="shared" si="315"/>
        <v>plays</v>
      </c>
      <c r="S3344" s="11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312"/>
        <v>1.7142857142857142</v>
      </c>
      <c r="P3345">
        <f t="shared" si="313"/>
        <v>52.173913043478258</v>
      </c>
      <c r="Q3345" s="6" t="str">
        <f t="shared" si="314"/>
        <v>theater</v>
      </c>
      <c r="R3345" s="6" t="str">
        <f t="shared" si="315"/>
        <v>plays</v>
      </c>
      <c r="S3345" s="11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312"/>
        <v>1.0144444444444445</v>
      </c>
      <c r="P3346">
        <f t="shared" si="313"/>
        <v>114.125</v>
      </c>
      <c r="Q3346" s="6" t="str">
        <f t="shared" si="314"/>
        <v>theater</v>
      </c>
      <c r="R3346" s="6" t="str">
        <f t="shared" si="315"/>
        <v>plays</v>
      </c>
      <c r="S3346" s="11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312"/>
        <v>1.3</v>
      </c>
      <c r="P3347">
        <f t="shared" si="313"/>
        <v>50</v>
      </c>
      <c r="Q3347" s="6" t="str">
        <f t="shared" si="314"/>
        <v>theater</v>
      </c>
      <c r="R3347" s="6" t="str">
        <f t="shared" si="315"/>
        <v>plays</v>
      </c>
      <c r="S3347" s="11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312"/>
        <v>1.1000000000000001</v>
      </c>
      <c r="P3348">
        <f t="shared" si="313"/>
        <v>91.666666666666671</v>
      </c>
      <c r="Q3348" s="6" t="str">
        <f t="shared" si="314"/>
        <v>theater</v>
      </c>
      <c r="R3348" s="6" t="str">
        <f t="shared" si="315"/>
        <v>plays</v>
      </c>
      <c r="S3348" s="11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312"/>
        <v>1.1944999999999999</v>
      </c>
      <c r="P3349">
        <f t="shared" si="313"/>
        <v>108.59090909090909</v>
      </c>
      <c r="Q3349" s="6" t="str">
        <f t="shared" si="314"/>
        <v>theater</v>
      </c>
      <c r="R3349" s="6" t="str">
        <f t="shared" si="315"/>
        <v>plays</v>
      </c>
      <c r="S3349" s="11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312"/>
        <v>1.002909090909091</v>
      </c>
      <c r="P3350">
        <f t="shared" si="313"/>
        <v>69.822784810126578</v>
      </c>
      <c r="Q3350" s="6" t="str">
        <f t="shared" si="314"/>
        <v>theater</v>
      </c>
      <c r="R3350" s="6" t="str">
        <f t="shared" si="315"/>
        <v>plays</v>
      </c>
      <c r="S3350" s="11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312"/>
        <v>1.534</v>
      </c>
      <c r="P3351">
        <f t="shared" si="313"/>
        <v>109.57142857142857</v>
      </c>
      <c r="Q3351" s="6" t="str">
        <f t="shared" si="314"/>
        <v>theater</v>
      </c>
      <c r="R3351" s="6" t="str">
        <f t="shared" si="315"/>
        <v>plays</v>
      </c>
      <c r="S3351" s="11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312"/>
        <v>1.0442857142857143</v>
      </c>
      <c r="P3352">
        <f t="shared" si="313"/>
        <v>71.666666666666671</v>
      </c>
      <c r="Q3352" s="6" t="str">
        <f t="shared" si="314"/>
        <v>theater</v>
      </c>
      <c r="R3352" s="6" t="str">
        <f t="shared" si="315"/>
        <v>plays</v>
      </c>
      <c r="S3352" s="11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312"/>
        <v>1.0109999999999999</v>
      </c>
      <c r="P3353">
        <f t="shared" si="313"/>
        <v>93.611111111111114</v>
      </c>
      <c r="Q3353" s="6" t="str">
        <f t="shared" si="314"/>
        <v>theater</v>
      </c>
      <c r="R3353" s="6" t="str">
        <f t="shared" si="315"/>
        <v>plays</v>
      </c>
      <c r="S3353" s="11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312"/>
        <v>1.0751999999999999</v>
      </c>
      <c r="P3354">
        <f t="shared" si="313"/>
        <v>76.8</v>
      </c>
      <c r="Q3354" s="6" t="str">
        <f t="shared" si="314"/>
        <v>theater</v>
      </c>
      <c r="R3354" s="6" t="str">
        <f t="shared" si="315"/>
        <v>plays</v>
      </c>
      <c r="S3354" s="11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312"/>
        <v>3.15</v>
      </c>
      <c r="P3355">
        <f t="shared" si="313"/>
        <v>35.795454545454547</v>
      </c>
      <c r="Q3355" s="6" t="str">
        <f t="shared" si="314"/>
        <v>theater</v>
      </c>
      <c r="R3355" s="6" t="str">
        <f t="shared" si="315"/>
        <v>plays</v>
      </c>
      <c r="S3355" s="11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312"/>
        <v>1.0193333333333334</v>
      </c>
      <c r="P3356">
        <f t="shared" si="313"/>
        <v>55.6</v>
      </c>
      <c r="Q3356" s="6" t="str">
        <f t="shared" si="314"/>
        <v>theater</v>
      </c>
      <c r="R3356" s="6" t="str">
        <f t="shared" si="315"/>
        <v>plays</v>
      </c>
      <c r="S3356" s="11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312"/>
        <v>1.2628571428571429</v>
      </c>
      <c r="P3357">
        <f t="shared" si="313"/>
        <v>147.33333333333334</v>
      </c>
      <c r="Q3357" s="6" t="str">
        <f t="shared" si="314"/>
        <v>theater</v>
      </c>
      <c r="R3357" s="6" t="str">
        <f t="shared" si="315"/>
        <v>plays</v>
      </c>
      <c r="S3357" s="11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312"/>
        <v>1.014</v>
      </c>
      <c r="P3358">
        <f t="shared" si="313"/>
        <v>56.333333333333336</v>
      </c>
      <c r="Q3358" s="6" t="str">
        <f t="shared" si="314"/>
        <v>theater</v>
      </c>
      <c r="R3358" s="6" t="str">
        <f t="shared" si="315"/>
        <v>plays</v>
      </c>
      <c r="S3358" s="11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312"/>
        <v>1.01</v>
      </c>
      <c r="P3359">
        <f t="shared" si="313"/>
        <v>96.19047619047619</v>
      </c>
      <c r="Q3359" s="6" t="str">
        <f t="shared" si="314"/>
        <v>theater</v>
      </c>
      <c r="R3359" s="6" t="str">
        <f t="shared" si="315"/>
        <v>plays</v>
      </c>
      <c r="S3359" s="11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312"/>
        <v>1.0299</v>
      </c>
      <c r="P3360">
        <f t="shared" si="313"/>
        <v>63.574074074074076</v>
      </c>
      <c r="Q3360" s="6" t="str">
        <f t="shared" si="314"/>
        <v>theater</v>
      </c>
      <c r="R3360" s="6" t="str">
        <f t="shared" si="315"/>
        <v>plays</v>
      </c>
      <c r="S3360" s="11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312"/>
        <v>1.0625</v>
      </c>
      <c r="P3361">
        <f t="shared" si="313"/>
        <v>184.78260869565219</v>
      </c>
      <c r="Q3361" s="6" t="str">
        <f t="shared" si="314"/>
        <v>theater</v>
      </c>
      <c r="R3361" s="6" t="str">
        <f t="shared" si="315"/>
        <v>plays</v>
      </c>
      <c r="S3361" s="11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312"/>
        <v>1.0137777777777779</v>
      </c>
      <c r="P3362">
        <f t="shared" si="313"/>
        <v>126.72222222222223</v>
      </c>
      <c r="Q3362" s="6" t="str">
        <f t="shared" si="314"/>
        <v>theater</v>
      </c>
      <c r="R3362" s="6" t="str">
        <f t="shared" si="315"/>
        <v>plays</v>
      </c>
      <c r="S3362" s="11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312"/>
        <v>1.1346000000000001</v>
      </c>
      <c r="P3363">
        <f t="shared" si="313"/>
        <v>83.42647058823529</v>
      </c>
      <c r="Q3363" s="6" t="str">
        <f t="shared" si="314"/>
        <v>theater</v>
      </c>
      <c r="R3363" s="6" t="str">
        <f t="shared" si="315"/>
        <v>plays</v>
      </c>
      <c r="S3363" s="11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312"/>
        <v>2.1800000000000002</v>
      </c>
      <c r="P3364">
        <f t="shared" si="313"/>
        <v>54.5</v>
      </c>
      <c r="Q3364" s="6" t="str">
        <f t="shared" si="314"/>
        <v>theater</v>
      </c>
      <c r="R3364" s="6" t="str">
        <f t="shared" si="315"/>
        <v>plays</v>
      </c>
      <c r="S3364" s="11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312"/>
        <v>1.0141935483870967</v>
      </c>
      <c r="P3365">
        <f t="shared" si="313"/>
        <v>302.30769230769232</v>
      </c>
      <c r="Q3365" s="6" t="str">
        <f t="shared" si="314"/>
        <v>theater</v>
      </c>
      <c r="R3365" s="6" t="str">
        <f t="shared" si="315"/>
        <v>plays</v>
      </c>
      <c r="S3365" s="11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312"/>
        <v>1.0593333333333332</v>
      </c>
      <c r="P3366">
        <f t="shared" si="313"/>
        <v>44.138888888888886</v>
      </c>
      <c r="Q3366" s="6" t="str">
        <f t="shared" si="314"/>
        <v>theater</v>
      </c>
      <c r="R3366" s="6" t="str">
        <f t="shared" si="315"/>
        <v>plays</v>
      </c>
      <c r="S3366" s="11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312"/>
        <v>1.04</v>
      </c>
      <c r="P3367">
        <f t="shared" si="313"/>
        <v>866.66666666666663</v>
      </c>
      <c r="Q3367" s="6" t="str">
        <f t="shared" si="314"/>
        <v>theater</v>
      </c>
      <c r="R3367" s="6" t="str">
        <f t="shared" si="315"/>
        <v>plays</v>
      </c>
      <c r="S3367" s="11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312"/>
        <v>2.21</v>
      </c>
      <c r="P3368">
        <f t="shared" si="313"/>
        <v>61.388888888888886</v>
      </c>
      <c r="Q3368" s="6" t="str">
        <f t="shared" si="314"/>
        <v>theater</v>
      </c>
      <c r="R3368" s="6" t="str">
        <f t="shared" si="315"/>
        <v>plays</v>
      </c>
      <c r="S3368" s="11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312"/>
        <v>1.1866666666666668</v>
      </c>
      <c r="P3369">
        <f t="shared" si="313"/>
        <v>29.666666666666668</v>
      </c>
      <c r="Q3369" s="6" t="str">
        <f t="shared" si="314"/>
        <v>theater</v>
      </c>
      <c r="R3369" s="6" t="str">
        <f t="shared" si="315"/>
        <v>plays</v>
      </c>
      <c r="S3369" s="11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312"/>
        <v>1.046</v>
      </c>
      <c r="P3370">
        <f t="shared" si="313"/>
        <v>45.478260869565219</v>
      </c>
      <c r="Q3370" s="6" t="str">
        <f t="shared" si="314"/>
        <v>theater</v>
      </c>
      <c r="R3370" s="6" t="str">
        <f t="shared" si="315"/>
        <v>plays</v>
      </c>
      <c r="S3370" s="11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312"/>
        <v>1.0389999999999999</v>
      </c>
      <c r="P3371">
        <f t="shared" si="313"/>
        <v>96.203703703703709</v>
      </c>
      <c r="Q3371" s="6" t="str">
        <f t="shared" si="314"/>
        <v>theater</v>
      </c>
      <c r="R3371" s="6" t="str">
        <f t="shared" si="315"/>
        <v>plays</v>
      </c>
      <c r="S3371" s="11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312"/>
        <v>1.1773333333333333</v>
      </c>
      <c r="P3372">
        <f t="shared" si="313"/>
        <v>67.92307692307692</v>
      </c>
      <c r="Q3372" s="6" t="str">
        <f t="shared" si="314"/>
        <v>theater</v>
      </c>
      <c r="R3372" s="6" t="str">
        <f t="shared" si="315"/>
        <v>plays</v>
      </c>
      <c r="S3372" s="11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312"/>
        <v>1.385</v>
      </c>
      <c r="P3373">
        <f t="shared" si="313"/>
        <v>30.777777777777779</v>
      </c>
      <c r="Q3373" s="6" t="str">
        <f t="shared" si="314"/>
        <v>theater</v>
      </c>
      <c r="R3373" s="6" t="str">
        <f t="shared" si="315"/>
        <v>plays</v>
      </c>
      <c r="S3373" s="11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312"/>
        <v>1.0349999999999999</v>
      </c>
      <c r="P3374">
        <f t="shared" si="313"/>
        <v>38.333333333333336</v>
      </c>
      <c r="Q3374" s="6" t="str">
        <f t="shared" si="314"/>
        <v>theater</v>
      </c>
      <c r="R3374" s="6" t="str">
        <f t="shared" si="315"/>
        <v>plays</v>
      </c>
      <c r="S3374" s="11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312"/>
        <v>1.0024999999999999</v>
      </c>
      <c r="P3375">
        <f t="shared" si="313"/>
        <v>66.833333333333329</v>
      </c>
      <c r="Q3375" s="6" t="str">
        <f t="shared" si="314"/>
        <v>theater</v>
      </c>
      <c r="R3375" s="6" t="str">
        <f t="shared" si="315"/>
        <v>plays</v>
      </c>
      <c r="S3375" s="11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312"/>
        <v>1.0657142857142856</v>
      </c>
      <c r="P3376">
        <f t="shared" si="313"/>
        <v>71.730769230769226</v>
      </c>
      <c r="Q3376" s="6" t="str">
        <f t="shared" si="314"/>
        <v>theater</v>
      </c>
      <c r="R3376" s="6" t="str">
        <f t="shared" si="315"/>
        <v>plays</v>
      </c>
      <c r="S3376" s="11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312"/>
        <v>1</v>
      </c>
      <c r="P3377">
        <f t="shared" si="313"/>
        <v>176.47058823529412</v>
      </c>
      <c r="Q3377" s="6" t="str">
        <f t="shared" si="314"/>
        <v>theater</v>
      </c>
      <c r="R3377" s="6" t="str">
        <f t="shared" si="315"/>
        <v>plays</v>
      </c>
      <c r="S3377" s="11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312"/>
        <v>1.0001249999999999</v>
      </c>
      <c r="P3378">
        <f t="shared" si="313"/>
        <v>421.10526315789474</v>
      </c>
      <c r="Q3378" s="6" t="str">
        <f t="shared" si="314"/>
        <v>theater</v>
      </c>
      <c r="R3378" s="6" t="str">
        <f t="shared" si="315"/>
        <v>plays</v>
      </c>
      <c r="S3378" s="11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312"/>
        <v>1.0105</v>
      </c>
      <c r="P3379">
        <f t="shared" si="313"/>
        <v>104.98701298701299</v>
      </c>
      <c r="Q3379" s="6" t="str">
        <f t="shared" si="314"/>
        <v>theater</v>
      </c>
      <c r="R3379" s="6" t="str">
        <f t="shared" si="315"/>
        <v>plays</v>
      </c>
      <c r="S3379" s="11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312"/>
        <v>1.0763636363636364</v>
      </c>
      <c r="P3380">
        <f t="shared" si="313"/>
        <v>28.19047619047619</v>
      </c>
      <c r="Q3380" s="6" t="str">
        <f t="shared" si="314"/>
        <v>theater</v>
      </c>
      <c r="R3380" s="6" t="str">
        <f t="shared" si="315"/>
        <v>plays</v>
      </c>
      <c r="S3380" s="11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312"/>
        <v>1.0365</v>
      </c>
      <c r="P3381">
        <f t="shared" si="313"/>
        <v>54.55263157894737</v>
      </c>
      <c r="Q3381" s="6" t="str">
        <f t="shared" si="314"/>
        <v>theater</v>
      </c>
      <c r="R3381" s="6" t="str">
        <f t="shared" si="315"/>
        <v>plays</v>
      </c>
      <c r="S3381" s="11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312"/>
        <v>1.0443333333333333</v>
      </c>
      <c r="P3382">
        <f t="shared" si="313"/>
        <v>111.89285714285714</v>
      </c>
      <c r="Q3382" s="6" t="str">
        <f t="shared" si="314"/>
        <v>theater</v>
      </c>
      <c r="R3382" s="6" t="str">
        <f t="shared" si="315"/>
        <v>plays</v>
      </c>
      <c r="S3382" s="11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312"/>
        <v>1.0225</v>
      </c>
      <c r="P3383">
        <f t="shared" si="313"/>
        <v>85.208333333333329</v>
      </c>
      <c r="Q3383" s="6" t="str">
        <f t="shared" si="314"/>
        <v>theater</v>
      </c>
      <c r="R3383" s="6" t="str">
        <f t="shared" si="315"/>
        <v>plays</v>
      </c>
      <c r="S3383" s="11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312"/>
        <v>1.0074285714285713</v>
      </c>
      <c r="P3384">
        <f t="shared" si="313"/>
        <v>76.652173913043484</v>
      </c>
      <c r="Q3384" s="6" t="str">
        <f t="shared" si="314"/>
        <v>theater</v>
      </c>
      <c r="R3384" s="6" t="str">
        <f t="shared" si="315"/>
        <v>plays</v>
      </c>
      <c r="S3384" s="11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312"/>
        <v>1.1171428571428572</v>
      </c>
      <c r="P3385">
        <f t="shared" si="313"/>
        <v>65.166666666666671</v>
      </c>
      <c r="Q3385" s="6" t="str">
        <f t="shared" si="314"/>
        <v>theater</v>
      </c>
      <c r="R3385" s="6" t="str">
        <f t="shared" si="315"/>
        <v>plays</v>
      </c>
      <c r="S3385" s="11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312"/>
        <v>1.0001100000000001</v>
      </c>
      <c r="P3386">
        <f t="shared" si="313"/>
        <v>93.760312499999998</v>
      </c>
      <c r="Q3386" s="6" t="str">
        <f t="shared" si="314"/>
        <v>theater</v>
      </c>
      <c r="R3386" s="6" t="str">
        <f t="shared" si="315"/>
        <v>plays</v>
      </c>
      <c r="S3386" s="11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312"/>
        <v>1</v>
      </c>
      <c r="P3387">
        <f t="shared" si="313"/>
        <v>133.33333333333334</v>
      </c>
      <c r="Q3387" s="6" t="str">
        <f t="shared" si="314"/>
        <v>theater</v>
      </c>
      <c r="R3387" s="6" t="str">
        <f t="shared" si="315"/>
        <v>plays</v>
      </c>
      <c r="S3387" s="11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312"/>
        <v>1.05</v>
      </c>
      <c r="P3388">
        <f t="shared" si="313"/>
        <v>51.219512195121951</v>
      </c>
      <c r="Q3388" s="6" t="str">
        <f t="shared" si="314"/>
        <v>theater</v>
      </c>
      <c r="R3388" s="6" t="str">
        <f t="shared" si="315"/>
        <v>plays</v>
      </c>
      <c r="S3388" s="11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312"/>
        <v>1.1686666666666667</v>
      </c>
      <c r="P3389">
        <f t="shared" si="313"/>
        <v>100.17142857142858</v>
      </c>
      <c r="Q3389" s="6" t="str">
        <f t="shared" si="314"/>
        <v>theater</v>
      </c>
      <c r="R3389" s="6" t="str">
        <f t="shared" si="315"/>
        <v>plays</v>
      </c>
      <c r="S3389" s="11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312"/>
        <v>1.038</v>
      </c>
      <c r="P3390">
        <f t="shared" si="313"/>
        <v>34.6</v>
      </c>
      <c r="Q3390" s="6" t="str">
        <f t="shared" si="314"/>
        <v>theater</v>
      </c>
      <c r="R3390" s="6" t="str">
        <f t="shared" si="315"/>
        <v>plays</v>
      </c>
      <c r="S3390" s="11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312"/>
        <v>1.145</v>
      </c>
      <c r="P3391">
        <f t="shared" si="313"/>
        <v>184.67741935483872</v>
      </c>
      <c r="Q3391" s="6" t="str">
        <f t="shared" si="314"/>
        <v>theater</v>
      </c>
      <c r="R3391" s="6" t="str">
        <f t="shared" si="315"/>
        <v>plays</v>
      </c>
      <c r="S3391" s="11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312"/>
        <v>1.024</v>
      </c>
      <c r="P3392">
        <f t="shared" si="313"/>
        <v>69.818181818181813</v>
      </c>
      <c r="Q3392" s="6" t="str">
        <f t="shared" si="314"/>
        <v>theater</v>
      </c>
      <c r="R3392" s="6" t="str">
        <f t="shared" si="315"/>
        <v>plays</v>
      </c>
      <c r="S3392" s="11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312"/>
        <v>2.23</v>
      </c>
      <c r="P3393">
        <f t="shared" si="313"/>
        <v>61.944444444444443</v>
      </c>
      <c r="Q3393" s="6" t="str">
        <f t="shared" si="314"/>
        <v>theater</v>
      </c>
      <c r="R3393" s="6" t="str">
        <f t="shared" si="315"/>
        <v>plays</v>
      </c>
      <c r="S3393" s="11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312"/>
        <v>1</v>
      </c>
      <c r="P3394">
        <f t="shared" si="313"/>
        <v>41.666666666666664</v>
      </c>
      <c r="Q3394" s="6" t="str">
        <f t="shared" si="314"/>
        <v>theater</v>
      </c>
      <c r="R3394" s="6" t="str">
        <f t="shared" si="315"/>
        <v>plays</v>
      </c>
      <c r="S3394" s="11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318">(E3395/D3395)</f>
        <v>1.0580000000000001</v>
      </c>
      <c r="P3395">
        <f t="shared" ref="P3395:P3458" si="319">IF(L3395=0,0,(E3395/L3395))</f>
        <v>36.06818181818182</v>
      </c>
      <c r="Q3395" s="6" t="str">
        <f t="shared" ref="Q3395:Q3458" si="320">LEFT(N3395,FIND("/",N3395)-1)</f>
        <v>theater</v>
      </c>
      <c r="R3395" s="6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318"/>
        <v>1.4236363636363636</v>
      </c>
      <c r="P3396">
        <f t="shared" si="319"/>
        <v>29</v>
      </c>
      <c r="Q3396" s="6" t="str">
        <f t="shared" si="320"/>
        <v>theater</v>
      </c>
      <c r="R3396" s="6" t="str">
        <f t="shared" si="321"/>
        <v>plays</v>
      </c>
      <c r="S3396" s="11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318"/>
        <v>1.84</v>
      </c>
      <c r="P3397">
        <f t="shared" si="319"/>
        <v>24.210526315789473</v>
      </c>
      <c r="Q3397" s="6" t="str">
        <f t="shared" si="320"/>
        <v>theater</v>
      </c>
      <c r="R3397" s="6" t="str">
        <f t="shared" si="321"/>
        <v>plays</v>
      </c>
      <c r="S3397" s="11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318"/>
        <v>1.0433333333333332</v>
      </c>
      <c r="P3398">
        <f t="shared" si="319"/>
        <v>55.892857142857146</v>
      </c>
      <c r="Q3398" s="6" t="str">
        <f t="shared" si="320"/>
        <v>theater</v>
      </c>
      <c r="R3398" s="6" t="str">
        <f t="shared" si="321"/>
        <v>plays</v>
      </c>
      <c r="S3398" s="11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318"/>
        <v>1.1200000000000001</v>
      </c>
      <c r="P3399">
        <f t="shared" si="319"/>
        <v>11.666666666666666</v>
      </c>
      <c r="Q3399" s="6" t="str">
        <f t="shared" si="320"/>
        <v>theater</v>
      </c>
      <c r="R3399" s="6" t="str">
        <f t="shared" si="321"/>
        <v>plays</v>
      </c>
      <c r="S3399" s="11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318"/>
        <v>1.1107499999999999</v>
      </c>
      <c r="P3400">
        <f t="shared" si="319"/>
        <v>68.353846153846149</v>
      </c>
      <c r="Q3400" s="6" t="str">
        <f t="shared" si="320"/>
        <v>theater</v>
      </c>
      <c r="R3400" s="6" t="str">
        <f t="shared" si="321"/>
        <v>plays</v>
      </c>
      <c r="S3400" s="11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318"/>
        <v>1.0375000000000001</v>
      </c>
      <c r="P3401">
        <f t="shared" si="319"/>
        <v>27.065217391304348</v>
      </c>
      <c r="Q3401" s="6" t="str">
        <f t="shared" si="320"/>
        <v>theater</v>
      </c>
      <c r="R3401" s="6" t="str">
        <f t="shared" si="321"/>
        <v>plays</v>
      </c>
      <c r="S3401" s="11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318"/>
        <v>1.0041</v>
      </c>
      <c r="P3402">
        <f t="shared" si="319"/>
        <v>118.12941176470588</v>
      </c>
      <c r="Q3402" s="6" t="str">
        <f t="shared" si="320"/>
        <v>theater</v>
      </c>
      <c r="R3402" s="6" t="str">
        <f t="shared" si="321"/>
        <v>plays</v>
      </c>
      <c r="S3402" s="11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318"/>
        <v>1.0186206896551724</v>
      </c>
      <c r="P3403">
        <f t="shared" si="319"/>
        <v>44.757575757575758</v>
      </c>
      <c r="Q3403" s="6" t="str">
        <f t="shared" si="320"/>
        <v>theater</v>
      </c>
      <c r="R3403" s="6" t="str">
        <f t="shared" si="321"/>
        <v>plays</v>
      </c>
      <c r="S3403" s="11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318"/>
        <v>1.0976666666666666</v>
      </c>
      <c r="P3404">
        <f t="shared" si="319"/>
        <v>99.787878787878782</v>
      </c>
      <c r="Q3404" s="6" t="str">
        <f t="shared" si="320"/>
        <v>theater</v>
      </c>
      <c r="R3404" s="6" t="str">
        <f t="shared" si="321"/>
        <v>plays</v>
      </c>
      <c r="S3404" s="11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318"/>
        <v>1</v>
      </c>
      <c r="P3405">
        <f t="shared" si="319"/>
        <v>117.64705882352941</v>
      </c>
      <c r="Q3405" s="6" t="str">
        <f t="shared" si="320"/>
        <v>theater</v>
      </c>
      <c r="R3405" s="6" t="str">
        <f t="shared" si="321"/>
        <v>plays</v>
      </c>
      <c r="S3405" s="11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318"/>
        <v>1.22</v>
      </c>
      <c r="P3406">
        <f t="shared" si="319"/>
        <v>203.33333333333334</v>
      </c>
      <c r="Q3406" s="6" t="str">
        <f t="shared" si="320"/>
        <v>theater</v>
      </c>
      <c r="R3406" s="6" t="str">
        <f t="shared" si="321"/>
        <v>plays</v>
      </c>
      <c r="S3406" s="11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318"/>
        <v>1.3757142857142857</v>
      </c>
      <c r="P3407">
        <f t="shared" si="319"/>
        <v>28.323529411764707</v>
      </c>
      <c r="Q3407" s="6" t="str">
        <f t="shared" si="320"/>
        <v>theater</v>
      </c>
      <c r="R3407" s="6" t="str">
        <f t="shared" si="321"/>
        <v>plays</v>
      </c>
      <c r="S3407" s="11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318"/>
        <v>1.0031000000000001</v>
      </c>
      <c r="P3408">
        <f t="shared" si="319"/>
        <v>110.23076923076923</v>
      </c>
      <c r="Q3408" s="6" t="str">
        <f t="shared" si="320"/>
        <v>theater</v>
      </c>
      <c r="R3408" s="6" t="str">
        <f t="shared" si="321"/>
        <v>plays</v>
      </c>
      <c r="S3408" s="11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318"/>
        <v>1.071</v>
      </c>
      <c r="P3409">
        <f t="shared" si="319"/>
        <v>31.970149253731343</v>
      </c>
      <c r="Q3409" s="6" t="str">
        <f t="shared" si="320"/>
        <v>theater</v>
      </c>
      <c r="R3409" s="6" t="str">
        <f t="shared" si="321"/>
        <v>plays</v>
      </c>
      <c r="S3409" s="11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318"/>
        <v>2.11</v>
      </c>
      <c r="P3410">
        <f t="shared" si="319"/>
        <v>58.611111111111114</v>
      </c>
      <c r="Q3410" s="6" t="str">
        <f t="shared" si="320"/>
        <v>theater</v>
      </c>
      <c r="R3410" s="6" t="str">
        <f t="shared" si="321"/>
        <v>plays</v>
      </c>
      <c r="S3410" s="11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318"/>
        <v>1.236</v>
      </c>
      <c r="P3411">
        <f t="shared" si="319"/>
        <v>29.428571428571427</v>
      </c>
      <c r="Q3411" s="6" t="str">
        <f t="shared" si="320"/>
        <v>theater</v>
      </c>
      <c r="R3411" s="6" t="str">
        <f t="shared" si="321"/>
        <v>plays</v>
      </c>
      <c r="S3411" s="11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318"/>
        <v>1.085</v>
      </c>
      <c r="P3412">
        <f t="shared" si="319"/>
        <v>81.375</v>
      </c>
      <c r="Q3412" s="6" t="str">
        <f t="shared" si="320"/>
        <v>theater</v>
      </c>
      <c r="R3412" s="6" t="str">
        <f t="shared" si="321"/>
        <v>plays</v>
      </c>
      <c r="S3412" s="11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318"/>
        <v>1.0356666666666667</v>
      </c>
      <c r="P3413">
        <f t="shared" si="319"/>
        <v>199.16666666666666</v>
      </c>
      <c r="Q3413" s="6" t="str">
        <f t="shared" si="320"/>
        <v>theater</v>
      </c>
      <c r="R3413" s="6" t="str">
        <f t="shared" si="321"/>
        <v>plays</v>
      </c>
      <c r="S3413" s="11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318"/>
        <v>1</v>
      </c>
      <c r="P3414">
        <f t="shared" si="319"/>
        <v>115.38461538461539</v>
      </c>
      <c r="Q3414" s="6" t="str">
        <f t="shared" si="320"/>
        <v>theater</v>
      </c>
      <c r="R3414" s="6" t="str">
        <f t="shared" si="321"/>
        <v>plays</v>
      </c>
      <c r="S3414" s="11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318"/>
        <v>1.3</v>
      </c>
      <c r="P3415">
        <f t="shared" si="319"/>
        <v>46.428571428571431</v>
      </c>
      <c r="Q3415" s="6" t="str">
        <f t="shared" si="320"/>
        <v>theater</v>
      </c>
      <c r="R3415" s="6" t="str">
        <f t="shared" si="321"/>
        <v>plays</v>
      </c>
      <c r="S3415" s="11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318"/>
        <v>1.0349999999999999</v>
      </c>
      <c r="P3416">
        <f t="shared" si="319"/>
        <v>70.568181818181813</v>
      </c>
      <c r="Q3416" s="6" t="str">
        <f t="shared" si="320"/>
        <v>theater</v>
      </c>
      <c r="R3416" s="6" t="str">
        <f t="shared" si="321"/>
        <v>plays</v>
      </c>
      <c r="S3416" s="11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318"/>
        <v>1</v>
      </c>
      <c r="P3417">
        <f t="shared" si="319"/>
        <v>22.222222222222221</v>
      </c>
      <c r="Q3417" s="6" t="str">
        <f t="shared" si="320"/>
        <v>theater</v>
      </c>
      <c r="R3417" s="6" t="str">
        <f t="shared" si="321"/>
        <v>plays</v>
      </c>
      <c r="S3417" s="11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318"/>
        <v>1.196</v>
      </c>
      <c r="P3418">
        <f t="shared" si="319"/>
        <v>159.46666666666667</v>
      </c>
      <c r="Q3418" s="6" t="str">
        <f t="shared" si="320"/>
        <v>theater</v>
      </c>
      <c r="R3418" s="6" t="str">
        <f t="shared" si="321"/>
        <v>plays</v>
      </c>
      <c r="S3418" s="11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318"/>
        <v>1.0000058823529412</v>
      </c>
      <c r="P3419">
        <f t="shared" si="319"/>
        <v>37.777999999999999</v>
      </c>
      <c r="Q3419" s="6" t="str">
        <f t="shared" si="320"/>
        <v>theater</v>
      </c>
      <c r="R3419" s="6" t="str">
        <f t="shared" si="321"/>
        <v>plays</v>
      </c>
      <c r="S3419" s="11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318"/>
        <v>1.00875</v>
      </c>
      <c r="P3420">
        <f t="shared" si="319"/>
        <v>72.053571428571431</v>
      </c>
      <c r="Q3420" s="6" t="str">
        <f t="shared" si="320"/>
        <v>theater</v>
      </c>
      <c r="R3420" s="6" t="str">
        <f t="shared" si="321"/>
        <v>plays</v>
      </c>
      <c r="S3420" s="11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318"/>
        <v>1.0654545454545454</v>
      </c>
      <c r="P3421">
        <f t="shared" si="319"/>
        <v>63.695652173913047</v>
      </c>
      <c r="Q3421" s="6" t="str">
        <f t="shared" si="320"/>
        <v>theater</v>
      </c>
      <c r="R3421" s="6" t="str">
        <f t="shared" si="321"/>
        <v>plays</v>
      </c>
      <c r="S3421" s="11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318"/>
        <v>1.38</v>
      </c>
      <c r="P3422">
        <f t="shared" si="319"/>
        <v>28.411764705882351</v>
      </c>
      <c r="Q3422" s="6" t="str">
        <f t="shared" si="320"/>
        <v>theater</v>
      </c>
      <c r="R3422" s="6" t="str">
        <f t="shared" si="321"/>
        <v>plays</v>
      </c>
      <c r="S3422" s="11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318"/>
        <v>1.0115000000000001</v>
      </c>
      <c r="P3423">
        <f t="shared" si="319"/>
        <v>103.21428571428571</v>
      </c>
      <c r="Q3423" s="6" t="str">
        <f t="shared" si="320"/>
        <v>theater</v>
      </c>
      <c r="R3423" s="6" t="str">
        <f t="shared" si="321"/>
        <v>plays</v>
      </c>
      <c r="S3423" s="11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318"/>
        <v>1.091</v>
      </c>
      <c r="P3424">
        <f t="shared" si="319"/>
        <v>71.152173913043484</v>
      </c>
      <c r="Q3424" s="6" t="str">
        <f t="shared" si="320"/>
        <v>theater</v>
      </c>
      <c r="R3424" s="6" t="str">
        <f t="shared" si="321"/>
        <v>plays</v>
      </c>
      <c r="S3424" s="11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318"/>
        <v>1.4</v>
      </c>
      <c r="P3425">
        <f t="shared" si="319"/>
        <v>35</v>
      </c>
      <c r="Q3425" s="6" t="str">
        <f t="shared" si="320"/>
        <v>theater</v>
      </c>
      <c r="R3425" s="6" t="str">
        <f t="shared" si="321"/>
        <v>plays</v>
      </c>
      <c r="S3425" s="11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318"/>
        <v>1.0358333333333334</v>
      </c>
      <c r="P3426">
        <f t="shared" si="319"/>
        <v>81.776315789473685</v>
      </c>
      <c r="Q3426" s="6" t="str">
        <f t="shared" si="320"/>
        <v>theater</v>
      </c>
      <c r="R3426" s="6" t="str">
        <f t="shared" si="321"/>
        <v>plays</v>
      </c>
      <c r="S3426" s="11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318"/>
        <v>1.0297033333333332</v>
      </c>
      <c r="P3427">
        <f t="shared" si="319"/>
        <v>297.02980769230766</v>
      </c>
      <c r="Q3427" s="6" t="str">
        <f t="shared" si="320"/>
        <v>theater</v>
      </c>
      <c r="R3427" s="6" t="str">
        <f t="shared" si="321"/>
        <v>plays</v>
      </c>
      <c r="S3427" s="11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318"/>
        <v>1.0813333333333333</v>
      </c>
      <c r="P3428">
        <f t="shared" si="319"/>
        <v>46.609195402298852</v>
      </c>
      <c r="Q3428" s="6" t="str">
        <f t="shared" si="320"/>
        <v>theater</v>
      </c>
      <c r="R3428" s="6" t="str">
        <f t="shared" si="321"/>
        <v>plays</v>
      </c>
      <c r="S3428" s="11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318"/>
        <v>1</v>
      </c>
      <c r="P3429">
        <f t="shared" si="319"/>
        <v>51.724137931034484</v>
      </c>
      <c r="Q3429" s="6" t="str">
        <f t="shared" si="320"/>
        <v>theater</v>
      </c>
      <c r="R3429" s="6" t="str">
        <f t="shared" si="321"/>
        <v>plays</v>
      </c>
      <c r="S3429" s="11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318"/>
        <v>1.0275000000000001</v>
      </c>
      <c r="P3430">
        <f t="shared" si="319"/>
        <v>40.294117647058826</v>
      </c>
      <c r="Q3430" s="6" t="str">
        <f t="shared" si="320"/>
        <v>theater</v>
      </c>
      <c r="R3430" s="6" t="str">
        <f t="shared" si="321"/>
        <v>plays</v>
      </c>
      <c r="S3430" s="11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318"/>
        <v>1.3</v>
      </c>
      <c r="P3431">
        <f t="shared" si="319"/>
        <v>16.25</v>
      </c>
      <c r="Q3431" s="6" t="str">
        <f t="shared" si="320"/>
        <v>theater</v>
      </c>
      <c r="R3431" s="6" t="str">
        <f t="shared" si="321"/>
        <v>plays</v>
      </c>
      <c r="S3431" s="11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318"/>
        <v>1.0854949999999999</v>
      </c>
      <c r="P3432">
        <f t="shared" si="319"/>
        <v>30.152638888888887</v>
      </c>
      <c r="Q3432" s="6" t="str">
        <f t="shared" si="320"/>
        <v>theater</v>
      </c>
      <c r="R3432" s="6" t="str">
        <f t="shared" si="321"/>
        <v>plays</v>
      </c>
      <c r="S3432" s="11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318"/>
        <v>1</v>
      </c>
      <c r="P3433">
        <f t="shared" si="319"/>
        <v>95.238095238095241</v>
      </c>
      <c r="Q3433" s="6" t="str">
        <f t="shared" si="320"/>
        <v>theater</v>
      </c>
      <c r="R3433" s="6" t="str">
        <f t="shared" si="321"/>
        <v>plays</v>
      </c>
      <c r="S3433" s="11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318"/>
        <v>1.0965</v>
      </c>
      <c r="P3434">
        <f t="shared" si="319"/>
        <v>52.214285714285715</v>
      </c>
      <c r="Q3434" s="6" t="str">
        <f t="shared" si="320"/>
        <v>theater</v>
      </c>
      <c r="R3434" s="6" t="str">
        <f t="shared" si="321"/>
        <v>plays</v>
      </c>
      <c r="S3434" s="11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318"/>
        <v>1.0026315789473683</v>
      </c>
      <c r="P3435">
        <f t="shared" si="319"/>
        <v>134.1549295774648</v>
      </c>
      <c r="Q3435" s="6" t="str">
        <f t="shared" si="320"/>
        <v>theater</v>
      </c>
      <c r="R3435" s="6" t="str">
        <f t="shared" si="321"/>
        <v>plays</v>
      </c>
      <c r="S3435" s="11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318"/>
        <v>1.0555000000000001</v>
      </c>
      <c r="P3436">
        <f t="shared" si="319"/>
        <v>62.827380952380949</v>
      </c>
      <c r="Q3436" s="6" t="str">
        <f t="shared" si="320"/>
        <v>theater</v>
      </c>
      <c r="R3436" s="6" t="str">
        <f t="shared" si="321"/>
        <v>plays</v>
      </c>
      <c r="S3436" s="11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318"/>
        <v>1.1200000000000001</v>
      </c>
      <c r="P3437">
        <f t="shared" si="319"/>
        <v>58.94736842105263</v>
      </c>
      <c r="Q3437" s="6" t="str">
        <f t="shared" si="320"/>
        <v>theater</v>
      </c>
      <c r="R3437" s="6" t="str">
        <f t="shared" si="321"/>
        <v>plays</v>
      </c>
      <c r="S3437" s="11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318"/>
        <v>1.0589999999999999</v>
      </c>
      <c r="P3438">
        <f t="shared" si="319"/>
        <v>143.1081081081081</v>
      </c>
      <c r="Q3438" s="6" t="str">
        <f t="shared" si="320"/>
        <v>theater</v>
      </c>
      <c r="R3438" s="6" t="str">
        <f t="shared" si="321"/>
        <v>plays</v>
      </c>
      <c r="S3438" s="11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318"/>
        <v>1.01</v>
      </c>
      <c r="P3439">
        <f t="shared" si="319"/>
        <v>84.166666666666671</v>
      </c>
      <c r="Q3439" s="6" t="str">
        <f t="shared" si="320"/>
        <v>theater</v>
      </c>
      <c r="R3439" s="6" t="str">
        <f t="shared" si="321"/>
        <v>plays</v>
      </c>
      <c r="S3439" s="11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318"/>
        <v>1.042</v>
      </c>
      <c r="P3440">
        <f t="shared" si="319"/>
        <v>186.07142857142858</v>
      </c>
      <c r="Q3440" s="6" t="str">
        <f t="shared" si="320"/>
        <v>theater</v>
      </c>
      <c r="R3440" s="6" t="str">
        <f t="shared" si="321"/>
        <v>plays</v>
      </c>
      <c r="S3440" s="11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318"/>
        <v>1.3467833333333334</v>
      </c>
      <c r="P3441">
        <f t="shared" si="319"/>
        <v>89.785555555555561</v>
      </c>
      <c r="Q3441" s="6" t="str">
        <f t="shared" si="320"/>
        <v>theater</v>
      </c>
      <c r="R3441" s="6" t="str">
        <f t="shared" si="321"/>
        <v>plays</v>
      </c>
      <c r="S3441" s="11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318"/>
        <v>1.052184</v>
      </c>
      <c r="P3442">
        <f t="shared" si="319"/>
        <v>64.157560975609755</v>
      </c>
      <c r="Q3442" s="6" t="str">
        <f t="shared" si="320"/>
        <v>theater</v>
      </c>
      <c r="R3442" s="6" t="str">
        <f t="shared" si="321"/>
        <v>plays</v>
      </c>
      <c r="S3442" s="11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318"/>
        <v>1.026</v>
      </c>
      <c r="P3443">
        <f t="shared" si="319"/>
        <v>59.651162790697676</v>
      </c>
      <c r="Q3443" s="6" t="str">
        <f t="shared" si="320"/>
        <v>theater</v>
      </c>
      <c r="R3443" s="6" t="str">
        <f t="shared" si="321"/>
        <v>plays</v>
      </c>
      <c r="S3443" s="11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318"/>
        <v>1</v>
      </c>
      <c r="P3444">
        <f t="shared" si="319"/>
        <v>31.25</v>
      </c>
      <c r="Q3444" s="6" t="str">
        <f t="shared" si="320"/>
        <v>theater</v>
      </c>
      <c r="R3444" s="6" t="str">
        <f t="shared" si="321"/>
        <v>plays</v>
      </c>
      <c r="S3444" s="11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318"/>
        <v>1.855</v>
      </c>
      <c r="P3445">
        <f t="shared" si="319"/>
        <v>41.222222222222221</v>
      </c>
      <c r="Q3445" s="6" t="str">
        <f t="shared" si="320"/>
        <v>theater</v>
      </c>
      <c r="R3445" s="6" t="str">
        <f t="shared" si="321"/>
        <v>plays</v>
      </c>
      <c r="S3445" s="11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318"/>
        <v>2.89</v>
      </c>
      <c r="P3446">
        <f t="shared" si="319"/>
        <v>43.35</v>
      </c>
      <c r="Q3446" s="6" t="str">
        <f t="shared" si="320"/>
        <v>theater</v>
      </c>
      <c r="R3446" s="6" t="str">
        <f t="shared" si="321"/>
        <v>plays</v>
      </c>
      <c r="S3446" s="11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318"/>
        <v>1</v>
      </c>
      <c r="P3447">
        <f t="shared" si="319"/>
        <v>64.516129032258064</v>
      </c>
      <c r="Q3447" s="6" t="str">
        <f t="shared" si="320"/>
        <v>theater</v>
      </c>
      <c r="R3447" s="6" t="str">
        <f t="shared" si="321"/>
        <v>plays</v>
      </c>
      <c r="S3447" s="11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318"/>
        <v>1.0820000000000001</v>
      </c>
      <c r="P3448">
        <f t="shared" si="319"/>
        <v>43.28</v>
      </c>
      <c r="Q3448" s="6" t="str">
        <f t="shared" si="320"/>
        <v>theater</v>
      </c>
      <c r="R3448" s="6" t="str">
        <f t="shared" si="321"/>
        <v>plays</v>
      </c>
      <c r="S3448" s="11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318"/>
        <v>1.0780000000000001</v>
      </c>
      <c r="P3449">
        <f t="shared" si="319"/>
        <v>77</v>
      </c>
      <c r="Q3449" s="6" t="str">
        <f t="shared" si="320"/>
        <v>theater</v>
      </c>
      <c r="R3449" s="6" t="str">
        <f t="shared" si="321"/>
        <v>plays</v>
      </c>
      <c r="S3449" s="11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318"/>
        <v>1.0976190476190477</v>
      </c>
      <c r="P3450">
        <f t="shared" si="319"/>
        <v>51.222222222222221</v>
      </c>
      <c r="Q3450" s="6" t="str">
        <f t="shared" si="320"/>
        <v>theater</v>
      </c>
      <c r="R3450" s="6" t="str">
        <f t="shared" si="321"/>
        <v>plays</v>
      </c>
      <c r="S3450" s="11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318"/>
        <v>1.70625</v>
      </c>
      <c r="P3451">
        <f t="shared" si="319"/>
        <v>68.25</v>
      </c>
      <c r="Q3451" s="6" t="str">
        <f t="shared" si="320"/>
        <v>theater</v>
      </c>
      <c r="R3451" s="6" t="str">
        <f t="shared" si="321"/>
        <v>plays</v>
      </c>
      <c r="S3451" s="11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318"/>
        <v>1.52</v>
      </c>
      <c r="P3452">
        <f t="shared" si="319"/>
        <v>19.487179487179485</v>
      </c>
      <c r="Q3452" s="6" t="str">
        <f t="shared" si="320"/>
        <v>theater</v>
      </c>
      <c r="R3452" s="6" t="str">
        <f t="shared" si="321"/>
        <v>plays</v>
      </c>
      <c r="S3452" s="11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318"/>
        <v>1.0123076923076924</v>
      </c>
      <c r="P3453">
        <f t="shared" si="319"/>
        <v>41.125</v>
      </c>
      <c r="Q3453" s="6" t="str">
        <f t="shared" si="320"/>
        <v>theater</v>
      </c>
      <c r="R3453" s="6" t="str">
        <f t="shared" si="321"/>
        <v>plays</v>
      </c>
      <c r="S3453" s="11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318"/>
        <v>1.532</v>
      </c>
      <c r="P3454">
        <f t="shared" si="319"/>
        <v>41.405405405405403</v>
      </c>
      <c r="Q3454" s="6" t="str">
        <f t="shared" si="320"/>
        <v>theater</v>
      </c>
      <c r="R3454" s="6" t="str">
        <f t="shared" si="321"/>
        <v>plays</v>
      </c>
      <c r="S3454" s="11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318"/>
        <v>1.2833333333333334</v>
      </c>
      <c r="P3455">
        <f t="shared" si="319"/>
        <v>27.5</v>
      </c>
      <c r="Q3455" s="6" t="str">
        <f t="shared" si="320"/>
        <v>theater</v>
      </c>
      <c r="R3455" s="6" t="str">
        <f t="shared" si="321"/>
        <v>plays</v>
      </c>
      <c r="S3455" s="11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318"/>
        <v>1.0071428571428571</v>
      </c>
      <c r="P3456">
        <f t="shared" si="319"/>
        <v>33.571428571428569</v>
      </c>
      <c r="Q3456" s="6" t="str">
        <f t="shared" si="320"/>
        <v>theater</v>
      </c>
      <c r="R3456" s="6" t="str">
        <f t="shared" si="321"/>
        <v>plays</v>
      </c>
      <c r="S3456" s="11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318"/>
        <v>1.0065</v>
      </c>
      <c r="P3457">
        <f t="shared" si="319"/>
        <v>145.86956521739131</v>
      </c>
      <c r="Q3457" s="6" t="str">
        <f t="shared" si="320"/>
        <v>theater</v>
      </c>
      <c r="R3457" s="6" t="str">
        <f t="shared" si="321"/>
        <v>plays</v>
      </c>
      <c r="S3457" s="11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318"/>
        <v>1.913</v>
      </c>
      <c r="P3458">
        <f t="shared" si="319"/>
        <v>358.6875</v>
      </c>
      <c r="Q3458" s="6" t="str">
        <f t="shared" si="320"/>
        <v>theater</v>
      </c>
      <c r="R3458" s="6" t="str">
        <f t="shared" si="321"/>
        <v>plays</v>
      </c>
      <c r="S3458" s="11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324">(E3459/D3459)</f>
        <v>1.4019999999999999</v>
      </c>
      <c r="P3459">
        <f t="shared" ref="P3459:P3522" si="325">IF(L3459=0,0,(E3459/L3459))</f>
        <v>50.981818181818184</v>
      </c>
      <c r="Q3459" s="6" t="str">
        <f t="shared" ref="Q3459:Q3522" si="326">LEFT(N3459,FIND("/",N3459)-1)</f>
        <v>theater</v>
      </c>
      <c r="R3459" s="6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324"/>
        <v>1.2433537832310839</v>
      </c>
      <c r="P3460">
        <f t="shared" si="325"/>
        <v>45.037037037037038</v>
      </c>
      <c r="Q3460" s="6" t="str">
        <f t="shared" si="326"/>
        <v>theater</v>
      </c>
      <c r="R3460" s="6" t="str">
        <f t="shared" si="327"/>
        <v>plays</v>
      </c>
      <c r="S3460" s="11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324"/>
        <v>1.262</v>
      </c>
      <c r="P3461">
        <f t="shared" si="325"/>
        <v>17.527777777777779</v>
      </c>
      <c r="Q3461" s="6" t="str">
        <f t="shared" si="326"/>
        <v>theater</v>
      </c>
      <c r="R3461" s="6" t="str">
        <f t="shared" si="327"/>
        <v>plays</v>
      </c>
      <c r="S3461" s="11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324"/>
        <v>1.9</v>
      </c>
      <c r="P3462">
        <f t="shared" si="325"/>
        <v>50</v>
      </c>
      <c r="Q3462" s="6" t="str">
        <f t="shared" si="326"/>
        <v>theater</v>
      </c>
      <c r="R3462" s="6" t="str">
        <f t="shared" si="327"/>
        <v>plays</v>
      </c>
      <c r="S3462" s="11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324"/>
        <v>1.39</v>
      </c>
      <c r="P3463">
        <f t="shared" si="325"/>
        <v>57.916666666666664</v>
      </c>
      <c r="Q3463" s="6" t="str">
        <f t="shared" si="326"/>
        <v>theater</v>
      </c>
      <c r="R3463" s="6" t="str">
        <f t="shared" si="327"/>
        <v>plays</v>
      </c>
      <c r="S3463" s="11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324"/>
        <v>2.02</v>
      </c>
      <c r="P3464">
        <f t="shared" si="325"/>
        <v>29.705882352941178</v>
      </c>
      <c r="Q3464" s="6" t="str">
        <f t="shared" si="326"/>
        <v>theater</v>
      </c>
      <c r="R3464" s="6" t="str">
        <f t="shared" si="327"/>
        <v>plays</v>
      </c>
      <c r="S3464" s="11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324"/>
        <v>1.0338000000000001</v>
      </c>
      <c r="P3465">
        <f t="shared" si="325"/>
        <v>90.684210526315795</v>
      </c>
      <c r="Q3465" s="6" t="str">
        <f t="shared" si="326"/>
        <v>theater</v>
      </c>
      <c r="R3465" s="6" t="str">
        <f t="shared" si="327"/>
        <v>plays</v>
      </c>
      <c r="S3465" s="11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324"/>
        <v>1.023236</v>
      </c>
      <c r="P3466">
        <f t="shared" si="325"/>
        <v>55.012688172043013</v>
      </c>
      <c r="Q3466" s="6" t="str">
        <f t="shared" si="326"/>
        <v>theater</v>
      </c>
      <c r="R3466" s="6" t="str">
        <f t="shared" si="327"/>
        <v>plays</v>
      </c>
      <c r="S3466" s="11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324"/>
        <v>1.03</v>
      </c>
      <c r="P3467">
        <f t="shared" si="325"/>
        <v>57.222222222222221</v>
      </c>
      <c r="Q3467" s="6" t="str">
        <f t="shared" si="326"/>
        <v>theater</v>
      </c>
      <c r="R3467" s="6" t="str">
        <f t="shared" si="327"/>
        <v>plays</v>
      </c>
      <c r="S3467" s="11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324"/>
        <v>1.2714285714285714</v>
      </c>
      <c r="P3468">
        <f t="shared" si="325"/>
        <v>72.950819672131146</v>
      </c>
      <c r="Q3468" s="6" t="str">
        <f t="shared" si="326"/>
        <v>theater</v>
      </c>
      <c r="R3468" s="6" t="str">
        <f t="shared" si="327"/>
        <v>plays</v>
      </c>
      <c r="S3468" s="11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324"/>
        <v>1.01</v>
      </c>
      <c r="P3469">
        <f t="shared" si="325"/>
        <v>64.468085106382972</v>
      </c>
      <c r="Q3469" s="6" t="str">
        <f t="shared" si="326"/>
        <v>theater</v>
      </c>
      <c r="R3469" s="6" t="str">
        <f t="shared" si="327"/>
        <v>plays</v>
      </c>
      <c r="S3469" s="11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324"/>
        <v>1.2178</v>
      </c>
      <c r="P3470">
        <f t="shared" si="325"/>
        <v>716.35294117647061</v>
      </c>
      <c r="Q3470" s="6" t="str">
        <f t="shared" si="326"/>
        <v>theater</v>
      </c>
      <c r="R3470" s="6" t="str">
        <f t="shared" si="327"/>
        <v>plays</v>
      </c>
      <c r="S3470" s="11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324"/>
        <v>1.1339285714285714</v>
      </c>
      <c r="P3471">
        <f t="shared" si="325"/>
        <v>50.396825396825399</v>
      </c>
      <c r="Q3471" s="6" t="str">
        <f t="shared" si="326"/>
        <v>theater</v>
      </c>
      <c r="R3471" s="6" t="str">
        <f t="shared" si="327"/>
        <v>plays</v>
      </c>
      <c r="S3471" s="11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324"/>
        <v>1.5</v>
      </c>
      <c r="P3472">
        <f t="shared" si="325"/>
        <v>41.666666666666664</v>
      </c>
      <c r="Q3472" s="6" t="str">
        <f t="shared" si="326"/>
        <v>theater</v>
      </c>
      <c r="R3472" s="6" t="str">
        <f t="shared" si="327"/>
        <v>plays</v>
      </c>
      <c r="S3472" s="11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324"/>
        <v>2.1459999999999999</v>
      </c>
      <c r="P3473">
        <f t="shared" si="325"/>
        <v>35.766666666666666</v>
      </c>
      <c r="Q3473" s="6" t="str">
        <f t="shared" si="326"/>
        <v>theater</v>
      </c>
      <c r="R3473" s="6" t="str">
        <f t="shared" si="327"/>
        <v>plays</v>
      </c>
      <c r="S3473" s="11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324"/>
        <v>1.0205</v>
      </c>
      <c r="P3474">
        <f t="shared" si="325"/>
        <v>88.739130434782609</v>
      </c>
      <c r="Q3474" s="6" t="str">
        <f t="shared" si="326"/>
        <v>theater</v>
      </c>
      <c r="R3474" s="6" t="str">
        <f t="shared" si="327"/>
        <v>plays</v>
      </c>
      <c r="S3474" s="11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324"/>
        <v>1</v>
      </c>
      <c r="P3475">
        <f t="shared" si="325"/>
        <v>148.4848484848485</v>
      </c>
      <c r="Q3475" s="6" t="str">
        <f t="shared" si="326"/>
        <v>theater</v>
      </c>
      <c r="R3475" s="6" t="str">
        <f t="shared" si="327"/>
        <v>plays</v>
      </c>
      <c r="S3475" s="11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324"/>
        <v>1.01</v>
      </c>
      <c r="P3476">
        <f t="shared" si="325"/>
        <v>51.794871794871796</v>
      </c>
      <c r="Q3476" s="6" t="str">
        <f t="shared" si="326"/>
        <v>theater</v>
      </c>
      <c r="R3476" s="6" t="str">
        <f t="shared" si="327"/>
        <v>plays</v>
      </c>
      <c r="S3476" s="11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324"/>
        <v>1.1333333333333333</v>
      </c>
      <c r="P3477">
        <f t="shared" si="325"/>
        <v>20</v>
      </c>
      <c r="Q3477" s="6" t="str">
        <f t="shared" si="326"/>
        <v>theater</v>
      </c>
      <c r="R3477" s="6" t="str">
        <f t="shared" si="327"/>
        <v>plays</v>
      </c>
      <c r="S3477" s="11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324"/>
        <v>1.04</v>
      </c>
      <c r="P3478">
        <f t="shared" si="325"/>
        <v>52</v>
      </c>
      <c r="Q3478" s="6" t="str">
        <f t="shared" si="326"/>
        <v>theater</v>
      </c>
      <c r="R3478" s="6" t="str">
        <f t="shared" si="327"/>
        <v>plays</v>
      </c>
      <c r="S3478" s="11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324"/>
        <v>1.1533333333333333</v>
      </c>
      <c r="P3479">
        <f t="shared" si="325"/>
        <v>53.230769230769234</v>
      </c>
      <c r="Q3479" s="6" t="str">
        <f t="shared" si="326"/>
        <v>theater</v>
      </c>
      <c r="R3479" s="6" t="str">
        <f t="shared" si="327"/>
        <v>plays</v>
      </c>
      <c r="S3479" s="11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324"/>
        <v>1.1285000000000001</v>
      </c>
      <c r="P3480">
        <f t="shared" si="325"/>
        <v>39.596491228070178</v>
      </c>
      <c r="Q3480" s="6" t="str">
        <f t="shared" si="326"/>
        <v>theater</v>
      </c>
      <c r="R3480" s="6" t="str">
        <f t="shared" si="327"/>
        <v>plays</v>
      </c>
      <c r="S3480" s="11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324"/>
        <v>1.2786666666666666</v>
      </c>
      <c r="P3481">
        <f t="shared" si="325"/>
        <v>34.25</v>
      </c>
      <c r="Q3481" s="6" t="str">
        <f t="shared" si="326"/>
        <v>theater</v>
      </c>
      <c r="R3481" s="6" t="str">
        <f t="shared" si="327"/>
        <v>plays</v>
      </c>
      <c r="S3481" s="11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324"/>
        <v>1.4266666666666667</v>
      </c>
      <c r="P3482">
        <f t="shared" si="325"/>
        <v>164.61538461538461</v>
      </c>
      <c r="Q3482" s="6" t="str">
        <f t="shared" si="326"/>
        <v>theater</v>
      </c>
      <c r="R3482" s="6" t="str">
        <f t="shared" si="327"/>
        <v>plays</v>
      </c>
      <c r="S3482" s="11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324"/>
        <v>1.1879999999999999</v>
      </c>
      <c r="P3483">
        <f t="shared" si="325"/>
        <v>125.05263157894737</v>
      </c>
      <c r="Q3483" s="6" t="str">
        <f t="shared" si="326"/>
        <v>theater</v>
      </c>
      <c r="R3483" s="6" t="str">
        <f t="shared" si="327"/>
        <v>plays</v>
      </c>
      <c r="S3483" s="11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324"/>
        <v>1.3833333333333333</v>
      </c>
      <c r="P3484">
        <f t="shared" si="325"/>
        <v>51.875</v>
      </c>
      <c r="Q3484" s="6" t="str">
        <f t="shared" si="326"/>
        <v>theater</v>
      </c>
      <c r="R3484" s="6" t="str">
        <f t="shared" si="327"/>
        <v>plays</v>
      </c>
      <c r="S3484" s="11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324"/>
        <v>1.599402985074627</v>
      </c>
      <c r="P3485">
        <f t="shared" si="325"/>
        <v>40.285714285714285</v>
      </c>
      <c r="Q3485" s="6" t="str">
        <f t="shared" si="326"/>
        <v>theater</v>
      </c>
      <c r="R3485" s="6" t="str">
        <f t="shared" si="327"/>
        <v>plays</v>
      </c>
      <c r="S3485" s="11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324"/>
        <v>1.1424000000000001</v>
      </c>
      <c r="P3486">
        <f t="shared" si="325"/>
        <v>64.909090909090907</v>
      </c>
      <c r="Q3486" s="6" t="str">
        <f t="shared" si="326"/>
        <v>theater</v>
      </c>
      <c r="R3486" s="6" t="str">
        <f t="shared" si="327"/>
        <v>plays</v>
      </c>
      <c r="S3486" s="11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324"/>
        <v>1.0060606060606061</v>
      </c>
      <c r="P3487">
        <f t="shared" si="325"/>
        <v>55.333333333333336</v>
      </c>
      <c r="Q3487" s="6" t="str">
        <f t="shared" si="326"/>
        <v>theater</v>
      </c>
      <c r="R3487" s="6" t="str">
        <f t="shared" si="327"/>
        <v>plays</v>
      </c>
      <c r="S3487" s="11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324"/>
        <v>1.552</v>
      </c>
      <c r="P3488">
        <f t="shared" si="325"/>
        <v>83.142857142857139</v>
      </c>
      <c r="Q3488" s="6" t="str">
        <f t="shared" si="326"/>
        <v>theater</v>
      </c>
      <c r="R3488" s="6" t="str">
        <f t="shared" si="327"/>
        <v>plays</v>
      </c>
      <c r="S3488" s="11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324"/>
        <v>1.2775000000000001</v>
      </c>
      <c r="P3489">
        <f t="shared" si="325"/>
        <v>38.712121212121211</v>
      </c>
      <c r="Q3489" s="6" t="str">
        <f t="shared" si="326"/>
        <v>theater</v>
      </c>
      <c r="R3489" s="6" t="str">
        <f t="shared" si="327"/>
        <v>plays</v>
      </c>
      <c r="S3489" s="11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324"/>
        <v>1.212</v>
      </c>
      <c r="P3490">
        <f t="shared" si="325"/>
        <v>125.37931034482759</v>
      </c>
      <c r="Q3490" s="6" t="str">
        <f t="shared" si="326"/>
        <v>theater</v>
      </c>
      <c r="R3490" s="6" t="str">
        <f t="shared" si="327"/>
        <v>plays</v>
      </c>
      <c r="S3490" s="11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324"/>
        <v>1.127</v>
      </c>
      <c r="P3491">
        <f t="shared" si="325"/>
        <v>78.263888888888886</v>
      </c>
      <c r="Q3491" s="6" t="str">
        <f t="shared" si="326"/>
        <v>theater</v>
      </c>
      <c r="R3491" s="6" t="str">
        <f t="shared" si="327"/>
        <v>plays</v>
      </c>
      <c r="S3491" s="11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324"/>
        <v>1.2749999999999999</v>
      </c>
      <c r="P3492">
        <f t="shared" si="325"/>
        <v>47.222222222222221</v>
      </c>
      <c r="Q3492" s="6" t="str">
        <f t="shared" si="326"/>
        <v>theater</v>
      </c>
      <c r="R3492" s="6" t="str">
        <f t="shared" si="327"/>
        <v>plays</v>
      </c>
      <c r="S3492" s="11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324"/>
        <v>1.5820000000000001</v>
      </c>
      <c r="P3493">
        <f t="shared" si="325"/>
        <v>79.099999999999994</v>
      </c>
      <c r="Q3493" s="6" t="str">
        <f t="shared" si="326"/>
        <v>theater</v>
      </c>
      <c r="R3493" s="6" t="str">
        <f t="shared" si="327"/>
        <v>plays</v>
      </c>
      <c r="S3493" s="11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324"/>
        <v>1.0526894736842105</v>
      </c>
      <c r="P3494">
        <f t="shared" si="325"/>
        <v>114.29199999999999</v>
      </c>
      <c r="Q3494" s="6" t="str">
        <f t="shared" si="326"/>
        <v>theater</v>
      </c>
      <c r="R3494" s="6" t="str">
        <f t="shared" si="327"/>
        <v>plays</v>
      </c>
      <c r="S3494" s="11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324"/>
        <v>1</v>
      </c>
      <c r="P3495">
        <f t="shared" si="325"/>
        <v>51.724137931034484</v>
      </c>
      <c r="Q3495" s="6" t="str">
        <f t="shared" si="326"/>
        <v>theater</v>
      </c>
      <c r="R3495" s="6" t="str">
        <f t="shared" si="327"/>
        <v>plays</v>
      </c>
      <c r="S3495" s="11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324"/>
        <v>1</v>
      </c>
      <c r="P3496">
        <f t="shared" si="325"/>
        <v>30.76923076923077</v>
      </c>
      <c r="Q3496" s="6" t="str">
        <f t="shared" si="326"/>
        <v>theater</v>
      </c>
      <c r="R3496" s="6" t="str">
        <f t="shared" si="327"/>
        <v>plays</v>
      </c>
      <c r="S3496" s="11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324"/>
        <v>1.0686</v>
      </c>
      <c r="P3497">
        <f t="shared" si="325"/>
        <v>74.208333333333329</v>
      </c>
      <c r="Q3497" s="6" t="str">
        <f t="shared" si="326"/>
        <v>theater</v>
      </c>
      <c r="R3497" s="6" t="str">
        <f t="shared" si="327"/>
        <v>plays</v>
      </c>
      <c r="S3497" s="11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324"/>
        <v>1.244</v>
      </c>
      <c r="P3498">
        <f t="shared" si="325"/>
        <v>47.846153846153847</v>
      </c>
      <c r="Q3498" s="6" t="str">
        <f t="shared" si="326"/>
        <v>theater</v>
      </c>
      <c r="R3498" s="6" t="str">
        <f t="shared" si="327"/>
        <v>plays</v>
      </c>
      <c r="S3498" s="11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324"/>
        <v>1.0870406189555126</v>
      </c>
      <c r="P3499">
        <f t="shared" si="325"/>
        <v>34.408163265306122</v>
      </c>
      <c r="Q3499" s="6" t="str">
        <f t="shared" si="326"/>
        <v>theater</v>
      </c>
      <c r="R3499" s="6" t="str">
        <f t="shared" si="327"/>
        <v>plays</v>
      </c>
      <c r="S3499" s="11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324"/>
        <v>1.0242424242424242</v>
      </c>
      <c r="P3500">
        <f t="shared" si="325"/>
        <v>40.238095238095241</v>
      </c>
      <c r="Q3500" s="6" t="str">
        <f t="shared" si="326"/>
        <v>theater</v>
      </c>
      <c r="R3500" s="6" t="str">
        <f t="shared" si="327"/>
        <v>plays</v>
      </c>
      <c r="S3500" s="11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324"/>
        <v>1.0549999999999999</v>
      </c>
      <c r="P3501">
        <f t="shared" si="325"/>
        <v>60.285714285714285</v>
      </c>
      <c r="Q3501" s="6" t="str">
        <f t="shared" si="326"/>
        <v>theater</v>
      </c>
      <c r="R3501" s="6" t="str">
        <f t="shared" si="327"/>
        <v>plays</v>
      </c>
      <c r="S3501" s="11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324"/>
        <v>1.0629999999999999</v>
      </c>
      <c r="P3502">
        <f t="shared" si="325"/>
        <v>25.30952380952381</v>
      </c>
      <c r="Q3502" s="6" t="str">
        <f t="shared" si="326"/>
        <v>theater</v>
      </c>
      <c r="R3502" s="6" t="str">
        <f t="shared" si="327"/>
        <v>plays</v>
      </c>
      <c r="S3502" s="11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324"/>
        <v>1.0066666666666666</v>
      </c>
      <c r="P3503">
        <f t="shared" si="325"/>
        <v>35.952380952380949</v>
      </c>
      <c r="Q3503" s="6" t="str">
        <f t="shared" si="326"/>
        <v>theater</v>
      </c>
      <c r="R3503" s="6" t="str">
        <f t="shared" si="327"/>
        <v>plays</v>
      </c>
      <c r="S3503" s="11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324"/>
        <v>1.054</v>
      </c>
      <c r="P3504">
        <f t="shared" si="325"/>
        <v>136</v>
      </c>
      <c r="Q3504" s="6" t="str">
        <f t="shared" si="326"/>
        <v>theater</v>
      </c>
      <c r="R3504" s="6" t="str">
        <f t="shared" si="327"/>
        <v>plays</v>
      </c>
      <c r="S3504" s="11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324"/>
        <v>1.0755999999999999</v>
      </c>
      <c r="P3505">
        <f t="shared" si="325"/>
        <v>70.763157894736835</v>
      </c>
      <c r="Q3505" s="6" t="str">
        <f t="shared" si="326"/>
        <v>theater</v>
      </c>
      <c r="R3505" s="6" t="str">
        <f t="shared" si="327"/>
        <v>plays</v>
      </c>
      <c r="S3505" s="11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324"/>
        <v>1</v>
      </c>
      <c r="P3506">
        <f t="shared" si="325"/>
        <v>125</v>
      </c>
      <c r="Q3506" s="6" t="str">
        <f t="shared" si="326"/>
        <v>theater</v>
      </c>
      <c r="R3506" s="6" t="str">
        <f t="shared" si="327"/>
        <v>plays</v>
      </c>
      <c r="S3506" s="11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324"/>
        <v>1.0376000000000001</v>
      </c>
      <c r="P3507">
        <f t="shared" si="325"/>
        <v>66.512820512820511</v>
      </c>
      <c r="Q3507" s="6" t="str">
        <f t="shared" si="326"/>
        <v>theater</v>
      </c>
      <c r="R3507" s="6" t="str">
        <f t="shared" si="327"/>
        <v>plays</v>
      </c>
      <c r="S3507" s="11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324"/>
        <v>1.0149999999999999</v>
      </c>
      <c r="P3508">
        <f t="shared" si="325"/>
        <v>105</v>
      </c>
      <c r="Q3508" s="6" t="str">
        <f t="shared" si="326"/>
        <v>theater</v>
      </c>
      <c r="R3508" s="6" t="str">
        <f t="shared" si="327"/>
        <v>plays</v>
      </c>
      <c r="S3508" s="11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324"/>
        <v>1.044</v>
      </c>
      <c r="P3509">
        <f t="shared" si="325"/>
        <v>145</v>
      </c>
      <c r="Q3509" s="6" t="str">
        <f t="shared" si="326"/>
        <v>theater</v>
      </c>
      <c r="R3509" s="6" t="str">
        <f t="shared" si="327"/>
        <v>plays</v>
      </c>
      <c r="S3509" s="11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324"/>
        <v>1.8</v>
      </c>
      <c r="P3510">
        <f t="shared" si="325"/>
        <v>12</v>
      </c>
      <c r="Q3510" s="6" t="str">
        <f t="shared" si="326"/>
        <v>theater</v>
      </c>
      <c r="R3510" s="6" t="str">
        <f t="shared" si="327"/>
        <v>plays</v>
      </c>
      <c r="S3510" s="11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324"/>
        <v>1.0633333333333332</v>
      </c>
      <c r="P3511">
        <f t="shared" si="325"/>
        <v>96.666666666666671</v>
      </c>
      <c r="Q3511" s="6" t="str">
        <f t="shared" si="326"/>
        <v>theater</v>
      </c>
      <c r="R3511" s="6" t="str">
        <f t="shared" si="327"/>
        <v>plays</v>
      </c>
      <c r="S3511" s="11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324"/>
        <v>1.0055555555555555</v>
      </c>
      <c r="P3512">
        <f t="shared" si="325"/>
        <v>60.333333333333336</v>
      </c>
      <c r="Q3512" s="6" t="str">
        <f t="shared" si="326"/>
        <v>theater</v>
      </c>
      <c r="R3512" s="6" t="str">
        <f t="shared" si="327"/>
        <v>plays</v>
      </c>
      <c r="S3512" s="11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324"/>
        <v>1.012</v>
      </c>
      <c r="P3513">
        <f t="shared" si="325"/>
        <v>79.89473684210526</v>
      </c>
      <c r="Q3513" s="6" t="str">
        <f t="shared" si="326"/>
        <v>theater</v>
      </c>
      <c r="R3513" s="6" t="str">
        <f t="shared" si="327"/>
        <v>plays</v>
      </c>
      <c r="S3513" s="11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324"/>
        <v>1</v>
      </c>
      <c r="P3514">
        <f t="shared" si="325"/>
        <v>58.823529411764703</v>
      </c>
      <c r="Q3514" s="6" t="str">
        <f t="shared" si="326"/>
        <v>theater</v>
      </c>
      <c r="R3514" s="6" t="str">
        <f t="shared" si="327"/>
        <v>plays</v>
      </c>
      <c r="S3514" s="11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324"/>
        <v>1.1839285714285714</v>
      </c>
      <c r="P3515">
        <f t="shared" si="325"/>
        <v>75.340909090909093</v>
      </c>
      <c r="Q3515" s="6" t="str">
        <f t="shared" si="326"/>
        <v>theater</v>
      </c>
      <c r="R3515" s="6" t="str">
        <f t="shared" si="327"/>
        <v>plays</v>
      </c>
      <c r="S3515" s="11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324"/>
        <v>1.1000000000000001</v>
      </c>
      <c r="P3516">
        <f t="shared" si="325"/>
        <v>55</v>
      </c>
      <c r="Q3516" s="6" t="str">
        <f t="shared" si="326"/>
        <v>theater</v>
      </c>
      <c r="R3516" s="6" t="str">
        <f t="shared" si="327"/>
        <v>plays</v>
      </c>
      <c r="S3516" s="11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324"/>
        <v>1.0266666666666666</v>
      </c>
      <c r="P3517">
        <f t="shared" si="325"/>
        <v>66.956521739130437</v>
      </c>
      <c r="Q3517" s="6" t="str">
        <f t="shared" si="326"/>
        <v>theater</v>
      </c>
      <c r="R3517" s="6" t="str">
        <f t="shared" si="327"/>
        <v>plays</v>
      </c>
      <c r="S3517" s="11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324"/>
        <v>1</v>
      </c>
      <c r="P3518">
        <f t="shared" si="325"/>
        <v>227.27272727272728</v>
      </c>
      <c r="Q3518" s="6" t="str">
        <f t="shared" si="326"/>
        <v>theater</v>
      </c>
      <c r="R3518" s="6" t="str">
        <f t="shared" si="327"/>
        <v>plays</v>
      </c>
      <c r="S3518" s="11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324"/>
        <v>1</v>
      </c>
      <c r="P3519">
        <f t="shared" si="325"/>
        <v>307.69230769230768</v>
      </c>
      <c r="Q3519" s="6" t="str">
        <f t="shared" si="326"/>
        <v>theater</v>
      </c>
      <c r="R3519" s="6" t="str">
        <f t="shared" si="327"/>
        <v>plays</v>
      </c>
      <c r="S3519" s="11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324"/>
        <v>1.10046</v>
      </c>
      <c r="P3520">
        <f t="shared" si="325"/>
        <v>50.020909090909093</v>
      </c>
      <c r="Q3520" s="6" t="str">
        <f t="shared" si="326"/>
        <v>theater</v>
      </c>
      <c r="R3520" s="6" t="str">
        <f t="shared" si="327"/>
        <v>plays</v>
      </c>
      <c r="S3520" s="11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324"/>
        <v>1.0135000000000001</v>
      </c>
      <c r="P3521">
        <f t="shared" si="325"/>
        <v>72.392857142857139</v>
      </c>
      <c r="Q3521" s="6" t="str">
        <f t="shared" si="326"/>
        <v>theater</v>
      </c>
      <c r="R3521" s="6" t="str">
        <f t="shared" si="327"/>
        <v>plays</v>
      </c>
      <c r="S3521" s="11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324"/>
        <v>1.0075000000000001</v>
      </c>
      <c r="P3522">
        <f t="shared" si="325"/>
        <v>95.952380952380949</v>
      </c>
      <c r="Q3522" s="6" t="str">
        <f t="shared" si="326"/>
        <v>theater</v>
      </c>
      <c r="R3522" s="6" t="str">
        <f t="shared" si="327"/>
        <v>plays</v>
      </c>
      <c r="S3522" s="11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330">(E3523/D3523)</f>
        <v>1.6942857142857144</v>
      </c>
      <c r="P3523">
        <f t="shared" ref="P3523:P3586" si="331">IF(L3523=0,0,(E3523/L3523))</f>
        <v>45.615384615384613</v>
      </c>
      <c r="Q3523" s="6" t="str">
        <f t="shared" ref="Q3523:Q3586" si="332">LEFT(N3523,FIND("/",N3523)-1)</f>
        <v>theater</v>
      </c>
      <c r="R3523" s="6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330"/>
        <v>1</v>
      </c>
      <c r="P3524">
        <f t="shared" si="331"/>
        <v>41.029411764705884</v>
      </c>
      <c r="Q3524" s="6" t="str">
        <f t="shared" si="332"/>
        <v>theater</v>
      </c>
      <c r="R3524" s="6" t="str">
        <f t="shared" si="333"/>
        <v>plays</v>
      </c>
      <c r="S3524" s="11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330"/>
        <v>1.1365000000000001</v>
      </c>
      <c r="P3525">
        <f t="shared" si="331"/>
        <v>56.825000000000003</v>
      </c>
      <c r="Q3525" s="6" t="str">
        <f t="shared" si="332"/>
        <v>theater</v>
      </c>
      <c r="R3525" s="6" t="str">
        <f t="shared" si="333"/>
        <v>plays</v>
      </c>
      <c r="S3525" s="11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330"/>
        <v>1.0156000000000001</v>
      </c>
      <c r="P3526">
        <f t="shared" si="331"/>
        <v>137.24324324324326</v>
      </c>
      <c r="Q3526" s="6" t="str">
        <f t="shared" si="332"/>
        <v>theater</v>
      </c>
      <c r="R3526" s="6" t="str">
        <f t="shared" si="333"/>
        <v>plays</v>
      </c>
      <c r="S3526" s="11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330"/>
        <v>1.06</v>
      </c>
      <c r="P3527">
        <f t="shared" si="331"/>
        <v>75.714285714285708</v>
      </c>
      <c r="Q3527" s="6" t="str">
        <f t="shared" si="332"/>
        <v>theater</v>
      </c>
      <c r="R3527" s="6" t="str">
        <f t="shared" si="333"/>
        <v>plays</v>
      </c>
      <c r="S3527" s="11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330"/>
        <v>1.02</v>
      </c>
      <c r="P3528">
        <f t="shared" si="331"/>
        <v>99</v>
      </c>
      <c r="Q3528" s="6" t="str">
        <f t="shared" si="332"/>
        <v>theater</v>
      </c>
      <c r="R3528" s="6" t="str">
        <f t="shared" si="333"/>
        <v>plays</v>
      </c>
      <c r="S3528" s="11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330"/>
        <v>1.1691666666666667</v>
      </c>
      <c r="P3529">
        <f t="shared" si="331"/>
        <v>81.569767441860463</v>
      </c>
      <c r="Q3529" s="6" t="str">
        <f t="shared" si="332"/>
        <v>theater</v>
      </c>
      <c r="R3529" s="6" t="str">
        <f t="shared" si="333"/>
        <v>plays</v>
      </c>
      <c r="S3529" s="11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330"/>
        <v>1.0115151515151515</v>
      </c>
      <c r="P3530">
        <f t="shared" si="331"/>
        <v>45.108108108108105</v>
      </c>
      <c r="Q3530" s="6" t="str">
        <f t="shared" si="332"/>
        <v>theater</v>
      </c>
      <c r="R3530" s="6" t="str">
        <f t="shared" si="333"/>
        <v>plays</v>
      </c>
      <c r="S3530" s="11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330"/>
        <v>1.32</v>
      </c>
      <c r="P3531">
        <f t="shared" si="331"/>
        <v>36.666666666666664</v>
      </c>
      <c r="Q3531" s="6" t="str">
        <f t="shared" si="332"/>
        <v>theater</v>
      </c>
      <c r="R3531" s="6" t="str">
        <f t="shared" si="333"/>
        <v>plays</v>
      </c>
      <c r="S3531" s="11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330"/>
        <v>1</v>
      </c>
      <c r="P3532">
        <f t="shared" si="331"/>
        <v>125</v>
      </c>
      <c r="Q3532" s="6" t="str">
        <f t="shared" si="332"/>
        <v>theater</v>
      </c>
      <c r="R3532" s="6" t="str">
        <f t="shared" si="333"/>
        <v>plays</v>
      </c>
      <c r="S3532" s="11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330"/>
        <v>1.28</v>
      </c>
      <c r="P3533">
        <f t="shared" si="331"/>
        <v>49.230769230769234</v>
      </c>
      <c r="Q3533" s="6" t="str">
        <f t="shared" si="332"/>
        <v>theater</v>
      </c>
      <c r="R3533" s="6" t="str">
        <f t="shared" si="333"/>
        <v>plays</v>
      </c>
      <c r="S3533" s="11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330"/>
        <v>1.1895833333333334</v>
      </c>
      <c r="P3534">
        <f t="shared" si="331"/>
        <v>42.296296296296298</v>
      </c>
      <c r="Q3534" s="6" t="str">
        <f t="shared" si="332"/>
        <v>theater</v>
      </c>
      <c r="R3534" s="6" t="str">
        <f t="shared" si="333"/>
        <v>plays</v>
      </c>
      <c r="S3534" s="11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330"/>
        <v>1.262</v>
      </c>
      <c r="P3535">
        <f t="shared" si="331"/>
        <v>78.875</v>
      </c>
      <c r="Q3535" s="6" t="str">
        <f t="shared" si="332"/>
        <v>theater</v>
      </c>
      <c r="R3535" s="6" t="str">
        <f t="shared" si="333"/>
        <v>plays</v>
      </c>
      <c r="S3535" s="11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330"/>
        <v>1.5620000000000001</v>
      </c>
      <c r="P3536">
        <f t="shared" si="331"/>
        <v>38.284313725490193</v>
      </c>
      <c r="Q3536" s="6" t="str">
        <f t="shared" si="332"/>
        <v>theater</v>
      </c>
      <c r="R3536" s="6" t="str">
        <f t="shared" si="333"/>
        <v>plays</v>
      </c>
      <c r="S3536" s="11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330"/>
        <v>1.0315000000000001</v>
      </c>
      <c r="P3537">
        <f t="shared" si="331"/>
        <v>44.847826086956523</v>
      </c>
      <c r="Q3537" s="6" t="str">
        <f t="shared" si="332"/>
        <v>theater</v>
      </c>
      <c r="R3537" s="6" t="str">
        <f t="shared" si="333"/>
        <v>plays</v>
      </c>
      <c r="S3537" s="11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330"/>
        <v>1.5333333333333334</v>
      </c>
      <c r="P3538">
        <f t="shared" si="331"/>
        <v>13.529411764705882</v>
      </c>
      <c r="Q3538" s="6" t="str">
        <f t="shared" si="332"/>
        <v>theater</v>
      </c>
      <c r="R3538" s="6" t="str">
        <f t="shared" si="333"/>
        <v>plays</v>
      </c>
      <c r="S3538" s="11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330"/>
        <v>1.8044444444444445</v>
      </c>
      <c r="P3539">
        <f t="shared" si="331"/>
        <v>43.5</v>
      </c>
      <c r="Q3539" s="6" t="str">
        <f t="shared" si="332"/>
        <v>theater</v>
      </c>
      <c r="R3539" s="6" t="str">
        <f t="shared" si="333"/>
        <v>plays</v>
      </c>
      <c r="S3539" s="11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330"/>
        <v>1.2845</v>
      </c>
      <c r="P3540">
        <f t="shared" si="331"/>
        <v>30.951807228915662</v>
      </c>
      <c r="Q3540" s="6" t="str">
        <f t="shared" si="332"/>
        <v>theater</v>
      </c>
      <c r="R3540" s="6" t="str">
        <f t="shared" si="333"/>
        <v>plays</v>
      </c>
      <c r="S3540" s="11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330"/>
        <v>1.1966666666666668</v>
      </c>
      <c r="P3541">
        <f t="shared" si="331"/>
        <v>55.230769230769234</v>
      </c>
      <c r="Q3541" s="6" t="str">
        <f t="shared" si="332"/>
        <v>theater</v>
      </c>
      <c r="R3541" s="6" t="str">
        <f t="shared" si="333"/>
        <v>plays</v>
      </c>
      <c r="S3541" s="11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330"/>
        <v>1.23</v>
      </c>
      <c r="P3542">
        <f t="shared" si="331"/>
        <v>46.125</v>
      </c>
      <c r="Q3542" s="6" t="str">
        <f t="shared" si="332"/>
        <v>theater</v>
      </c>
      <c r="R3542" s="6" t="str">
        <f t="shared" si="333"/>
        <v>plays</v>
      </c>
      <c r="S3542" s="11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330"/>
        <v>1.05</v>
      </c>
      <c r="P3543">
        <f t="shared" si="331"/>
        <v>39.375</v>
      </c>
      <c r="Q3543" s="6" t="str">
        <f t="shared" si="332"/>
        <v>theater</v>
      </c>
      <c r="R3543" s="6" t="str">
        <f t="shared" si="333"/>
        <v>plays</v>
      </c>
      <c r="S3543" s="11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330"/>
        <v>1.0223636363636364</v>
      </c>
      <c r="P3544">
        <f t="shared" si="331"/>
        <v>66.152941176470591</v>
      </c>
      <c r="Q3544" s="6" t="str">
        <f t="shared" si="332"/>
        <v>theater</v>
      </c>
      <c r="R3544" s="6" t="str">
        <f t="shared" si="333"/>
        <v>plays</v>
      </c>
      <c r="S3544" s="11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330"/>
        <v>1.0466666666666666</v>
      </c>
      <c r="P3545">
        <f t="shared" si="331"/>
        <v>54.137931034482762</v>
      </c>
      <c r="Q3545" s="6" t="str">
        <f t="shared" si="332"/>
        <v>theater</v>
      </c>
      <c r="R3545" s="6" t="str">
        <f t="shared" si="333"/>
        <v>plays</v>
      </c>
      <c r="S3545" s="11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330"/>
        <v>1</v>
      </c>
      <c r="P3546">
        <f t="shared" si="331"/>
        <v>104.16666666666667</v>
      </c>
      <c r="Q3546" s="6" t="str">
        <f t="shared" si="332"/>
        <v>theater</v>
      </c>
      <c r="R3546" s="6" t="str">
        <f t="shared" si="333"/>
        <v>plays</v>
      </c>
      <c r="S3546" s="11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330"/>
        <v>1.004</v>
      </c>
      <c r="P3547">
        <f t="shared" si="331"/>
        <v>31.375</v>
      </c>
      <c r="Q3547" s="6" t="str">
        <f t="shared" si="332"/>
        <v>theater</v>
      </c>
      <c r="R3547" s="6" t="str">
        <f t="shared" si="333"/>
        <v>plays</v>
      </c>
      <c r="S3547" s="11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330"/>
        <v>1.0227272727272727</v>
      </c>
      <c r="P3548">
        <f t="shared" si="331"/>
        <v>59.210526315789473</v>
      </c>
      <c r="Q3548" s="6" t="str">
        <f t="shared" si="332"/>
        <v>theater</v>
      </c>
      <c r="R3548" s="6" t="str">
        <f t="shared" si="333"/>
        <v>plays</v>
      </c>
      <c r="S3548" s="11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330"/>
        <v>1.1440928571428572</v>
      </c>
      <c r="P3549">
        <f t="shared" si="331"/>
        <v>119.17633928571429</v>
      </c>
      <c r="Q3549" s="6" t="str">
        <f t="shared" si="332"/>
        <v>theater</v>
      </c>
      <c r="R3549" s="6" t="str">
        <f t="shared" si="333"/>
        <v>plays</v>
      </c>
      <c r="S3549" s="11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330"/>
        <v>1.019047619047619</v>
      </c>
      <c r="P3550">
        <f t="shared" si="331"/>
        <v>164.61538461538461</v>
      </c>
      <c r="Q3550" s="6" t="str">
        <f t="shared" si="332"/>
        <v>theater</v>
      </c>
      <c r="R3550" s="6" t="str">
        <f t="shared" si="333"/>
        <v>plays</v>
      </c>
      <c r="S3550" s="11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330"/>
        <v>1.02</v>
      </c>
      <c r="P3551">
        <f t="shared" si="331"/>
        <v>24.285714285714285</v>
      </c>
      <c r="Q3551" s="6" t="str">
        <f t="shared" si="332"/>
        <v>theater</v>
      </c>
      <c r="R3551" s="6" t="str">
        <f t="shared" si="333"/>
        <v>plays</v>
      </c>
      <c r="S3551" s="11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330"/>
        <v>1.048</v>
      </c>
      <c r="P3552">
        <f t="shared" si="331"/>
        <v>40.9375</v>
      </c>
      <c r="Q3552" s="6" t="str">
        <f t="shared" si="332"/>
        <v>theater</v>
      </c>
      <c r="R3552" s="6" t="str">
        <f t="shared" si="333"/>
        <v>plays</v>
      </c>
      <c r="S3552" s="11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330"/>
        <v>1.0183333333333333</v>
      </c>
      <c r="P3553">
        <f t="shared" si="331"/>
        <v>61.1</v>
      </c>
      <c r="Q3553" s="6" t="str">
        <f t="shared" si="332"/>
        <v>theater</v>
      </c>
      <c r="R3553" s="6" t="str">
        <f t="shared" si="333"/>
        <v>plays</v>
      </c>
      <c r="S3553" s="11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330"/>
        <v>1</v>
      </c>
      <c r="P3554">
        <f t="shared" si="331"/>
        <v>38.65</v>
      </c>
      <c r="Q3554" s="6" t="str">
        <f t="shared" si="332"/>
        <v>theater</v>
      </c>
      <c r="R3554" s="6" t="str">
        <f t="shared" si="333"/>
        <v>plays</v>
      </c>
      <c r="S3554" s="11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330"/>
        <v>1.0627272727272727</v>
      </c>
      <c r="P3555">
        <f t="shared" si="331"/>
        <v>56.20192307692308</v>
      </c>
      <c r="Q3555" s="6" t="str">
        <f t="shared" si="332"/>
        <v>theater</v>
      </c>
      <c r="R3555" s="6" t="str">
        <f t="shared" si="333"/>
        <v>plays</v>
      </c>
      <c r="S3555" s="11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330"/>
        <v>1.1342219999999998</v>
      </c>
      <c r="P3556">
        <f t="shared" si="331"/>
        <v>107.00207547169811</v>
      </c>
      <c r="Q3556" s="6" t="str">
        <f t="shared" si="332"/>
        <v>theater</v>
      </c>
      <c r="R3556" s="6" t="str">
        <f t="shared" si="333"/>
        <v>plays</v>
      </c>
      <c r="S3556" s="11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330"/>
        <v>1</v>
      </c>
      <c r="P3557">
        <f t="shared" si="331"/>
        <v>171.42857142857142</v>
      </c>
      <c r="Q3557" s="6" t="str">
        <f t="shared" si="332"/>
        <v>theater</v>
      </c>
      <c r="R3557" s="6" t="str">
        <f t="shared" si="333"/>
        <v>plays</v>
      </c>
      <c r="S3557" s="11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330"/>
        <v>1.0045454545454546</v>
      </c>
      <c r="P3558">
        <f t="shared" si="331"/>
        <v>110.5</v>
      </c>
      <c r="Q3558" s="6" t="str">
        <f t="shared" si="332"/>
        <v>theater</v>
      </c>
      <c r="R3558" s="6" t="str">
        <f t="shared" si="333"/>
        <v>plays</v>
      </c>
      <c r="S3558" s="11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330"/>
        <v>1.0003599999999999</v>
      </c>
      <c r="P3559">
        <f t="shared" si="331"/>
        <v>179.27598566308242</v>
      </c>
      <c r="Q3559" s="6" t="str">
        <f t="shared" si="332"/>
        <v>theater</v>
      </c>
      <c r="R3559" s="6" t="str">
        <f t="shared" si="333"/>
        <v>plays</v>
      </c>
      <c r="S3559" s="11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330"/>
        <v>1.44</v>
      </c>
      <c r="P3560">
        <f t="shared" si="331"/>
        <v>22.90909090909091</v>
      </c>
      <c r="Q3560" s="6" t="str">
        <f t="shared" si="332"/>
        <v>theater</v>
      </c>
      <c r="R3560" s="6" t="str">
        <f t="shared" si="333"/>
        <v>plays</v>
      </c>
      <c r="S3560" s="11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330"/>
        <v>1.0349999999999999</v>
      </c>
      <c r="P3561">
        <f t="shared" si="331"/>
        <v>43.125</v>
      </c>
      <c r="Q3561" s="6" t="str">
        <f t="shared" si="332"/>
        <v>theater</v>
      </c>
      <c r="R3561" s="6" t="str">
        <f t="shared" si="333"/>
        <v>plays</v>
      </c>
      <c r="S3561" s="11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330"/>
        <v>1.0843750000000001</v>
      </c>
      <c r="P3562">
        <f t="shared" si="331"/>
        <v>46.891891891891895</v>
      </c>
      <c r="Q3562" s="6" t="str">
        <f t="shared" si="332"/>
        <v>theater</v>
      </c>
      <c r="R3562" s="6" t="str">
        <f t="shared" si="333"/>
        <v>plays</v>
      </c>
      <c r="S3562" s="11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330"/>
        <v>1.024</v>
      </c>
      <c r="P3563">
        <f t="shared" si="331"/>
        <v>47.407407407407405</v>
      </c>
      <c r="Q3563" s="6" t="str">
        <f t="shared" si="332"/>
        <v>theater</v>
      </c>
      <c r="R3563" s="6" t="str">
        <f t="shared" si="333"/>
        <v>plays</v>
      </c>
      <c r="S3563" s="11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330"/>
        <v>1.4888888888888889</v>
      </c>
      <c r="P3564">
        <f t="shared" si="331"/>
        <v>15.129032258064516</v>
      </c>
      <c r="Q3564" s="6" t="str">
        <f t="shared" si="332"/>
        <v>theater</v>
      </c>
      <c r="R3564" s="6" t="str">
        <f t="shared" si="333"/>
        <v>plays</v>
      </c>
      <c r="S3564" s="11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330"/>
        <v>1.0549000000000002</v>
      </c>
      <c r="P3565">
        <f t="shared" si="331"/>
        <v>21.098000000000003</v>
      </c>
      <c r="Q3565" s="6" t="str">
        <f t="shared" si="332"/>
        <v>theater</v>
      </c>
      <c r="R3565" s="6" t="str">
        <f t="shared" si="333"/>
        <v>plays</v>
      </c>
      <c r="S3565" s="11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330"/>
        <v>1.0049999999999999</v>
      </c>
      <c r="P3566">
        <f t="shared" si="331"/>
        <v>59.117647058823529</v>
      </c>
      <c r="Q3566" s="6" t="str">
        <f t="shared" si="332"/>
        <v>theater</v>
      </c>
      <c r="R3566" s="6" t="str">
        <f t="shared" si="333"/>
        <v>plays</v>
      </c>
      <c r="S3566" s="11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330"/>
        <v>1.3055555555555556</v>
      </c>
      <c r="P3567">
        <f t="shared" si="331"/>
        <v>97.916666666666671</v>
      </c>
      <c r="Q3567" s="6" t="str">
        <f t="shared" si="332"/>
        <v>theater</v>
      </c>
      <c r="R3567" s="6" t="str">
        <f t="shared" si="333"/>
        <v>plays</v>
      </c>
      <c r="S3567" s="11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330"/>
        <v>1.0475000000000001</v>
      </c>
      <c r="P3568">
        <f t="shared" si="331"/>
        <v>55.131578947368418</v>
      </c>
      <c r="Q3568" s="6" t="str">
        <f t="shared" si="332"/>
        <v>theater</v>
      </c>
      <c r="R3568" s="6" t="str">
        <f t="shared" si="333"/>
        <v>plays</v>
      </c>
      <c r="S3568" s="11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330"/>
        <v>1.0880000000000001</v>
      </c>
      <c r="P3569">
        <f t="shared" si="331"/>
        <v>26.536585365853657</v>
      </c>
      <c r="Q3569" s="6" t="str">
        <f t="shared" si="332"/>
        <v>theater</v>
      </c>
      <c r="R3569" s="6" t="str">
        <f t="shared" si="333"/>
        <v>plays</v>
      </c>
      <c r="S3569" s="11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330"/>
        <v>1.1100000000000001</v>
      </c>
      <c r="P3570">
        <f t="shared" si="331"/>
        <v>58.421052631578945</v>
      </c>
      <c r="Q3570" s="6" t="str">
        <f t="shared" si="332"/>
        <v>theater</v>
      </c>
      <c r="R3570" s="6" t="str">
        <f t="shared" si="333"/>
        <v>plays</v>
      </c>
      <c r="S3570" s="11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330"/>
        <v>1.0047999999999999</v>
      </c>
      <c r="P3571">
        <f t="shared" si="331"/>
        <v>122.53658536585365</v>
      </c>
      <c r="Q3571" s="6" t="str">
        <f t="shared" si="332"/>
        <v>theater</v>
      </c>
      <c r="R3571" s="6" t="str">
        <f t="shared" si="333"/>
        <v>plays</v>
      </c>
      <c r="S3571" s="11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330"/>
        <v>1.1435</v>
      </c>
      <c r="P3572">
        <f t="shared" si="331"/>
        <v>87.961538461538467</v>
      </c>
      <c r="Q3572" s="6" t="str">
        <f t="shared" si="332"/>
        <v>theater</v>
      </c>
      <c r="R3572" s="6" t="str">
        <f t="shared" si="333"/>
        <v>plays</v>
      </c>
      <c r="S3572" s="11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330"/>
        <v>1.2206666666666666</v>
      </c>
      <c r="P3573">
        <f t="shared" si="331"/>
        <v>73.239999999999995</v>
      </c>
      <c r="Q3573" s="6" t="str">
        <f t="shared" si="332"/>
        <v>theater</v>
      </c>
      <c r="R3573" s="6" t="str">
        <f t="shared" si="333"/>
        <v>plays</v>
      </c>
      <c r="S3573" s="11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330"/>
        <v>1</v>
      </c>
      <c r="P3574">
        <f t="shared" si="331"/>
        <v>55.555555555555557</v>
      </c>
      <c r="Q3574" s="6" t="str">
        <f t="shared" si="332"/>
        <v>theater</v>
      </c>
      <c r="R3574" s="6" t="str">
        <f t="shared" si="333"/>
        <v>plays</v>
      </c>
      <c r="S3574" s="11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330"/>
        <v>1.028</v>
      </c>
      <c r="P3575">
        <f t="shared" si="331"/>
        <v>39.53846153846154</v>
      </c>
      <c r="Q3575" s="6" t="str">
        <f t="shared" si="332"/>
        <v>theater</v>
      </c>
      <c r="R3575" s="6" t="str">
        <f t="shared" si="333"/>
        <v>plays</v>
      </c>
      <c r="S3575" s="11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330"/>
        <v>1.0612068965517241</v>
      </c>
      <c r="P3576">
        <f t="shared" si="331"/>
        <v>136.77777777777777</v>
      </c>
      <c r="Q3576" s="6" t="str">
        <f t="shared" si="332"/>
        <v>theater</v>
      </c>
      <c r="R3576" s="6" t="str">
        <f t="shared" si="333"/>
        <v>plays</v>
      </c>
      <c r="S3576" s="11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330"/>
        <v>1.0133000000000001</v>
      </c>
      <c r="P3577">
        <f t="shared" si="331"/>
        <v>99.343137254901961</v>
      </c>
      <c r="Q3577" s="6" t="str">
        <f t="shared" si="332"/>
        <v>theater</v>
      </c>
      <c r="R3577" s="6" t="str">
        <f t="shared" si="333"/>
        <v>plays</v>
      </c>
      <c r="S3577" s="11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330"/>
        <v>1</v>
      </c>
      <c r="P3578">
        <f t="shared" si="331"/>
        <v>20</v>
      </c>
      <c r="Q3578" s="6" t="str">
        <f t="shared" si="332"/>
        <v>theater</v>
      </c>
      <c r="R3578" s="6" t="str">
        <f t="shared" si="333"/>
        <v>plays</v>
      </c>
      <c r="S3578" s="11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330"/>
        <v>1.3</v>
      </c>
      <c r="P3579">
        <f t="shared" si="331"/>
        <v>28.888888888888889</v>
      </c>
      <c r="Q3579" s="6" t="str">
        <f t="shared" si="332"/>
        <v>theater</v>
      </c>
      <c r="R3579" s="6" t="str">
        <f t="shared" si="333"/>
        <v>plays</v>
      </c>
      <c r="S3579" s="11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330"/>
        <v>1.0001333333333333</v>
      </c>
      <c r="P3580">
        <f t="shared" si="331"/>
        <v>40.545945945945945</v>
      </c>
      <c r="Q3580" s="6" t="str">
        <f t="shared" si="332"/>
        <v>theater</v>
      </c>
      <c r="R3580" s="6" t="str">
        <f t="shared" si="333"/>
        <v>plays</v>
      </c>
      <c r="S3580" s="11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330"/>
        <v>1</v>
      </c>
      <c r="P3581">
        <f t="shared" si="331"/>
        <v>35.714285714285715</v>
      </c>
      <c r="Q3581" s="6" t="str">
        <f t="shared" si="332"/>
        <v>theater</v>
      </c>
      <c r="R3581" s="6" t="str">
        <f t="shared" si="333"/>
        <v>plays</v>
      </c>
      <c r="S3581" s="11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330"/>
        <v>1.1388888888888888</v>
      </c>
      <c r="P3582">
        <f t="shared" si="331"/>
        <v>37.962962962962962</v>
      </c>
      <c r="Q3582" s="6" t="str">
        <f t="shared" si="332"/>
        <v>theater</v>
      </c>
      <c r="R3582" s="6" t="str">
        <f t="shared" si="333"/>
        <v>plays</v>
      </c>
      <c r="S3582" s="11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330"/>
        <v>1</v>
      </c>
      <c r="P3583">
        <f t="shared" si="331"/>
        <v>33.333333333333336</v>
      </c>
      <c r="Q3583" s="6" t="str">
        <f t="shared" si="332"/>
        <v>theater</v>
      </c>
      <c r="R3583" s="6" t="str">
        <f t="shared" si="333"/>
        <v>plays</v>
      </c>
      <c r="S3583" s="11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330"/>
        <v>2.87</v>
      </c>
      <c r="P3584">
        <f t="shared" si="331"/>
        <v>58.571428571428569</v>
      </c>
      <c r="Q3584" s="6" t="str">
        <f t="shared" si="332"/>
        <v>theater</v>
      </c>
      <c r="R3584" s="6" t="str">
        <f t="shared" si="333"/>
        <v>plays</v>
      </c>
      <c r="S3584" s="11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330"/>
        <v>1.085</v>
      </c>
      <c r="P3585">
        <f t="shared" si="331"/>
        <v>135.625</v>
      </c>
      <c r="Q3585" s="6" t="str">
        <f t="shared" si="332"/>
        <v>theater</v>
      </c>
      <c r="R3585" s="6" t="str">
        <f t="shared" si="333"/>
        <v>plays</v>
      </c>
      <c r="S3585" s="11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330"/>
        <v>1.155</v>
      </c>
      <c r="P3586">
        <f t="shared" si="331"/>
        <v>30.9375</v>
      </c>
      <c r="Q3586" s="6" t="str">
        <f t="shared" si="332"/>
        <v>theater</v>
      </c>
      <c r="R3586" s="6" t="str">
        <f t="shared" si="333"/>
        <v>plays</v>
      </c>
      <c r="S3586" s="11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336">(E3587/D3587)</f>
        <v>1.1911764705882353</v>
      </c>
      <c r="P3587">
        <f t="shared" ref="P3587:P3650" si="337">IF(L3587=0,0,(E3587/L3587))</f>
        <v>176.08695652173913</v>
      </c>
      <c r="Q3587" s="6" t="str">
        <f t="shared" ref="Q3587:Q3650" si="338">LEFT(N3587,FIND("/",N3587)-1)</f>
        <v>theater</v>
      </c>
      <c r="R3587" s="6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336"/>
        <v>1.0942666666666667</v>
      </c>
      <c r="P3588">
        <f t="shared" si="337"/>
        <v>151.9814814814815</v>
      </c>
      <c r="Q3588" s="6" t="str">
        <f t="shared" si="338"/>
        <v>theater</v>
      </c>
      <c r="R3588" s="6" t="str">
        <f t="shared" si="339"/>
        <v>plays</v>
      </c>
      <c r="S3588" s="11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336"/>
        <v>1.266</v>
      </c>
      <c r="P3589">
        <f t="shared" si="337"/>
        <v>22.607142857142858</v>
      </c>
      <c r="Q3589" s="6" t="str">
        <f t="shared" si="338"/>
        <v>theater</v>
      </c>
      <c r="R3589" s="6" t="str">
        <f t="shared" si="339"/>
        <v>plays</v>
      </c>
      <c r="S3589" s="11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336"/>
        <v>1.0049999999999999</v>
      </c>
      <c r="P3590">
        <f t="shared" si="337"/>
        <v>18.272727272727273</v>
      </c>
      <c r="Q3590" s="6" t="str">
        <f t="shared" si="338"/>
        <v>theater</v>
      </c>
      <c r="R3590" s="6" t="str">
        <f t="shared" si="339"/>
        <v>plays</v>
      </c>
      <c r="S3590" s="11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336"/>
        <v>1.2749999999999999</v>
      </c>
      <c r="P3591">
        <f t="shared" si="337"/>
        <v>82.258064516129039</v>
      </c>
      <c r="Q3591" s="6" t="str">
        <f t="shared" si="338"/>
        <v>theater</v>
      </c>
      <c r="R3591" s="6" t="str">
        <f t="shared" si="339"/>
        <v>plays</v>
      </c>
      <c r="S3591" s="11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336"/>
        <v>1.0005999999999999</v>
      </c>
      <c r="P3592">
        <f t="shared" si="337"/>
        <v>68.534246575342465</v>
      </c>
      <c r="Q3592" s="6" t="str">
        <f t="shared" si="338"/>
        <v>theater</v>
      </c>
      <c r="R3592" s="6" t="str">
        <f t="shared" si="339"/>
        <v>plays</v>
      </c>
      <c r="S3592" s="11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336"/>
        <v>1.75</v>
      </c>
      <c r="P3593">
        <f t="shared" si="337"/>
        <v>68.055555555555557</v>
      </c>
      <c r="Q3593" s="6" t="str">
        <f t="shared" si="338"/>
        <v>theater</v>
      </c>
      <c r="R3593" s="6" t="str">
        <f t="shared" si="339"/>
        <v>plays</v>
      </c>
      <c r="S3593" s="11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336"/>
        <v>1.2725</v>
      </c>
      <c r="P3594">
        <f t="shared" si="337"/>
        <v>72.714285714285708</v>
      </c>
      <c r="Q3594" s="6" t="str">
        <f t="shared" si="338"/>
        <v>theater</v>
      </c>
      <c r="R3594" s="6" t="str">
        <f t="shared" si="339"/>
        <v>plays</v>
      </c>
      <c r="S3594" s="11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336"/>
        <v>1.1063333333333334</v>
      </c>
      <c r="P3595">
        <f t="shared" si="337"/>
        <v>77.186046511627907</v>
      </c>
      <c r="Q3595" s="6" t="str">
        <f t="shared" si="338"/>
        <v>theater</v>
      </c>
      <c r="R3595" s="6" t="str">
        <f t="shared" si="339"/>
        <v>plays</v>
      </c>
      <c r="S3595" s="11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336"/>
        <v>1.2593749999999999</v>
      </c>
      <c r="P3596">
        <f t="shared" si="337"/>
        <v>55.972222222222221</v>
      </c>
      <c r="Q3596" s="6" t="str">
        <f t="shared" si="338"/>
        <v>theater</v>
      </c>
      <c r="R3596" s="6" t="str">
        <f t="shared" si="339"/>
        <v>plays</v>
      </c>
      <c r="S3596" s="11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336"/>
        <v>1.1850000000000001</v>
      </c>
      <c r="P3597">
        <f t="shared" si="337"/>
        <v>49.693548387096776</v>
      </c>
      <c r="Q3597" s="6" t="str">
        <f t="shared" si="338"/>
        <v>theater</v>
      </c>
      <c r="R3597" s="6" t="str">
        <f t="shared" si="339"/>
        <v>plays</v>
      </c>
      <c r="S3597" s="11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336"/>
        <v>1.0772727272727274</v>
      </c>
      <c r="P3598">
        <f t="shared" si="337"/>
        <v>79</v>
      </c>
      <c r="Q3598" s="6" t="str">
        <f t="shared" si="338"/>
        <v>theater</v>
      </c>
      <c r="R3598" s="6" t="str">
        <f t="shared" si="339"/>
        <v>plays</v>
      </c>
      <c r="S3598" s="11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336"/>
        <v>1.026</v>
      </c>
      <c r="P3599">
        <f t="shared" si="337"/>
        <v>77.727272727272734</v>
      </c>
      <c r="Q3599" s="6" t="str">
        <f t="shared" si="338"/>
        <v>theater</v>
      </c>
      <c r="R3599" s="6" t="str">
        <f t="shared" si="339"/>
        <v>plays</v>
      </c>
      <c r="S3599" s="11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336"/>
        <v>1.101</v>
      </c>
      <c r="P3600">
        <f t="shared" si="337"/>
        <v>40.777777777777779</v>
      </c>
      <c r="Q3600" s="6" t="str">
        <f t="shared" si="338"/>
        <v>theater</v>
      </c>
      <c r="R3600" s="6" t="str">
        <f t="shared" si="339"/>
        <v>plays</v>
      </c>
      <c r="S3600" s="11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336"/>
        <v>2.02</v>
      </c>
      <c r="P3601">
        <f t="shared" si="337"/>
        <v>59.411764705882355</v>
      </c>
      <c r="Q3601" s="6" t="str">
        <f t="shared" si="338"/>
        <v>theater</v>
      </c>
      <c r="R3601" s="6" t="str">
        <f t="shared" si="339"/>
        <v>plays</v>
      </c>
      <c r="S3601" s="11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336"/>
        <v>1.3</v>
      </c>
      <c r="P3602">
        <f t="shared" si="337"/>
        <v>3.25</v>
      </c>
      <c r="Q3602" s="6" t="str">
        <f t="shared" si="338"/>
        <v>theater</v>
      </c>
      <c r="R3602" s="6" t="str">
        <f t="shared" si="339"/>
        <v>plays</v>
      </c>
      <c r="S3602" s="11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336"/>
        <v>1.0435000000000001</v>
      </c>
      <c r="P3603">
        <f t="shared" si="337"/>
        <v>39.377358490566039</v>
      </c>
      <c r="Q3603" s="6" t="str">
        <f t="shared" si="338"/>
        <v>theater</v>
      </c>
      <c r="R3603" s="6" t="str">
        <f t="shared" si="339"/>
        <v>plays</v>
      </c>
      <c r="S3603" s="11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336"/>
        <v>1.0004999999999999</v>
      </c>
      <c r="P3604">
        <f t="shared" si="337"/>
        <v>81.673469387755105</v>
      </c>
      <c r="Q3604" s="6" t="str">
        <f t="shared" si="338"/>
        <v>theater</v>
      </c>
      <c r="R3604" s="6" t="str">
        <f t="shared" si="339"/>
        <v>plays</v>
      </c>
      <c r="S3604" s="11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336"/>
        <v>1.7066666666666668</v>
      </c>
      <c r="P3605">
        <f t="shared" si="337"/>
        <v>44.912280701754383</v>
      </c>
      <c r="Q3605" s="6" t="str">
        <f t="shared" si="338"/>
        <v>theater</v>
      </c>
      <c r="R3605" s="6" t="str">
        <f t="shared" si="339"/>
        <v>plays</v>
      </c>
      <c r="S3605" s="11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336"/>
        <v>1.1283333333333334</v>
      </c>
      <c r="P3606">
        <f t="shared" si="337"/>
        <v>49.05797101449275</v>
      </c>
      <c r="Q3606" s="6" t="str">
        <f t="shared" si="338"/>
        <v>theater</v>
      </c>
      <c r="R3606" s="6" t="str">
        <f t="shared" si="339"/>
        <v>plays</v>
      </c>
      <c r="S3606" s="11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336"/>
        <v>1.84</v>
      </c>
      <c r="P3607">
        <f t="shared" si="337"/>
        <v>30.666666666666668</v>
      </c>
      <c r="Q3607" s="6" t="str">
        <f t="shared" si="338"/>
        <v>theater</v>
      </c>
      <c r="R3607" s="6" t="str">
        <f t="shared" si="339"/>
        <v>plays</v>
      </c>
      <c r="S3607" s="11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336"/>
        <v>1.3026666666666666</v>
      </c>
      <c r="P3608">
        <f t="shared" si="337"/>
        <v>61.0625</v>
      </c>
      <c r="Q3608" s="6" t="str">
        <f t="shared" si="338"/>
        <v>theater</v>
      </c>
      <c r="R3608" s="6" t="str">
        <f t="shared" si="339"/>
        <v>plays</v>
      </c>
      <c r="S3608" s="11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336"/>
        <v>1.0545454545454545</v>
      </c>
      <c r="P3609">
        <f t="shared" si="337"/>
        <v>29</v>
      </c>
      <c r="Q3609" s="6" t="str">
        <f t="shared" si="338"/>
        <v>theater</v>
      </c>
      <c r="R3609" s="6" t="str">
        <f t="shared" si="339"/>
        <v>plays</v>
      </c>
      <c r="S3609" s="11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336"/>
        <v>1</v>
      </c>
      <c r="P3610">
        <f t="shared" si="337"/>
        <v>29.62962962962963</v>
      </c>
      <c r="Q3610" s="6" t="str">
        <f t="shared" si="338"/>
        <v>theater</v>
      </c>
      <c r="R3610" s="6" t="str">
        <f t="shared" si="339"/>
        <v>plays</v>
      </c>
      <c r="S3610" s="11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336"/>
        <v>1.5331632653061225</v>
      </c>
      <c r="P3611">
        <f t="shared" si="337"/>
        <v>143.0952380952381</v>
      </c>
      <c r="Q3611" s="6" t="str">
        <f t="shared" si="338"/>
        <v>theater</v>
      </c>
      <c r="R3611" s="6" t="str">
        <f t="shared" si="339"/>
        <v>plays</v>
      </c>
      <c r="S3611" s="11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336"/>
        <v>1.623</v>
      </c>
      <c r="P3612">
        <f t="shared" si="337"/>
        <v>52.354838709677416</v>
      </c>
      <c r="Q3612" s="6" t="str">
        <f t="shared" si="338"/>
        <v>theater</v>
      </c>
      <c r="R3612" s="6" t="str">
        <f t="shared" si="339"/>
        <v>plays</v>
      </c>
      <c r="S3612" s="11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336"/>
        <v>1.36</v>
      </c>
      <c r="P3613">
        <f t="shared" si="337"/>
        <v>66.666666666666671</v>
      </c>
      <c r="Q3613" s="6" t="str">
        <f t="shared" si="338"/>
        <v>theater</v>
      </c>
      <c r="R3613" s="6" t="str">
        <f t="shared" si="339"/>
        <v>plays</v>
      </c>
      <c r="S3613" s="11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336"/>
        <v>1.444</v>
      </c>
      <c r="P3614">
        <f t="shared" si="337"/>
        <v>126.66666666666667</v>
      </c>
      <c r="Q3614" s="6" t="str">
        <f t="shared" si="338"/>
        <v>theater</v>
      </c>
      <c r="R3614" s="6" t="str">
        <f t="shared" si="339"/>
        <v>plays</v>
      </c>
      <c r="S3614" s="11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336"/>
        <v>1</v>
      </c>
      <c r="P3615">
        <f t="shared" si="337"/>
        <v>62.5</v>
      </c>
      <c r="Q3615" s="6" t="str">
        <f t="shared" si="338"/>
        <v>theater</v>
      </c>
      <c r="R3615" s="6" t="str">
        <f t="shared" si="339"/>
        <v>plays</v>
      </c>
      <c r="S3615" s="11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336"/>
        <v>1.008</v>
      </c>
      <c r="P3616">
        <f t="shared" si="337"/>
        <v>35.492957746478872</v>
      </c>
      <c r="Q3616" s="6" t="str">
        <f t="shared" si="338"/>
        <v>theater</v>
      </c>
      <c r="R3616" s="6" t="str">
        <f t="shared" si="339"/>
        <v>plays</v>
      </c>
      <c r="S3616" s="11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336"/>
        <v>1.0680000000000001</v>
      </c>
      <c r="P3617">
        <f t="shared" si="337"/>
        <v>37.083333333333336</v>
      </c>
      <c r="Q3617" s="6" t="str">
        <f t="shared" si="338"/>
        <v>theater</v>
      </c>
      <c r="R3617" s="6" t="str">
        <f t="shared" si="339"/>
        <v>plays</v>
      </c>
      <c r="S3617" s="11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336"/>
        <v>1.248</v>
      </c>
      <c r="P3618">
        <f t="shared" si="337"/>
        <v>69.333333333333329</v>
      </c>
      <c r="Q3618" s="6" t="str">
        <f t="shared" si="338"/>
        <v>theater</v>
      </c>
      <c r="R3618" s="6" t="str">
        <f t="shared" si="339"/>
        <v>plays</v>
      </c>
      <c r="S3618" s="11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336"/>
        <v>1.1891891891891893</v>
      </c>
      <c r="P3619">
        <f t="shared" si="337"/>
        <v>17.254901960784313</v>
      </c>
      <c r="Q3619" s="6" t="str">
        <f t="shared" si="338"/>
        <v>theater</v>
      </c>
      <c r="R3619" s="6" t="str">
        <f t="shared" si="339"/>
        <v>plays</v>
      </c>
      <c r="S3619" s="11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336"/>
        <v>1.01</v>
      </c>
      <c r="P3620">
        <f t="shared" si="337"/>
        <v>36.071428571428569</v>
      </c>
      <c r="Q3620" s="6" t="str">
        <f t="shared" si="338"/>
        <v>theater</v>
      </c>
      <c r="R3620" s="6" t="str">
        <f t="shared" si="339"/>
        <v>plays</v>
      </c>
      <c r="S3620" s="11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336"/>
        <v>1.1299999999999999</v>
      </c>
      <c r="P3621">
        <f t="shared" si="337"/>
        <v>66.470588235294116</v>
      </c>
      <c r="Q3621" s="6" t="str">
        <f t="shared" si="338"/>
        <v>theater</v>
      </c>
      <c r="R3621" s="6" t="str">
        <f t="shared" si="339"/>
        <v>plays</v>
      </c>
      <c r="S3621" s="11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336"/>
        <v>1.0519047619047619</v>
      </c>
      <c r="P3622">
        <f t="shared" si="337"/>
        <v>56.065989847715734</v>
      </c>
      <c r="Q3622" s="6" t="str">
        <f t="shared" si="338"/>
        <v>theater</v>
      </c>
      <c r="R3622" s="6" t="str">
        <f t="shared" si="339"/>
        <v>plays</v>
      </c>
      <c r="S3622" s="11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336"/>
        <v>1.0973333333333333</v>
      </c>
      <c r="P3623">
        <f t="shared" si="337"/>
        <v>47.028571428571432</v>
      </c>
      <c r="Q3623" s="6" t="str">
        <f t="shared" si="338"/>
        <v>theater</v>
      </c>
      <c r="R3623" s="6" t="str">
        <f t="shared" si="339"/>
        <v>plays</v>
      </c>
      <c r="S3623" s="11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336"/>
        <v>1.00099</v>
      </c>
      <c r="P3624">
        <f t="shared" si="337"/>
        <v>47.666190476190479</v>
      </c>
      <c r="Q3624" s="6" t="str">
        <f t="shared" si="338"/>
        <v>theater</v>
      </c>
      <c r="R3624" s="6" t="str">
        <f t="shared" si="339"/>
        <v>plays</v>
      </c>
      <c r="S3624" s="11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336"/>
        <v>1.2</v>
      </c>
      <c r="P3625">
        <f t="shared" si="337"/>
        <v>88.235294117647058</v>
      </c>
      <c r="Q3625" s="6" t="str">
        <f t="shared" si="338"/>
        <v>theater</v>
      </c>
      <c r="R3625" s="6" t="str">
        <f t="shared" si="339"/>
        <v>plays</v>
      </c>
      <c r="S3625" s="11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336"/>
        <v>1.0493333333333332</v>
      </c>
      <c r="P3626">
        <f t="shared" si="337"/>
        <v>80.717948717948715</v>
      </c>
      <c r="Q3626" s="6" t="str">
        <f t="shared" si="338"/>
        <v>theater</v>
      </c>
      <c r="R3626" s="6" t="str">
        <f t="shared" si="339"/>
        <v>plays</v>
      </c>
      <c r="S3626" s="11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336"/>
        <v>1.0266666666666666</v>
      </c>
      <c r="P3627">
        <f t="shared" si="337"/>
        <v>39.487179487179489</v>
      </c>
      <c r="Q3627" s="6" t="str">
        <f t="shared" si="338"/>
        <v>theater</v>
      </c>
      <c r="R3627" s="6" t="str">
        <f t="shared" si="339"/>
        <v>plays</v>
      </c>
      <c r="S3627" s="11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336"/>
        <v>1.0182500000000001</v>
      </c>
      <c r="P3628">
        <f t="shared" si="337"/>
        <v>84.854166666666671</v>
      </c>
      <c r="Q3628" s="6" t="str">
        <f t="shared" si="338"/>
        <v>theater</v>
      </c>
      <c r="R3628" s="6" t="str">
        <f t="shared" si="339"/>
        <v>plays</v>
      </c>
      <c r="S3628" s="11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336"/>
        <v>1</v>
      </c>
      <c r="P3629">
        <f t="shared" si="337"/>
        <v>68.965517241379317</v>
      </c>
      <c r="Q3629" s="6" t="str">
        <f t="shared" si="338"/>
        <v>theater</v>
      </c>
      <c r="R3629" s="6" t="str">
        <f t="shared" si="339"/>
        <v>plays</v>
      </c>
      <c r="S3629" s="11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336"/>
        <v>0</v>
      </c>
      <c r="P3630">
        <f t="shared" si="337"/>
        <v>0</v>
      </c>
      <c r="Q3630" s="6" t="str">
        <f t="shared" si="338"/>
        <v>theater</v>
      </c>
      <c r="R3630" s="6" t="str">
        <f t="shared" si="339"/>
        <v>musical</v>
      </c>
      <c r="S3630" s="11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336"/>
        <v>1.9999999999999999E-6</v>
      </c>
      <c r="P3631">
        <f t="shared" si="337"/>
        <v>1</v>
      </c>
      <c r="Q3631" s="6" t="str">
        <f t="shared" si="338"/>
        <v>theater</v>
      </c>
      <c r="R3631" s="6" t="str">
        <f t="shared" si="339"/>
        <v>musical</v>
      </c>
      <c r="S3631" s="11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336"/>
        <v>3.3333333333333332E-4</v>
      </c>
      <c r="P3632">
        <f t="shared" si="337"/>
        <v>1</v>
      </c>
      <c r="Q3632" s="6" t="str">
        <f t="shared" si="338"/>
        <v>theater</v>
      </c>
      <c r="R3632" s="6" t="str">
        <f t="shared" si="339"/>
        <v>musical</v>
      </c>
      <c r="S3632" s="11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336"/>
        <v>0.51023391812865493</v>
      </c>
      <c r="P3633">
        <f t="shared" si="337"/>
        <v>147.88135593220338</v>
      </c>
      <c r="Q3633" s="6" t="str">
        <f t="shared" si="338"/>
        <v>theater</v>
      </c>
      <c r="R3633" s="6" t="str">
        <f t="shared" si="339"/>
        <v>musical</v>
      </c>
      <c r="S3633" s="11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336"/>
        <v>0.2</v>
      </c>
      <c r="P3634">
        <f t="shared" si="337"/>
        <v>100</v>
      </c>
      <c r="Q3634" s="6" t="str">
        <f t="shared" si="338"/>
        <v>theater</v>
      </c>
      <c r="R3634" s="6" t="str">
        <f t="shared" si="339"/>
        <v>musical</v>
      </c>
      <c r="S3634" s="11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336"/>
        <v>0.35239999999999999</v>
      </c>
      <c r="P3635">
        <f t="shared" si="337"/>
        <v>56.838709677419352</v>
      </c>
      <c r="Q3635" s="6" t="str">
        <f t="shared" si="338"/>
        <v>theater</v>
      </c>
      <c r="R3635" s="6" t="str">
        <f t="shared" si="339"/>
        <v>musical</v>
      </c>
      <c r="S3635" s="11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336"/>
        <v>4.2466666666666666E-2</v>
      </c>
      <c r="P3636">
        <f t="shared" si="337"/>
        <v>176.94444444444446</v>
      </c>
      <c r="Q3636" s="6" t="str">
        <f t="shared" si="338"/>
        <v>theater</v>
      </c>
      <c r="R3636" s="6" t="str">
        <f t="shared" si="339"/>
        <v>musical</v>
      </c>
      <c r="S3636" s="11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336"/>
        <v>0.36457142857142855</v>
      </c>
      <c r="P3637">
        <f t="shared" si="337"/>
        <v>127.6</v>
      </c>
      <c r="Q3637" s="6" t="str">
        <f t="shared" si="338"/>
        <v>theater</v>
      </c>
      <c r="R3637" s="6" t="str">
        <f t="shared" si="339"/>
        <v>musical</v>
      </c>
      <c r="S3637" s="11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336"/>
        <v>0</v>
      </c>
      <c r="P3638">
        <f t="shared" si="337"/>
        <v>0</v>
      </c>
      <c r="Q3638" s="6" t="str">
        <f t="shared" si="338"/>
        <v>theater</v>
      </c>
      <c r="R3638" s="6" t="str">
        <f t="shared" si="339"/>
        <v>musical</v>
      </c>
      <c r="S3638" s="11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336"/>
        <v>0.30866666666666664</v>
      </c>
      <c r="P3639">
        <f t="shared" si="337"/>
        <v>66.142857142857139</v>
      </c>
      <c r="Q3639" s="6" t="str">
        <f t="shared" si="338"/>
        <v>theater</v>
      </c>
      <c r="R3639" s="6" t="str">
        <f t="shared" si="339"/>
        <v>musical</v>
      </c>
      <c r="S3639" s="11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336"/>
        <v>6.545454545454546E-2</v>
      </c>
      <c r="P3640">
        <f t="shared" si="337"/>
        <v>108</v>
      </c>
      <c r="Q3640" s="6" t="str">
        <f t="shared" si="338"/>
        <v>theater</v>
      </c>
      <c r="R3640" s="6" t="str">
        <f t="shared" si="339"/>
        <v>musical</v>
      </c>
      <c r="S3640" s="11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336"/>
        <v>4.0000000000000003E-5</v>
      </c>
      <c r="P3641">
        <f t="shared" si="337"/>
        <v>1</v>
      </c>
      <c r="Q3641" s="6" t="str">
        <f t="shared" si="338"/>
        <v>theater</v>
      </c>
      <c r="R3641" s="6" t="str">
        <f t="shared" si="339"/>
        <v>musical</v>
      </c>
      <c r="S3641" s="11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336"/>
        <v>5.5E-2</v>
      </c>
      <c r="P3642">
        <f t="shared" si="337"/>
        <v>18.333333333333332</v>
      </c>
      <c r="Q3642" s="6" t="str">
        <f t="shared" si="338"/>
        <v>theater</v>
      </c>
      <c r="R3642" s="6" t="str">
        <f t="shared" si="339"/>
        <v>musical</v>
      </c>
      <c r="S3642" s="11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336"/>
        <v>0</v>
      </c>
      <c r="P3643">
        <f t="shared" si="337"/>
        <v>0</v>
      </c>
      <c r="Q3643" s="6" t="str">
        <f t="shared" si="338"/>
        <v>theater</v>
      </c>
      <c r="R3643" s="6" t="str">
        <f t="shared" si="339"/>
        <v>musical</v>
      </c>
      <c r="S3643" s="11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336"/>
        <v>2.1428571428571429E-2</v>
      </c>
      <c r="P3644">
        <f t="shared" si="337"/>
        <v>7.5</v>
      </c>
      <c r="Q3644" s="6" t="str">
        <f t="shared" si="338"/>
        <v>theater</v>
      </c>
      <c r="R3644" s="6" t="str">
        <f t="shared" si="339"/>
        <v>musical</v>
      </c>
      <c r="S3644" s="11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336"/>
        <v>0</v>
      </c>
      <c r="P3645">
        <f t="shared" si="337"/>
        <v>0</v>
      </c>
      <c r="Q3645" s="6" t="str">
        <f t="shared" si="338"/>
        <v>theater</v>
      </c>
      <c r="R3645" s="6" t="str">
        <f t="shared" si="339"/>
        <v>musical</v>
      </c>
      <c r="S3645" s="11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336"/>
        <v>0.16420000000000001</v>
      </c>
      <c r="P3646">
        <f t="shared" si="337"/>
        <v>68.416666666666671</v>
      </c>
      <c r="Q3646" s="6" t="str">
        <f t="shared" si="338"/>
        <v>theater</v>
      </c>
      <c r="R3646" s="6" t="str">
        <f t="shared" si="339"/>
        <v>musical</v>
      </c>
      <c r="S3646" s="11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336"/>
        <v>1E-3</v>
      </c>
      <c r="P3647">
        <f t="shared" si="337"/>
        <v>1</v>
      </c>
      <c r="Q3647" s="6" t="str">
        <f t="shared" si="338"/>
        <v>theater</v>
      </c>
      <c r="R3647" s="6" t="str">
        <f t="shared" si="339"/>
        <v>musical</v>
      </c>
      <c r="S3647" s="11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336"/>
        <v>4.8099999999999997E-2</v>
      </c>
      <c r="P3648">
        <f t="shared" si="337"/>
        <v>60.125</v>
      </c>
      <c r="Q3648" s="6" t="str">
        <f t="shared" si="338"/>
        <v>theater</v>
      </c>
      <c r="R3648" s="6" t="str">
        <f t="shared" si="339"/>
        <v>musical</v>
      </c>
      <c r="S3648" s="11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336"/>
        <v>0.06</v>
      </c>
      <c r="P3649">
        <f t="shared" si="337"/>
        <v>15</v>
      </c>
      <c r="Q3649" s="6" t="str">
        <f t="shared" si="338"/>
        <v>theater</v>
      </c>
      <c r="R3649" s="6" t="str">
        <f t="shared" si="339"/>
        <v>musical</v>
      </c>
      <c r="S3649" s="11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336"/>
        <v>1.003825</v>
      </c>
      <c r="P3650">
        <f t="shared" si="337"/>
        <v>550.04109589041093</v>
      </c>
      <c r="Q3650" s="6" t="str">
        <f t="shared" si="338"/>
        <v>theater</v>
      </c>
      <c r="R3650" s="6" t="str">
        <f t="shared" si="339"/>
        <v>plays</v>
      </c>
      <c r="S3650" s="11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342">(E3651/D3651)</f>
        <v>1.04</v>
      </c>
      <c r="P3651">
        <f t="shared" ref="P3651:P3714" si="343">IF(L3651=0,0,(E3651/L3651))</f>
        <v>97.5</v>
      </c>
      <c r="Q3651" s="6" t="str">
        <f t="shared" ref="Q3651:Q3714" si="344">LEFT(N3651,FIND("/",N3651)-1)</f>
        <v>theater</v>
      </c>
      <c r="R3651" s="6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342"/>
        <v>1</v>
      </c>
      <c r="P3652">
        <f t="shared" si="343"/>
        <v>29.411764705882351</v>
      </c>
      <c r="Q3652" s="6" t="str">
        <f t="shared" si="344"/>
        <v>theater</v>
      </c>
      <c r="R3652" s="6" t="str">
        <f t="shared" si="345"/>
        <v>plays</v>
      </c>
      <c r="S3652" s="11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342"/>
        <v>1.04</v>
      </c>
      <c r="P3653">
        <f t="shared" si="343"/>
        <v>57.777777777777779</v>
      </c>
      <c r="Q3653" s="6" t="str">
        <f t="shared" si="344"/>
        <v>theater</v>
      </c>
      <c r="R3653" s="6" t="str">
        <f t="shared" si="345"/>
        <v>plays</v>
      </c>
      <c r="S3653" s="11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342"/>
        <v>2.5066666666666668</v>
      </c>
      <c r="P3654">
        <f t="shared" si="343"/>
        <v>44.235294117647058</v>
      </c>
      <c r="Q3654" s="6" t="str">
        <f t="shared" si="344"/>
        <v>theater</v>
      </c>
      <c r="R3654" s="6" t="str">
        <f t="shared" si="345"/>
        <v>plays</v>
      </c>
      <c r="S3654" s="11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342"/>
        <v>1.0049999999999999</v>
      </c>
      <c r="P3655">
        <f t="shared" si="343"/>
        <v>60.909090909090907</v>
      </c>
      <c r="Q3655" s="6" t="str">
        <f t="shared" si="344"/>
        <v>theater</v>
      </c>
      <c r="R3655" s="6" t="str">
        <f t="shared" si="345"/>
        <v>plays</v>
      </c>
      <c r="S3655" s="11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342"/>
        <v>1.744</v>
      </c>
      <c r="P3656">
        <f t="shared" si="343"/>
        <v>68.84210526315789</v>
      </c>
      <c r="Q3656" s="6" t="str">
        <f t="shared" si="344"/>
        <v>theater</v>
      </c>
      <c r="R3656" s="6" t="str">
        <f t="shared" si="345"/>
        <v>plays</v>
      </c>
      <c r="S3656" s="11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342"/>
        <v>1.1626000000000001</v>
      </c>
      <c r="P3657">
        <f t="shared" si="343"/>
        <v>73.582278481012665</v>
      </c>
      <c r="Q3657" s="6" t="str">
        <f t="shared" si="344"/>
        <v>theater</v>
      </c>
      <c r="R3657" s="6" t="str">
        <f t="shared" si="345"/>
        <v>plays</v>
      </c>
      <c r="S3657" s="11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342"/>
        <v>1.0582</v>
      </c>
      <c r="P3658">
        <f t="shared" si="343"/>
        <v>115.02173913043478</v>
      </c>
      <c r="Q3658" s="6" t="str">
        <f t="shared" si="344"/>
        <v>theater</v>
      </c>
      <c r="R3658" s="6" t="str">
        <f t="shared" si="345"/>
        <v>plays</v>
      </c>
      <c r="S3658" s="11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342"/>
        <v>1.1074999999999999</v>
      </c>
      <c r="P3659">
        <f t="shared" si="343"/>
        <v>110.75</v>
      </c>
      <c r="Q3659" s="6" t="str">
        <f t="shared" si="344"/>
        <v>theater</v>
      </c>
      <c r="R3659" s="6" t="str">
        <f t="shared" si="345"/>
        <v>plays</v>
      </c>
      <c r="S3659" s="11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342"/>
        <v>1.0066666666666666</v>
      </c>
      <c r="P3660">
        <f t="shared" si="343"/>
        <v>75.5</v>
      </c>
      <c r="Q3660" s="6" t="str">
        <f t="shared" si="344"/>
        <v>theater</v>
      </c>
      <c r="R3660" s="6" t="str">
        <f t="shared" si="345"/>
        <v>plays</v>
      </c>
      <c r="S3660" s="11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342"/>
        <v>1.0203333333333333</v>
      </c>
      <c r="P3661">
        <f t="shared" si="343"/>
        <v>235.46153846153845</v>
      </c>
      <c r="Q3661" s="6" t="str">
        <f t="shared" si="344"/>
        <v>theater</v>
      </c>
      <c r="R3661" s="6" t="str">
        <f t="shared" si="345"/>
        <v>plays</v>
      </c>
      <c r="S3661" s="11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342"/>
        <v>1</v>
      </c>
      <c r="P3662">
        <f t="shared" si="343"/>
        <v>11.363636363636363</v>
      </c>
      <c r="Q3662" s="6" t="str">
        <f t="shared" si="344"/>
        <v>theater</v>
      </c>
      <c r="R3662" s="6" t="str">
        <f t="shared" si="345"/>
        <v>plays</v>
      </c>
      <c r="S3662" s="11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342"/>
        <v>1.1100000000000001</v>
      </c>
      <c r="P3663">
        <f t="shared" si="343"/>
        <v>92.5</v>
      </c>
      <c r="Q3663" s="6" t="str">
        <f t="shared" si="344"/>
        <v>theater</v>
      </c>
      <c r="R3663" s="6" t="str">
        <f t="shared" si="345"/>
        <v>plays</v>
      </c>
      <c r="S3663" s="11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342"/>
        <v>1.0142500000000001</v>
      </c>
      <c r="P3664">
        <f t="shared" si="343"/>
        <v>202.85</v>
      </c>
      <c r="Q3664" s="6" t="str">
        <f t="shared" si="344"/>
        <v>theater</v>
      </c>
      <c r="R3664" s="6" t="str">
        <f t="shared" si="345"/>
        <v>plays</v>
      </c>
      <c r="S3664" s="11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342"/>
        <v>1.04</v>
      </c>
      <c r="P3665">
        <f t="shared" si="343"/>
        <v>26</v>
      </c>
      <c r="Q3665" s="6" t="str">
        <f t="shared" si="344"/>
        <v>theater</v>
      </c>
      <c r="R3665" s="6" t="str">
        <f t="shared" si="345"/>
        <v>plays</v>
      </c>
      <c r="S3665" s="11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342"/>
        <v>1.09375</v>
      </c>
      <c r="P3666">
        <f t="shared" si="343"/>
        <v>46.05263157894737</v>
      </c>
      <c r="Q3666" s="6" t="str">
        <f t="shared" si="344"/>
        <v>theater</v>
      </c>
      <c r="R3666" s="6" t="str">
        <f t="shared" si="345"/>
        <v>plays</v>
      </c>
      <c r="S3666" s="11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342"/>
        <v>1.1516129032258065</v>
      </c>
      <c r="P3667">
        <f t="shared" si="343"/>
        <v>51</v>
      </c>
      <c r="Q3667" s="6" t="str">
        <f t="shared" si="344"/>
        <v>theater</v>
      </c>
      <c r="R3667" s="6" t="str">
        <f t="shared" si="345"/>
        <v>plays</v>
      </c>
      <c r="S3667" s="11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342"/>
        <v>1</v>
      </c>
      <c r="P3668">
        <f t="shared" si="343"/>
        <v>31.578947368421051</v>
      </c>
      <c r="Q3668" s="6" t="str">
        <f t="shared" si="344"/>
        <v>theater</v>
      </c>
      <c r="R3668" s="6" t="str">
        <f t="shared" si="345"/>
        <v>plays</v>
      </c>
      <c r="S3668" s="11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342"/>
        <v>1.0317033333333334</v>
      </c>
      <c r="P3669">
        <f t="shared" si="343"/>
        <v>53.363965517241382</v>
      </c>
      <c r="Q3669" s="6" t="str">
        <f t="shared" si="344"/>
        <v>theater</v>
      </c>
      <c r="R3669" s="6" t="str">
        <f t="shared" si="345"/>
        <v>plays</v>
      </c>
      <c r="S3669" s="11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342"/>
        <v>1.0349999999999999</v>
      </c>
      <c r="P3670">
        <f t="shared" si="343"/>
        <v>36.964285714285715</v>
      </c>
      <c r="Q3670" s="6" t="str">
        <f t="shared" si="344"/>
        <v>theater</v>
      </c>
      <c r="R3670" s="6" t="str">
        <f t="shared" si="345"/>
        <v>plays</v>
      </c>
      <c r="S3670" s="11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342"/>
        <v>1.3819999999999999</v>
      </c>
      <c r="P3671">
        <f t="shared" si="343"/>
        <v>81.294117647058826</v>
      </c>
      <c r="Q3671" s="6" t="str">
        <f t="shared" si="344"/>
        <v>theater</v>
      </c>
      <c r="R3671" s="6" t="str">
        <f t="shared" si="345"/>
        <v>plays</v>
      </c>
      <c r="S3671" s="11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342"/>
        <v>1.0954545454545455</v>
      </c>
      <c r="P3672">
        <f t="shared" si="343"/>
        <v>20.083333333333332</v>
      </c>
      <c r="Q3672" s="6" t="str">
        <f t="shared" si="344"/>
        <v>theater</v>
      </c>
      <c r="R3672" s="6" t="str">
        <f t="shared" si="345"/>
        <v>plays</v>
      </c>
      <c r="S3672" s="11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342"/>
        <v>1.0085714285714287</v>
      </c>
      <c r="P3673">
        <f t="shared" si="343"/>
        <v>88.25</v>
      </c>
      <c r="Q3673" s="6" t="str">
        <f t="shared" si="344"/>
        <v>theater</v>
      </c>
      <c r="R3673" s="6" t="str">
        <f t="shared" si="345"/>
        <v>plays</v>
      </c>
      <c r="S3673" s="11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342"/>
        <v>1.0153333333333334</v>
      </c>
      <c r="P3674">
        <f t="shared" si="343"/>
        <v>53.438596491228068</v>
      </c>
      <c r="Q3674" s="6" t="str">
        <f t="shared" si="344"/>
        <v>theater</v>
      </c>
      <c r="R3674" s="6" t="str">
        <f t="shared" si="345"/>
        <v>plays</v>
      </c>
      <c r="S3674" s="11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342"/>
        <v>1.13625</v>
      </c>
      <c r="P3675">
        <f t="shared" si="343"/>
        <v>39.868421052631582</v>
      </c>
      <c r="Q3675" s="6" t="str">
        <f t="shared" si="344"/>
        <v>theater</v>
      </c>
      <c r="R3675" s="6" t="str">
        <f t="shared" si="345"/>
        <v>plays</v>
      </c>
      <c r="S3675" s="11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342"/>
        <v>1</v>
      </c>
      <c r="P3676">
        <f t="shared" si="343"/>
        <v>145.16129032258064</v>
      </c>
      <c r="Q3676" s="6" t="str">
        <f t="shared" si="344"/>
        <v>theater</v>
      </c>
      <c r="R3676" s="6" t="str">
        <f t="shared" si="345"/>
        <v>plays</v>
      </c>
      <c r="S3676" s="11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342"/>
        <v>1.4</v>
      </c>
      <c r="P3677">
        <f t="shared" si="343"/>
        <v>23.333333333333332</v>
      </c>
      <c r="Q3677" s="6" t="str">
        <f t="shared" si="344"/>
        <v>theater</v>
      </c>
      <c r="R3677" s="6" t="str">
        <f t="shared" si="345"/>
        <v>plays</v>
      </c>
      <c r="S3677" s="11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342"/>
        <v>1.2875000000000001</v>
      </c>
      <c r="P3678">
        <f t="shared" si="343"/>
        <v>64.375</v>
      </c>
      <c r="Q3678" s="6" t="str">
        <f t="shared" si="344"/>
        <v>theater</v>
      </c>
      <c r="R3678" s="6" t="str">
        <f t="shared" si="345"/>
        <v>plays</v>
      </c>
      <c r="S3678" s="11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342"/>
        <v>1.0290416666666666</v>
      </c>
      <c r="P3679">
        <f t="shared" si="343"/>
        <v>62.052763819095475</v>
      </c>
      <c r="Q3679" s="6" t="str">
        <f t="shared" si="344"/>
        <v>theater</v>
      </c>
      <c r="R3679" s="6" t="str">
        <f t="shared" si="345"/>
        <v>plays</v>
      </c>
      <c r="S3679" s="11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342"/>
        <v>1.0249999999999999</v>
      </c>
      <c r="P3680">
        <f t="shared" si="343"/>
        <v>66.129032258064512</v>
      </c>
      <c r="Q3680" s="6" t="str">
        <f t="shared" si="344"/>
        <v>theater</v>
      </c>
      <c r="R3680" s="6" t="str">
        <f t="shared" si="345"/>
        <v>plays</v>
      </c>
      <c r="S3680" s="11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342"/>
        <v>1.101</v>
      </c>
      <c r="P3681">
        <f t="shared" si="343"/>
        <v>73.400000000000006</v>
      </c>
      <c r="Q3681" s="6" t="str">
        <f t="shared" si="344"/>
        <v>theater</v>
      </c>
      <c r="R3681" s="6" t="str">
        <f t="shared" si="345"/>
        <v>plays</v>
      </c>
      <c r="S3681" s="11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342"/>
        <v>1.1276666666666666</v>
      </c>
      <c r="P3682">
        <f t="shared" si="343"/>
        <v>99.5</v>
      </c>
      <c r="Q3682" s="6" t="str">
        <f t="shared" si="344"/>
        <v>theater</v>
      </c>
      <c r="R3682" s="6" t="str">
        <f t="shared" si="345"/>
        <v>plays</v>
      </c>
      <c r="S3682" s="11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342"/>
        <v>1.119</v>
      </c>
      <c r="P3683">
        <f t="shared" si="343"/>
        <v>62.166666666666664</v>
      </c>
      <c r="Q3683" s="6" t="str">
        <f t="shared" si="344"/>
        <v>theater</v>
      </c>
      <c r="R3683" s="6" t="str">
        <f t="shared" si="345"/>
        <v>plays</v>
      </c>
      <c r="S3683" s="11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342"/>
        <v>1.3919999999999999</v>
      </c>
      <c r="P3684">
        <f t="shared" si="343"/>
        <v>62.328358208955223</v>
      </c>
      <c r="Q3684" s="6" t="str">
        <f t="shared" si="344"/>
        <v>theater</v>
      </c>
      <c r="R3684" s="6" t="str">
        <f t="shared" si="345"/>
        <v>plays</v>
      </c>
      <c r="S3684" s="11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342"/>
        <v>1.1085714285714285</v>
      </c>
      <c r="P3685">
        <f t="shared" si="343"/>
        <v>58.787878787878789</v>
      </c>
      <c r="Q3685" s="6" t="str">
        <f t="shared" si="344"/>
        <v>theater</v>
      </c>
      <c r="R3685" s="6" t="str">
        <f t="shared" si="345"/>
        <v>plays</v>
      </c>
      <c r="S3685" s="11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342"/>
        <v>1.3906666666666667</v>
      </c>
      <c r="P3686">
        <f t="shared" si="343"/>
        <v>45.347826086956523</v>
      </c>
      <c r="Q3686" s="6" t="str">
        <f t="shared" si="344"/>
        <v>theater</v>
      </c>
      <c r="R3686" s="6" t="str">
        <f t="shared" si="345"/>
        <v>plays</v>
      </c>
      <c r="S3686" s="11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342"/>
        <v>1.0569999999999999</v>
      </c>
      <c r="P3687">
        <f t="shared" si="343"/>
        <v>41.944444444444443</v>
      </c>
      <c r="Q3687" s="6" t="str">
        <f t="shared" si="344"/>
        <v>theater</v>
      </c>
      <c r="R3687" s="6" t="str">
        <f t="shared" si="345"/>
        <v>plays</v>
      </c>
      <c r="S3687" s="11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342"/>
        <v>1.0142857142857142</v>
      </c>
      <c r="P3688">
        <f t="shared" si="343"/>
        <v>59.166666666666664</v>
      </c>
      <c r="Q3688" s="6" t="str">
        <f t="shared" si="344"/>
        <v>theater</v>
      </c>
      <c r="R3688" s="6" t="str">
        <f t="shared" si="345"/>
        <v>plays</v>
      </c>
      <c r="S3688" s="11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342"/>
        <v>1.0024500000000001</v>
      </c>
      <c r="P3689">
        <f t="shared" si="343"/>
        <v>200.49</v>
      </c>
      <c r="Q3689" s="6" t="str">
        <f t="shared" si="344"/>
        <v>theater</v>
      </c>
      <c r="R3689" s="6" t="str">
        <f t="shared" si="345"/>
        <v>plays</v>
      </c>
      <c r="S3689" s="11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342"/>
        <v>1.0916666666666666</v>
      </c>
      <c r="P3690">
        <f t="shared" si="343"/>
        <v>83.974358974358978</v>
      </c>
      <c r="Q3690" s="6" t="str">
        <f t="shared" si="344"/>
        <v>theater</v>
      </c>
      <c r="R3690" s="6" t="str">
        <f t="shared" si="345"/>
        <v>plays</v>
      </c>
      <c r="S3690" s="11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342"/>
        <v>1.1833333333333333</v>
      </c>
      <c r="P3691">
        <f t="shared" si="343"/>
        <v>57.258064516129032</v>
      </c>
      <c r="Q3691" s="6" t="str">
        <f t="shared" si="344"/>
        <v>theater</v>
      </c>
      <c r="R3691" s="6" t="str">
        <f t="shared" si="345"/>
        <v>plays</v>
      </c>
      <c r="S3691" s="11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342"/>
        <v>1.2</v>
      </c>
      <c r="P3692">
        <f t="shared" si="343"/>
        <v>58.064516129032256</v>
      </c>
      <c r="Q3692" s="6" t="str">
        <f t="shared" si="344"/>
        <v>theater</v>
      </c>
      <c r="R3692" s="6" t="str">
        <f t="shared" si="345"/>
        <v>plays</v>
      </c>
      <c r="S3692" s="11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342"/>
        <v>1.2796000000000001</v>
      </c>
      <c r="P3693">
        <f t="shared" si="343"/>
        <v>186.80291970802921</v>
      </c>
      <c r="Q3693" s="6" t="str">
        <f t="shared" si="344"/>
        <v>theater</v>
      </c>
      <c r="R3693" s="6" t="str">
        <f t="shared" si="345"/>
        <v>plays</v>
      </c>
      <c r="S3693" s="11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342"/>
        <v>1.26</v>
      </c>
      <c r="P3694">
        <f t="shared" si="343"/>
        <v>74.117647058823536</v>
      </c>
      <c r="Q3694" s="6" t="str">
        <f t="shared" si="344"/>
        <v>theater</v>
      </c>
      <c r="R3694" s="6" t="str">
        <f t="shared" si="345"/>
        <v>plays</v>
      </c>
      <c r="S3694" s="11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342"/>
        <v>1.2912912912912913</v>
      </c>
      <c r="P3695">
        <f t="shared" si="343"/>
        <v>30.714285714285715</v>
      </c>
      <c r="Q3695" s="6" t="str">
        <f t="shared" si="344"/>
        <v>theater</v>
      </c>
      <c r="R3695" s="6" t="str">
        <f t="shared" si="345"/>
        <v>plays</v>
      </c>
      <c r="S3695" s="11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342"/>
        <v>1.0742857142857143</v>
      </c>
      <c r="P3696">
        <f t="shared" si="343"/>
        <v>62.666666666666664</v>
      </c>
      <c r="Q3696" s="6" t="str">
        <f t="shared" si="344"/>
        <v>theater</v>
      </c>
      <c r="R3696" s="6" t="str">
        <f t="shared" si="345"/>
        <v>plays</v>
      </c>
      <c r="S3696" s="11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342"/>
        <v>1.00125</v>
      </c>
      <c r="P3697">
        <f t="shared" si="343"/>
        <v>121.36363636363636</v>
      </c>
      <c r="Q3697" s="6" t="str">
        <f t="shared" si="344"/>
        <v>theater</v>
      </c>
      <c r="R3697" s="6" t="str">
        <f t="shared" si="345"/>
        <v>plays</v>
      </c>
      <c r="S3697" s="11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342"/>
        <v>1.55</v>
      </c>
      <c r="P3698">
        <f t="shared" si="343"/>
        <v>39.743589743589745</v>
      </c>
      <c r="Q3698" s="6" t="str">
        <f t="shared" si="344"/>
        <v>theater</v>
      </c>
      <c r="R3698" s="6" t="str">
        <f t="shared" si="345"/>
        <v>plays</v>
      </c>
      <c r="S3698" s="11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342"/>
        <v>1.08</v>
      </c>
      <c r="P3699">
        <f t="shared" si="343"/>
        <v>72</v>
      </c>
      <c r="Q3699" s="6" t="str">
        <f t="shared" si="344"/>
        <v>theater</v>
      </c>
      <c r="R3699" s="6" t="str">
        <f t="shared" si="345"/>
        <v>plays</v>
      </c>
      <c r="S3699" s="11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342"/>
        <v>1.1052</v>
      </c>
      <c r="P3700">
        <f t="shared" si="343"/>
        <v>40.632352941176471</v>
      </c>
      <c r="Q3700" s="6" t="str">
        <f t="shared" si="344"/>
        <v>theater</v>
      </c>
      <c r="R3700" s="6" t="str">
        <f t="shared" si="345"/>
        <v>plays</v>
      </c>
      <c r="S3700" s="11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342"/>
        <v>1.008</v>
      </c>
      <c r="P3701">
        <f t="shared" si="343"/>
        <v>63</v>
      </c>
      <c r="Q3701" s="6" t="str">
        <f t="shared" si="344"/>
        <v>theater</v>
      </c>
      <c r="R3701" s="6" t="str">
        <f t="shared" si="345"/>
        <v>plays</v>
      </c>
      <c r="S3701" s="11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342"/>
        <v>1.212</v>
      </c>
      <c r="P3702">
        <f t="shared" si="343"/>
        <v>33.666666666666664</v>
      </c>
      <c r="Q3702" s="6" t="str">
        <f t="shared" si="344"/>
        <v>theater</v>
      </c>
      <c r="R3702" s="6" t="str">
        <f t="shared" si="345"/>
        <v>plays</v>
      </c>
      <c r="S3702" s="11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342"/>
        <v>1.0033333333333334</v>
      </c>
      <c r="P3703">
        <f t="shared" si="343"/>
        <v>38.589743589743591</v>
      </c>
      <c r="Q3703" s="6" t="str">
        <f t="shared" si="344"/>
        <v>theater</v>
      </c>
      <c r="R3703" s="6" t="str">
        <f t="shared" si="345"/>
        <v>plays</v>
      </c>
      <c r="S3703" s="11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342"/>
        <v>1.0916666666666666</v>
      </c>
      <c r="P3704">
        <f t="shared" si="343"/>
        <v>155.95238095238096</v>
      </c>
      <c r="Q3704" s="6" t="str">
        <f t="shared" si="344"/>
        <v>theater</v>
      </c>
      <c r="R3704" s="6" t="str">
        <f t="shared" si="345"/>
        <v>plays</v>
      </c>
      <c r="S3704" s="11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342"/>
        <v>1.2342857142857142</v>
      </c>
      <c r="P3705">
        <f t="shared" si="343"/>
        <v>43.2</v>
      </c>
      <c r="Q3705" s="6" t="str">
        <f t="shared" si="344"/>
        <v>theater</v>
      </c>
      <c r="R3705" s="6" t="str">
        <f t="shared" si="345"/>
        <v>plays</v>
      </c>
      <c r="S3705" s="11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342"/>
        <v>1.3633666666666666</v>
      </c>
      <c r="P3706">
        <f t="shared" si="343"/>
        <v>15.148518518518518</v>
      </c>
      <c r="Q3706" s="6" t="str">
        <f t="shared" si="344"/>
        <v>theater</v>
      </c>
      <c r="R3706" s="6" t="str">
        <f t="shared" si="345"/>
        <v>plays</v>
      </c>
      <c r="S3706" s="11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342"/>
        <v>1.0346657233816767</v>
      </c>
      <c r="P3707">
        <f t="shared" si="343"/>
        <v>83.571428571428569</v>
      </c>
      <c r="Q3707" s="6" t="str">
        <f t="shared" si="344"/>
        <v>theater</v>
      </c>
      <c r="R3707" s="6" t="str">
        <f t="shared" si="345"/>
        <v>plays</v>
      </c>
      <c r="S3707" s="11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342"/>
        <v>1.2133333333333334</v>
      </c>
      <c r="P3708">
        <f t="shared" si="343"/>
        <v>140</v>
      </c>
      <c r="Q3708" s="6" t="str">
        <f t="shared" si="344"/>
        <v>theater</v>
      </c>
      <c r="R3708" s="6" t="str">
        <f t="shared" si="345"/>
        <v>plays</v>
      </c>
      <c r="S3708" s="11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342"/>
        <v>1.86</v>
      </c>
      <c r="P3709">
        <f t="shared" si="343"/>
        <v>80.869565217391298</v>
      </c>
      <c r="Q3709" s="6" t="str">
        <f t="shared" si="344"/>
        <v>theater</v>
      </c>
      <c r="R3709" s="6" t="str">
        <f t="shared" si="345"/>
        <v>plays</v>
      </c>
      <c r="S3709" s="11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342"/>
        <v>3</v>
      </c>
      <c r="P3710">
        <f t="shared" si="343"/>
        <v>53.846153846153847</v>
      </c>
      <c r="Q3710" s="6" t="str">
        <f t="shared" si="344"/>
        <v>theater</v>
      </c>
      <c r="R3710" s="6" t="str">
        <f t="shared" si="345"/>
        <v>plays</v>
      </c>
      <c r="S3710" s="11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342"/>
        <v>1.0825</v>
      </c>
      <c r="P3711">
        <f t="shared" si="343"/>
        <v>30.928571428571427</v>
      </c>
      <c r="Q3711" s="6" t="str">
        <f t="shared" si="344"/>
        <v>theater</v>
      </c>
      <c r="R3711" s="6" t="str">
        <f t="shared" si="345"/>
        <v>plays</v>
      </c>
      <c r="S3711" s="11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342"/>
        <v>1.4115384615384616</v>
      </c>
      <c r="P3712">
        <f t="shared" si="343"/>
        <v>67.962962962962962</v>
      </c>
      <c r="Q3712" s="6" t="str">
        <f t="shared" si="344"/>
        <v>theater</v>
      </c>
      <c r="R3712" s="6" t="str">
        <f t="shared" si="345"/>
        <v>plays</v>
      </c>
      <c r="S3712" s="11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342"/>
        <v>1.1399999999999999</v>
      </c>
      <c r="P3713">
        <f t="shared" si="343"/>
        <v>27.142857142857142</v>
      </c>
      <c r="Q3713" s="6" t="str">
        <f t="shared" si="344"/>
        <v>theater</v>
      </c>
      <c r="R3713" s="6" t="str">
        <f t="shared" si="345"/>
        <v>plays</v>
      </c>
      <c r="S3713" s="11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342"/>
        <v>1.5373333333333334</v>
      </c>
      <c r="P3714">
        <f t="shared" si="343"/>
        <v>110.86538461538461</v>
      </c>
      <c r="Q3714" s="6" t="str">
        <f t="shared" si="344"/>
        <v>theater</v>
      </c>
      <c r="R3714" s="6" t="str">
        <f t="shared" si="345"/>
        <v>plays</v>
      </c>
      <c r="S3714" s="11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348">(E3715/D3715)</f>
        <v>1.0149999999999999</v>
      </c>
      <c r="P3715">
        <f t="shared" ref="P3715:P3778" si="349">IF(L3715=0,0,(E3715/L3715))</f>
        <v>106.84210526315789</v>
      </c>
      <c r="Q3715" s="6" t="str">
        <f t="shared" ref="Q3715:Q3778" si="350">LEFT(N3715,FIND("/",N3715)-1)</f>
        <v>theater</v>
      </c>
      <c r="R3715" s="6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348"/>
        <v>1.0235000000000001</v>
      </c>
      <c r="P3716">
        <f t="shared" si="349"/>
        <v>105.51546391752578</v>
      </c>
      <c r="Q3716" s="6" t="str">
        <f t="shared" si="350"/>
        <v>theater</v>
      </c>
      <c r="R3716" s="6" t="str">
        <f t="shared" si="351"/>
        <v>plays</v>
      </c>
      <c r="S3716" s="11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348"/>
        <v>1.0257142857142858</v>
      </c>
      <c r="P3717">
        <f t="shared" si="349"/>
        <v>132.96296296296296</v>
      </c>
      <c r="Q3717" s="6" t="str">
        <f t="shared" si="350"/>
        <v>theater</v>
      </c>
      <c r="R3717" s="6" t="str">
        <f t="shared" si="351"/>
        <v>plays</v>
      </c>
      <c r="S3717" s="11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348"/>
        <v>1.5575000000000001</v>
      </c>
      <c r="P3718">
        <f t="shared" si="349"/>
        <v>51.916666666666664</v>
      </c>
      <c r="Q3718" s="6" t="str">
        <f t="shared" si="350"/>
        <v>theater</v>
      </c>
      <c r="R3718" s="6" t="str">
        <f t="shared" si="351"/>
        <v>plays</v>
      </c>
      <c r="S3718" s="11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348"/>
        <v>1.0075000000000001</v>
      </c>
      <c r="P3719">
        <f t="shared" si="349"/>
        <v>310</v>
      </c>
      <c r="Q3719" s="6" t="str">
        <f t="shared" si="350"/>
        <v>theater</v>
      </c>
      <c r="R3719" s="6" t="str">
        <f t="shared" si="351"/>
        <v>plays</v>
      </c>
      <c r="S3719" s="11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348"/>
        <v>2.3940000000000001</v>
      </c>
      <c r="P3720">
        <f t="shared" si="349"/>
        <v>26.021739130434781</v>
      </c>
      <c r="Q3720" s="6" t="str">
        <f t="shared" si="350"/>
        <v>theater</v>
      </c>
      <c r="R3720" s="6" t="str">
        <f t="shared" si="351"/>
        <v>plays</v>
      </c>
      <c r="S3720" s="11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348"/>
        <v>2.1</v>
      </c>
      <c r="P3721">
        <f t="shared" si="349"/>
        <v>105</v>
      </c>
      <c r="Q3721" s="6" t="str">
        <f t="shared" si="350"/>
        <v>theater</v>
      </c>
      <c r="R3721" s="6" t="str">
        <f t="shared" si="351"/>
        <v>plays</v>
      </c>
      <c r="S3721" s="11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348"/>
        <v>1.0451515151515152</v>
      </c>
      <c r="P3722">
        <f t="shared" si="349"/>
        <v>86.224999999999994</v>
      </c>
      <c r="Q3722" s="6" t="str">
        <f t="shared" si="350"/>
        <v>theater</v>
      </c>
      <c r="R3722" s="6" t="str">
        <f t="shared" si="351"/>
        <v>plays</v>
      </c>
      <c r="S3722" s="11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348"/>
        <v>1.008</v>
      </c>
      <c r="P3723">
        <f t="shared" si="349"/>
        <v>114.54545454545455</v>
      </c>
      <c r="Q3723" s="6" t="str">
        <f t="shared" si="350"/>
        <v>theater</v>
      </c>
      <c r="R3723" s="6" t="str">
        <f t="shared" si="351"/>
        <v>plays</v>
      </c>
      <c r="S3723" s="11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348"/>
        <v>1.1120000000000001</v>
      </c>
      <c r="P3724">
        <f t="shared" si="349"/>
        <v>47.657142857142858</v>
      </c>
      <c r="Q3724" s="6" t="str">
        <f t="shared" si="350"/>
        <v>theater</v>
      </c>
      <c r="R3724" s="6" t="str">
        <f t="shared" si="351"/>
        <v>plays</v>
      </c>
      <c r="S3724" s="11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348"/>
        <v>1.0204444444444445</v>
      </c>
      <c r="P3725">
        <f t="shared" si="349"/>
        <v>72.888888888888886</v>
      </c>
      <c r="Q3725" s="6" t="str">
        <f t="shared" si="350"/>
        <v>theater</v>
      </c>
      <c r="R3725" s="6" t="str">
        <f t="shared" si="351"/>
        <v>plays</v>
      </c>
      <c r="S3725" s="11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348"/>
        <v>1.0254767441860466</v>
      </c>
      <c r="P3726">
        <f t="shared" si="349"/>
        <v>49.545505617977533</v>
      </c>
      <c r="Q3726" s="6" t="str">
        <f t="shared" si="350"/>
        <v>theater</v>
      </c>
      <c r="R3726" s="6" t="str">
        <f t="shared" si="351"/>
        <v>plays</v>
      </c>
      <c r="S3726" s="11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348"/>
        <v>1.27</v>
      </c>
      <c r="P3727">
        <f t="shared" si="349"/>
        <v>25.4</v>
      </c>
      <c r="Q3727" s="6" t="str">
        <f t="shared" si="350"/>
        <v>theater</v>
      </c>
      <c r="R3727" s="6" t="str">
        <f t="shared" si="351"/>
        <v>plays</v>
      </c>
      <c r="S3727" s="11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348"/>
        <v>3.3870588235294119</v>
      </c>
      <c r="P3728">
        <f t="shared" si="349"/>
        <v>62.586956521739133</v>
      </c>
      <c r="Q3728" s="6" t="str">
        <f t="shared" si="350"/>
        <v>theater</v>
      </c>
      <c r="R3728" s="6" t="str">
        <f t="shared" si="351"/>
        <v>plays</v>
      </c>
      <c r="S3728" s="11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348"/>
        <v>1.0075000000000001</v>
      </c>
      <c r="P3729">
        <f t="shared" si="349"/>
        <v>61.060606060606062</v>
      </c>
      <c r="Q3729" s="6" t="str">
        <f t="shared" si="350"/>
        <v>theater</v>
      </c>
      <c r="R3729" s="6" t="str">
        <f t="shared" si="351"/>
        <v>plays</v>
      </c>
      <c r="S3729" s="11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348"/>
        <v>9.3100000000000002E-2</v>
      </c>
      <c r="P3730">
        <f t="shared" si="349"/>
        <v>60.064516129032256</v>
      </c>
      <c r="Q3730" s="6" t="str">
        <f t="shared" si="350"/>
        <v>theater</v>
      </c>
      <c r="R3730" s="6" t="str">
        <f t="shared" si="351"/>
        <v>plays</v>
      </c>
      <c r="S3730" s="11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348"/>
        <v>7.2400000000000006E-2</v>
      </c>
      <c r="P3731">
        <f t="shared" si="349"/>
        <v>72.400000000000006</v>
      </c>
      <c r="Q3731" s="6" t="str">
        <f t="shared" si="350"/>
        <v>theater</v>
      </c>
      <c r="R3731" s="6" t="str">
        <f t="shared" si="351"/>
        <v>plays</v>
      </c>
      <c r="S3731" s="11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348"/>
        <v>0.1</v>
      </c>
      <c r="P3732">
        <f t="shared" si="349"/>
        <v>100</v>
      </c>
      <c r="Q3732" s="6" t="str">
        <f t="shared" si="350"/>
        <v>theater</v>
      </c>
      <c r="R3732" s="6" t="str">
        <f t="shared" si="351"/>
        <v>plays</v>
      </c>
      <c r="S3732" s="11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348"/>
        <v>0.11272727272727273</v>
      </c>
      <c r="P3733">
        <f t="shared" si="349"/>
        <v>51.666666666666664</v>
      </c>
      <c r="Q3733" s="6" t="str">
        <f t="shared" si="350"/>
        <v>theater</v>
      </c>
      <c r="R3733" s="6" t="str">
        <f t="shared" si="351"/>
        <v>plays</v>
      </c>
      <c r="S3733" s="11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348"/>
        <v>0.15411764705882353</v>
      </c>
      <c r="P3734">
        <f t="shared" si="349"/>
        <v>32.75</v>
      </c>
      <c r="Q3734" s="6" t="str">
        <f t="shared" si="350"/>
        <v>theater</v>
      </c>
      <c r="R3734" s="6" t="str">
        <f t="shared" si="351"/>
        <v>plays</v>
      </c>
      <c r="S3734" s="11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348"/>
        <v>0</v>
      </c>
      <c r="P3735">
        <f t="shared" si="349"/>
        <v>0</v>
      </c>
      <c r="Q3735" s="6" t="str">
        <f t="shared" si="350"/>
        <v>theater</v>
      </c>
      <c r="R3735" s="6" t="str">
        <f t="shared" si="351"/>
        <v>plays</v>
      </c>
      <c r="S3735" s="11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348"/>
        <v>0.28466666666666668</v>
      </c>
      <c r="P3736">
        <f t="shared" si="349"/>
        <v>61</v>
      </c>
      <c r="Q3736" s="6" t="str">
        <f t="shared" si="350"/>
        <v>theater</v>
      </c>
      <c r="R3736" s="6" t="str">
        <f t="shared" si="351"/>
        <v>plays</v>
      </c>
      <c r="S3736" s="11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348"/>
        <v>0.13333333333333333</v>
      </c>
      <c r="P3737">
        <f t="shared" si="349"/>
        <v>10</v>
      </c>
      <c r="Q3737" s="6" t="str">
        <f t="shared" si="350"/>
        <v>theater</v>
      </c>
      <c r="R3737" s="6" t="str">
        <f t="shared" si="351"/>
        <v>plays</v>
      </c>
      <c r="S3737" s="11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348"/>
        <v>6.6666666666666671E-3</v>
      </c>
      <c r="P3738">
        <f t="shared" si="349"/>
        <v>10</v>
      </c>
      <c r="Q3738" s="6" t="str">
        <f t="shared" si="350"/>
        <v>theater</v>
      </c>
      <c r="R3738" s="6" t="str">
        <f t="shared" si="351"/>
        <v>plays</v>
      </c>
      <c r="S3738" s="11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348"/>
        <v>0.21428571428571427</v>
      </c>
      <c r="P3739">
        <f t="shared" si="349"/>
        <v>37.5</v>
      </c>
      <c r="Q3739" s="6" t="str">
        <f t="shared" si="350"/>
        <v>theater</v>
      </c>
      <c r="R3739" s="6" t="str">
        <f t="shared" si="351"/>
        <v>plays</v>
      </c>
      <c r="S3739" s="11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348"/>
        <v>0.18</v>
      </c>
      <c r="P3740">
        <f t="shared" si="349"/>
        <v>45</v>
      </c>
      <c r="Q3740" s="6" t="str">
        <f t="shared" si="350"/>
        <v>theater</v>
      </c>
      <c r="R3740" s="6" t="str">
        <f t="shared" si="351"/>
        <v>plays</v>
      </c>
      <c r="S3740" s="11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348"/>
        <v>0.20125000000000001</v>
      </c>
      <c r="P3741">
        <f t="shared" si="349"/>
        <v>100.625</v>
      </c>
      <c r="Q3741" s="6" t="str">
        <f t="shared" si="350"/>
        <v>theater</v>
      </c>
      <c r="R3741" s="6" t="str">
        <f t="shared" si="351"/>
        <v>plays</v>
      </c>
      <c r="S3741" s="11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348"/>
        <v>0.17899999999999999</v>
      </c>
      <c r="P3742">
        <f t="shared" si="349"/>
        <v>25.571428571428573</v>
      </c>
      <c r="Q3742" s="6" t="str">
        <f t="shared" si="350"/>
        <v>theater</v>
      </c>
      <c r="R3742" s="6" t="str">
        <f t="shared" si="351"/>
        <v>plays</v>
      </c>
      <c r="S3742" s="11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348"/>
        <v>0</v>
      </c>
      <c r="P3743">
        <f t="shared" si="349"/>
        <v>0</v>
      </c>
      <c r="Q3743" s="6" t="str">
        <f t="shared" si="350"/>
        <v>theater</v>
      </c>
      <c r="R3743" s="6" t="str">
        <f t="shared" si="351"/>
        <v>plays</v>
      </c>
      <c r="S3743" s="11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348"/>
        <v>0.02</v>
      </c>
      <c r="P3744">
        <f t="shared" si="349"/>
        <v>25</v>
      </c>
      <c r="Q3744" s="6" t="str">
        <f t="shared" si="350"/>
        <v>theater</v>
      </c>
      <c r="R3744" s="6" t="str">
        <f t="shared" si="351"/>
        <v>plays</v>
      </c>
      <c r="S3744" s="11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348"/>
        <v>0</v>
      </c>
      <c r="P3745">
        <f t="shared" si="349"/>
        <v>0</v>
      </c>
      <c r="Q3745" s="6" t="str">
        <f t="shared" si="350"/>
        <v>theater</v>
      </c>
      <c r="R3745" s="6" t="str">
        <f t="shared" si="351"/>
        <v>plays</v>
      </c>
      <c r="S3745" s="11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348"/>
        <v>0</v>
      </c>
      <c r="P3746">
        <f t="shared" si="349"/>
        <v>0</v>
      </c>
      <c r="Q3746" s="6" t="str">
        <f t="shared" si="350"/>
        <v>theater</v>
      </c>
      <c r="R3746" s="6" t="str">
        <f t="shared" si="351"/>
        <v>plays</v>
      </c>
      <c r="S3746" s="11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348"/>
        <v>0.1</v>
      </c>
      <c r="P3747">
        <f t="shared" si="349"/>
        <v>10</v>
      </c>
      <c r="Q3747" s="6" t="str">
        <f t="shared" si="350"/>
        <v>theater</v>
      </c>
      <c r="R3747" s="6" t="str">
        <f t="shared" si="351"/>
        <v>plays</v>
      </c>
      <c r="S3747" s="11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348"/>
        <v>2.3764705882352941E-2</v>
      </c>
      <c r="P3748">
        <f t="shared" si="349"/>
        <v>202</v>
      </c>
      <c r="Q3748" s="6" t="str">
        <f t="shared" si="350"/>
        <v>theater</v>
      </c>
      <c r="R3748" s="6" t="str">
        <f t="shared" si="351"/>
        <v>plays</v>
      </c>
      <c r="S3748" s="11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348"/>
        <v>0.01</v>
      </c>
      <c r="P3749">
        <f t="shared" si="349"/>
        <v>25</v>
      </c>
      <c r="Q3749" s="6" t="str">
        <f t="shared" si="350"/>
        <v>theater</v>
      </c>
      <c r="R3749" s="6" t="str">
        <f t="shared" si="351"/>
        <v>plays</v>
      </c>
      <c r="S3749" s="11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348"/>
        <v>1.0351999999999999</v>
      </c>
      <c r="P3750">
        <f t="shared" si="349"/>
        <v>99.538461538461533</v>
      </c>
      <c r="Q3750" s="6" t="str">
        <f t="shared" si="350"/>
        <v>theater</v>
      </c>
      <c r="R3750" s="6" t="str">
        <f t="shared" si="351"/>
        <v>musical</v>
      </c>
      <c r="S3750" s="11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348"/>
        <v>1.05</v>
      </c>
      <c r="P3751">
        <f t="shared" si="349"/>
        <v>75</v>
      </c>
      <c r="Q3751" s="6" t="str">
        <f t="shared" si="350"/>
        <v>theater</v>
      </c>
      <c r="R3751" s="6" t="str">
        <f t="shared" si="351"/>
        <v>musical</v>
      </c>
      <c r="S3751" s="11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348"/>
        <v>1.0044999999999999</v>
      </c>
      <c r="P3752">
        <f t="shared" si="349"/>
        <v>215.25</v>
      </c>
      <c r="Q3752" s="6" t="str">
        <f t="shared" si="350"/>
        <v>theater</v>
      </c>
      <c r="R3752" s="6" t="str">
        <f t="shared" si="351"/>
        <v>musical</v>
      </c>
      <c r="S3752" s="11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348"/>
        <v>1.3260000000000001</v>
      </c>
      <c r="P3753">
        <f t="shared" si="349"/>
        <v>120.54545454545455</v>
      </c>
      <c r="Q3753" s="6" t="str">
        <f t="shared" si="350"/>
        <v>theater</v>
      </c>
      <c r="R3753" s="6" t="str">
        <f t="shared" si="351"/>
        <v>musical</v>
      </c>
      <c r="S3753" s="11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348"/>
        <v>1.1299999999999999</v>
      </c>
      <c r="P3754">
        <f t="shared" si="349"/>
        <v>37.666666666666664</v>
      </c>
      <c r="Q3754" s="6" t="str">
        <f t="shared" si="350"/>
        <v>theater</v>
      </c>
      <c r="R3754" s="6" t="str">
        <f t="shared" si="351"/>
        <v>musical</v>
      </c>
      <c r="S3754" s="11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348"/>
        <v>1.0334000000000001</v>
      </c>
      <c r="P3755">
        <f t="shared" si="349"/>
        <v>172.23333333333332</v>
      </c>
      <c r="Q3755" s="6" t="str">
        <f t="shared" si="350"/>
        <v>theater</v>
      </c>
      <c r="R3755" s="6" t="str">
        <f t="shared" si="351"/>
        <v>musical</v>
      </c>
      <c r="S3755" s="11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348"/>
        <v>1.2</v>
      </c>
      <c r="P3756">
        <f t="shared" si="349"/>
        <v>111.11111111111111</v>
      </c>
      <c r="Q3756" s="6" t="str">
        <f t="shared" si="350"/>
        <v>theater</v>
      </c>
      <c r="R3756" s="6" t="str">
        <f t="shared" si="351"/>
        <v>musical</v>
      </c>
      <c r="S3756" s="11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348"/>
        <v>1.2963636363636364</v>
      </c>
      <c r="P3757">
        <f t="shared" si="349"/>
        <v>25.464285714285715</v>
      </c>
      <c r="Q3757" s="6" t="str">
        <f t="shared" si="350"/>
        <v>theater</v>
      </c>
      <c r="R3757" s="6" t="str">
        <f t="shared" si="351"/>
        <v>musical</v>
      </c>
      <c r="S3757" s="11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348"/>
        <v>1.0111111111111111</v>
      </c>
      <c r="P3758">
        <f t="shared" si="349"/>
        <v>267.64705882352939</v>
      </c>
      <c r="Q3758" s="6" t="str">
        <f t="shared" si="350"/>
        <v>theater</v>
      </c>
      <c r="R3758" s="6" t="str">
        <f t="shared" si="351"/>
        <v>musical</v>
      </c>
      <c r="S3758" s="11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348"/>
        <v>1.0851428571428572</v>
      </c>
      <c r="P3759">
        <f t="shared" si="349"/>
        <v>75.959999999999994</v>
      </c>
      <c r="Q3759" s="6" t="str">
        <f t="shared" si="350"/>
        <v>theater</v>
      </c>
      <c r="R3759" s="6" t="str">
        <f t="shared" si="351"/>
        <v>musical</v>
      </c>
      <c r="S3759" s="11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348"/>
        <v>1.0233333333333334</v>
      </c>
      <c r="P3760">
        <f t="shared" si="349"/>
        <v>59.03846153846154</v>
      </c>
      <c r="Q3760" s="6" t="str">
        <f t="shared" si="350"/>
        <v>theater</v>
      </c>
      <c r="R3760" s="6" t="str">
        <f t="shared" si="351"/>
        <v>musical</v>
      </c>
      <c r="S3760" s="11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348"/>
        <v>1.1024425000000002</v>
      </c>
      <c r="P3761">
        <f t="shared" si="349"/>
        <v>50.111022727272733</v>
      </c>
      <c r="Q3761" s="6" t="str">
        <f t="shared" si="350"/>
        <v>theater</v>
      </c>
      <c r="R3761" s="6" t="str">
        <f t="shared" si="351"/>
        <v>musical</v>
      </c>
      <c r="S3761" s="11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348"/>
        <v>1.010154</v>
      </c>
      <c r="P3762">
        <f t="shared" si="349"/>
        <v>55.502967032967035</v>
      </c>
      <c r="Q3762" s="6" t="str">
        <f t="shared" si="350"/>
        <v>theater</v>
      </c>
      <c r="R3762" s="6" t="str">
        <f t="shared" si="351"/>
        <v>musical</v>
      </c>
      <c r="S3762" s="11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348"/>
        <v>1</v>
      </c>
      <c r="P3763">
        <f t="shared" si="349"/>
        <v>166.66666666666666</v>
      </c>
      <c r="Q3763" s="6" t="str">
        <f t="shared" si="350"/>
        <v>theater</v>
      </c>
      <c r="R3763" s="6" t="str">
        <f t="shared" si="351"/>
        <v>musical</v>
      </c>
      <c r="S3763" s="11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348"/>
        <v>1.0624</v>
      </c>
      <c r="P3764">
        <f t="shared" si="349"/>
        <v>47.428571428571431</v>
      </c>
      <c r="Q3764" s="6" t="str">
        <f t="shared" si="350"/>
        <v>theater</v>
      </c>
      <c r="R3764" s="6" t="str">
        <f t="shared" si="351"/>
        <v>musical</v>
      </c>
      <c r="S3764" s="11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348"/>
        <v>1</v>
      </c>
      <c r="P3765">
        <f t="shared" si="349"/>
        <v>64.935064935064929</v>
      </c>
      <c r="Q3765" s="6" t="str">
        <f t="shared" si="350"/>
        <v>theater</v>
      </c>
      <c r="R3765" s="6" t="str">
        <f t="shared" si="351"/>
        <v>musical</v>
      </c>
      <c r="S3765" s="11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348"/>
        <v>1</v>
      </c>
      <c r="P3766">
        <f t="shared" si="349"/>
        <v>55.555555555555557</v>
      </c>
      <c r="Q3766" s="6" t="str">
        <f t="shared" si="350"/>
        <v>theater</v>
      </c>
      <c r="R3766" s="6" t="str">
        <f t="shared" si="351"/>
        <v>musical</v>
      </c>
      <c r="S3766" s="11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348"/>
        <v>1.1345714285714286</v>
      </c>
      <c r="P3767">
        <f t="shared" si="349"/>
        <v>74.224299065420567</v>
      </c>
      <c r="Q3767" s="6" t="str">
        <f t="shared" si="350"/>
        <v>theater</v>
      </c>
      <c r="R3767" s="6" t="str">
        <f t="shared" si="351"/>
        <v>musical</v>
      </c>
      <c r="S3767" s="11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348"/>
        <v>1.0265010000000001</v>
      </c>
      <c r="P3768">
        <f t="shared" si="349"/>
        <v>106.9271875</v>
      </c>
      <c r="Q3768" s="6" t="str">
        <f t="shared" si="350"/>
        <v>theater</v>
      </c>
      <c r="R3768" s="6" t="str">
        <f t="shared" si="351"/>
        <v>musical</v>
      </c>
      <c r="S3768" s="11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348"/>
        <v>1.1675</v>
      </c>
      <c r="P3769">
        <f t="shared" si="349"/>
        <v>41.696428571428569</v>
      </c>
      <c r="Q3769" s="6" t="str">
        <f t="shared" si="350"/>
        <v>theater</v>
      </c>
      <c r="R3769" s="6" t="str">
        <f t="shared" si="351"/>
        <v>musical</v>
      </c>
      <c r="S3769" s="11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348"/>
        <v>1.0765274999999999</v>
      </c>
      <c r="P3770">
        <f t="shared" si="349"/>
        <v>74.243275862068955</v>
      </c>
      <c r="Q3770" s="6" t="str">
        <f t="shared" si="350"/>
        <v>theater</v>
      </c>
      <c r="R3770" s="6" t="str">
        <f t="shared" si="351"/>
        <v>musical</v>
      </c>
      <c r="S3770" s="11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348"/>
        <v>1</v>
      </c>
      <c r="P3771">
        <f t="shared" si="349"/>
        <v>73.333333333333329</v>
      </c>
      <c r="Q3771" s="6" t="str">
        <f t="shared" si="350"/>
        <v>theater</v>
      </c>
      <c r="R3771" s="6" t="str">
        <f t="shared" si="351"/>
        <v>musical</v>
      </c>
      <c r="S3771" s="11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348"/>
        <v>1</v>
      </c>
      <c r="P3772">
        <f t="shared" si="349"/>
        <v>100</v>
      </c>
      <c r="Q3772" s="6" t="str">
        <f t="shared" si="350"/>
        <v>theater</v>
      </c>
      <c r="R3772" s="6" t="str">
        <f t="shared" si="351"/>
        <v>musical</v>
      </c>
      <c r="S3772" s="11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348"/>
        <v>1.46</v>
      </c>
      <c r="P3773">
        <f t="shared" si="349"/>
        <v>38.421052631578945</v>
      </c>
      <c r="Q3773" s="6" t="str">
        <f t="shared" si="350"/>
        <v>theater</v>
      </c>
      <c r="R3773" s="6" t="str">
        <f t="shared" si="351"/>
        <v>musical</v>
      </c>
      <c r="S3773" s="11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348"/>
        <v>1.1020000000000001</v>
      </c>
      <c r="P3774">
        <f t="shared" si="349"/>
        <v>166.96969696969697</v>
      </c>
      <c r="Q3774" s="6" t="str">
        <f t="shared" si="350"/>
        <v>theater</v>
      </c>
      <c r="R3774" s="6" t="str">
        <f t="shared" si="351"/>
        <v>musical</v>
      </c>
      <c r="S3774" s="11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348"/>
        <v>1.0820000000000001</v>
      </c>
      <c r="P3775">
        <f t="shared" si="349"/>
        <v>94.912280701754383</v>
      </c>
      <c r="Q3775" s="6" t="str">
        <f t="shared" si="350"/>
        <v>theater</v>
      </c>
      <c r="R3775" s="6" t="str">
        <f t="shared" si="351"/>
        <v>musical</v>
      </c>
      <c r="S3775" s="11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348"/>
        <v>1</v>
      </c>
      <c r="P3776">
        <f t="shared" si="349"/>
        <v>100</v>
      </c>
      <c r="Q3776" s="6" t="str">
        <f t="shared" si="350"/>
        <v>theater</v>
      </c>
      <c r="R3776" s="6" t="str">
        <f t="shared" si="351"/>
        <v>musical</v>
      </c>
      <c r="S3776" s="11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348"/>
        <v>1.0024999999999999</v>
      </c>
      <c r="P3777">
        <f t="shared" si="349"/>
        <v>143.21428571428572</v>
      </c>
      <c r="Q3777" s="6" t="str">
        <f t="shared" si="350"/>
        <v>theater</v>
      </c>
      <c r="R3777" s="6" t="str">
        <f t="shared" si="351"/>
        <v>musical</v>
      </c>
      <c r="S3777" s="11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348"/>
        <v>1.0671250000000001</v>
      </c>
      <c r="P3778">
        <f t="shared" si="349"/>
        <v>90.819148936170208</v>
      </c>
      <c r="Q3778" s="6" t="str">
        <f t="shared" si="350"/>
        <v>theater</v>
      </c>
      <c r="R3778" s="6" t="str">
        <f t="shared" si="351"/>
        <v>musical</v>
      </c>
      <c r="S3778" s="11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354">(E3779/D3779)</f>
        <v>1.4319999999999999</v>
      </c>
      <c r="P3779">
        <f t="shared" ref="P3779:P3842" si="355">IF(L3779=0,0,(E3779/L3779))</f>
        <v>48.542372881355931</v>
      </c>
      <c r="Q3779" s="6" t="str">
        <f t="shared" ref="Q3779:Q3842" si="356">LEFT(N3779,FIND("/",N3779)-1)</f>
        <v>theater</v>
      </c>
      <c r="R3779" s="6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354"/>
        <v>1.0504166666666668</v>
      </c>
      <c r="P3780">
        <f t="shared" si="355"/>
        <v>70.027777777777771</v>
      </c>
      <c r="Q3780" s="6" t="str">
        <f t="shared" si="356"/>
        <v>theater</v>
      </c>
      <c r="R3780" s="6" t="str">
        <f t="shared" si="357"/>
        <v>musical</v>
      </c>
      <c r="S3780" s="11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354"/>
        <v>1.0398000000000001</v>
      </c>
      <c r="P3781">
        <f t="shared" si="355"/>
        <v>135.62608695652173</v>
      </c>
      <c r="Q3781" s="6" t="str">
        <f t="shared" si="356"/>
        <v>theater</v>
      </c>
      <c r="R3781" s="6" t="str">
        <f t="shared" si="357"/>
        <v>musical</v>
      </c>
      <c r="S3781" s="11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354"/>
        <v>1.2</v>
      </c>
      <c r="P3782">
        <f t="shared" si="355"/>
        <v>100</v>
      </c>
      <c r="Q3782" s="6" t="str">
        <f t="shared" si="356"/>
        <v>theater</v>
      </c>
      <c r="R3782" s="6" t="str">
        <f t="shared" si="357"/>
        <v>musical</v>
      </c>
      <c r="S3782" s="11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354"/>
        <v>1.0966666666666667</v>
      </c>
      <c r="P3783">
        <f t="shared" si="355"/>
        <v>94.90384615384616</v>
      </c>
      <c r="Q3783" s="6" t="str">
        <f t="shared" si="356"/>
        <v>theater</v>
      </c>
      <c r="R3783" s="6" t="str">
        <f t="shared" si="357"/>
        <v>musical</v>
      </c>
      <c r="S3783" s="11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354"/>
        <v>1.0175000000000001</v>
      </c>
      <c r="P3784">
        <f t="shared" si="355"/>
        <v>75.370370370370367</v>
      </c>
      <c r="Q3784" s="6" t="str">
        <f t="shared" si="356"/>
        <v>theater</v>
      </c>
      <c r="R3784" s="6" t="str">
        <f t="shared" si="357"/>
        <v>musical</v>
      </c>
      <c r="S3784" s="11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354"/>
        <v>1.2891666666666666</v>
      </c>
      <c r="P3785">
        <f t="shared" si="355"/>
        <v>64.458333333333329</v>
      </c>
      <c r="Q3785" s="6" t="str">
        <f t="shared" si="356"/>
        <v>theater</v>
      </c>
      <c r="R3785" s="6" t="str">
        <f t="shared" si="357"/>
        <v>musical</v>
      </c>
      <c r="S3785" s="11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354"/>
        <v>1.1499999999999999</v>
      </c>
      <c r="P3786">
        <f t="shared" si="355"/>
        <v>115</v>
      </c>
      <c r="Q3786" s="6" t="str">
        <f t="shared" si="356"/>
        <v>theater</v>
      </c>
      <c r="R3786" s="6" t="str">
        <f t="shared" si="357"/>
        <v>musical</v>
      </c>
      <c r="S3786" s="11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354"/>
        <v>1.5075000000000001</v>
      </c>
      <c r="P3787">
        <f t="shared" si="355"/>
        <v>100.5</v>
      </c>
      <c r="Q3787" s="6" t="str">
        <f t="shared" si="356"/>
        <v>theater</v>
      </c>
      <c r="R3787" s="6" t="str">
        <f t="shared" si="357"/>
        <v>musical</v>
      </c>
      <c r="S3787" s="11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354"/>
        <v>1.1096666666666666</v>
      </c>
      <c r="P3788">
        <f t="shared" si="355"/>
        <v>93.774647887323937</v>
      </c>
      <c r="Q3788" s="6" t="str">
        <f t="shared" si="356"/>
        <v>theater</v>
      </c>
      <c r="R3788" s="6" t="str">
        <f t="shared" si="357"/>
        <v>musical</v>
      </c>
      <c r="S3788" s="11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354"/>
        <v>1.0028571428571429</v>
      </c>
      <c r="P3789">
        <f t="shared" si="355"/>
        <v>35.1</v>
      </c>
      <c r="Q3789" s="6" t="str">
        <f t="shared" si="356"/>
        <v>theater</v>
      </c>
      <c r="R3789" s="6" t="str">
        <f t="shared" si="357"/>
        <v>musical</v>
      </c>
      <c r="S3789" s="11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354"/>
        <v>6.6666666666666671E-3</v>
      </c>
      <c r="P3790">
        <f t="shared" si="355"/>
        <v>500</v>
      </c>
      <c r="Q3790" s="6" t="str">
        <f t="shared" si="356"/>
        <v>theater</v>
      </c>
      <c r="R3790" s="6" t="str">
        <f t="shared" si="357"/>
        <v>musical</v>
      </c>
      <c r="S3790" s="11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354"/>
        <v>3.267605633802817E-2</v>
      </c>
      <c r="P3791">
        <f t="shared" si="355"/>
        <v>29</v>
      </c>
      <c r="Q3791" s="6" t="str">
        <f t="shared" si="356"/>
        <v>theater</v>
      </c>
      <c r="R3791" s="6" t="str">
        <f t="shared" si="357"/>
        <v>musical</v>
      </c>
      <c r="S3791" s="11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354"/>
        <v>0</v>
      </c>
      <c r="P3792">
        <f t="shared" si="355"/>
        <v>0</v>
      </c>
      <c r="Q3792" s="6" t="str">
        <f t="shared" si="356"/>
        <v>theater</v>
      </c>
      <c r="R3792" s="6" t="str">
        <f t="shared" si="357"/>
        <v>musical</v>
      </c>
      <c r="S3792" s="11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354"/>
        <v>0</v>
      </c>
      <c r="P3793">
        <f t="shared" si="355"/>
        <v>0</v>
      </c>
      <c r="Q3793" s="6" t="str">
        <f t="shared" si="356"/>
        <v>theater</v>
      </c>
      <c r="R3793" s="6" t="str">
        <f t="shared" si="357"/>
        <v>musical</v>
      </c>
      <c r="S3793" s="11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354"/>
        <v>2.8E-3</v>
      </c>
      <c r="P3794">
        <f t="shared" si="355"/>
        <v>17.5</v>
      </c>
      <c r="Q3794" s="6" t="str">
        <f t="shared" si="356"/>
        <v>theater</v>
      </c>
      <c r="R3794" s="6" t="str">
        <f t="shared" si="357"/>
        <v>musical</v>
      </c>
      <c r="S3794" s="11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354"/>
        <v>0.59657142857142853</v>
      </c>
      <c r="P3795">
        <f t="shared" si="355"/>
        <v>174</v>
      </c>
      <c r="Q3795" s="6" t="str">
        <f t="shared" si="356"/>
        <v>theater</v>
      </c>
      <c r="R3795" s="6" t="str">
        <f t="shared" si="357"/>
        <v>musical</v>
      </c>
      <c r="S3795" s="11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354"/>
        <v>0.01</v>
      </c>
      <c r="P3796">
        <f t="shared" si="355"/>
        <v>50</v>
      </c>
      <c r="Q3796" s="6" t="str">
        <f t="shared" si="356"/>
        <v>theater</v>
      </c>
      <c r="R3796" s="6" t="str">
        <f t="shared" si="357"/>
        <v>musical</v>
      </c>
      <c r="S3796" s="11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354"/>
        <v>1.6666666666666666E-2</v>
      </c>
      <c r="P3797">
        <f t="shared" si="355"/>
        <v>5</v>
      </c>
      <c r="Q3797" s="6" t="str">
        <f t="shared" si="356"/>
        <v>theater</v>
      </c>
      <c r="R3797" s="6" t="str">
        <f t="shared" si="357"/>
        <v>musical</v>
      </c>
      <c r="S3797" s="11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354"/>
        <v>4.4444444444444447E-5</v>
      </c>
      <c r="P3798">
        <f t="shared" si="355"/>
        <v>1</v>
      </c>
      <c r="Q3798" s="6" t="str">
        <f t="shared" si="356"/>
        <v>theater</v>
      </c>
      <c r="R3798" s="6" t="str">
        <f t="shared" si="357"/>
        <v>musical</v>
      </c>
      <c r="S3798" s="11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354"/>
        <v>0.89666666666666661</v>
      </c>
      <c r="P3799">
        <f t="shared" si="355"/>
        <v>145.40540540540542</v>
      </c>
      <c r="Q3799" s="6" t="str">
        <f t="shared" si="356"/>
        <v>theater</v>
      </c>
      <c r="R3799" s="6" t="str">
        <f t="shared" si="357"/>
        <v>musical</v>
      </c>
      <c r="S3799" s="11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354"/>
        <v>1.4642857142857143E-2</v>
      </c>
      <c r="P3800">
        <f t="shared" si="355"/>
        <v>205</v>
      </c>
      <c r="Q3800" s="6" t="str">
        <f t="shared" si="356"/>
        <v>theater</v>
      </c>
      <c r="R3800" s="6" t="str">
        <f t="shared" si="357"/>
        <v>musical</v>
      </c>
      <c r="S3800" s="11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354"/>
        <v>4.02E-2</v>
      </c>
      <c r="P3801">
        <f t="shared" si="355"/>
        <v>100.5</v>
      </c>
      <c r="Q3801" s="6" t="str">
        <f t="shared" si="356"/>
        <v>theater</v>
      </c>
      <c r="R3801" s="6" t="str">
        <f t="shared" si="357"/>
        <v>musical</v>
      </c>
      <c r="S3801" s="11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354"/>
        <v>4.0045454545454544E-2</v>
      </c>
      <c r="P3802">
        <f t="shared" si="355"/>
        <v>55.0625</v>
      </c>
      <c r="Q3802" s="6" t="str">
        <f t="shared" si="356"/>
        <v>theater</v>
      </c>
      <c r="R3802" s="6" t="str">
        <f t="shared" si="357"/>
        <v>musical</v>
      </c>
      <c r="S3802" s="11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354"/>
        <v>8.5199999999999998E-2</v>
      </c>
      <c r="P3803">
        <f t="shared" si="355"/>
        <v>47.333333333333336</v>
      </c>
      <c r="Q3803" s="6" t="str">
        <f t="shared" si="356"/>
        <v>theater</v>
      </c>
      <c r="R3803" s="6" t="str">
        <f t="shared" si="357"/>
        <v>musical</v>
      </c>
      <c r="S3803" s="11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354"/>
        <v>0</v>
      </c>
      <c r="P3804">
        <f t="shared" si="355"/>
        <v>0</v>
      </c>
      <c r="Q3804" s="6" t="str">
        <f t="shared" si="356"/>
        <v>theater</v>
      </c>
      <c r="R3804" s="6" t="str">
        <f t="shared" si="357"/>
        <v>musical</v>
      </c>
      <c r="S3804" s="11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354"/>
        <v>0.19650000000000001</v>
      </c>
      <c r="P3805">
        <f t="shared" si="355"/>
        <v>58.95</v>
      </c>
      <c r="Q3805" s="6" t="str">
        <f t="shared" si="356"/>
        <v>theater</v>
      </c>
      <c r="R3805" s="6" t="str">
        <f t="shared" si="357"/>
        <v>musical</v>
      </c>
      <c r="S3805" s="11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354"/>
        <v>0</v>
      </c>
      <c r="P3806">
        <f t="shared" si="355"/>
        <v>0</v>
      </c>
      <c r="Q3806" s="6" t="str">
        <f t="shared" si="356"/>
        <v>theater</v>
      </c>
      <c r="R3806" s="6" t="str">
        <f t="shared" si="357"/>
        <v>musical</v>
      </c>
      <c r="S3806" s="11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354"/>
        <v>2.0000000000000002E-5</v>
      </c>
      <c r="P3807">
        <f t="shared" si="355"/>
        <v>1.5</v>
      </c>
      <c r="Q3807" s="6" t="str">
        <f t="shared" si="356"/>
        <v>theater</v>
      </c>
      <c r="R3807" s="6" t="str">
        <f t="shared" si="357"/>
        <v>musical</v>
      </c>
      <c r="S3807" s="11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354"/>
        <v>6.6666666666666664E-4</v>
      </c>
      <c r="P3808">
        <f t="shared" si="355"/>
        <v>5</v>
      </c>
      <c r="Q3808" s="6" t="str">
        <f t="shared" si="356"/>
        <v>theater</v>
      </c>
      <c r="R3808" s="6" t="str">
        <f t="shared" si="357"/>
        <v>musical</v>
      </c>
      <c r="S3808" s="11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354"/>
        <v>0.30333333333333334</v>
      </c>
      <c r="P3809">
        <f t="shared" si="355"/>
        <v>50.555555555555557</v>
      </c>
      <c r="Q3809" s="6" t="str">
        <f t="shared" si="356"/>
        <v>theater</v>
      </c>
      <c r="R3809" s="6" t="str">
        <f t="shared" si="357"/>
        <v>musical</v>
      </c>
      <c r="S3809" s="11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354"/>
        <v>1</v>
      </c>
      <c r="P3810">
        <f t="shared" si="355"/>
        <v>41.666666666666664</v>
      </c>
      <c r="Q3810" s="6" t="str">
        <f t="shared" si="356"/>
        <v>theater</v>
      </c>
      <c r="R3810" s="6" t="str">
        <f t="shared" si="357"/>
        <v>plays</v>
      </c>
      <c r="S3810" s="11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354"/>
        <v>1.0125</v>
      </c>
      <c r="P3811">
        <f t="shared" si="355"/>
        <v>53.289473684210527</v>
      </c>
      <c r="Q3811" s="6" t="str">
        <f t="shared" si="356"/>
        <v>theater</v>
      </c>
      <c r="R3811" s="6" t="str">
        <f t="shared" si="357"/>
        <v>plays</v>
      </c>
      <c r="S3811" s="11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354"/>
        <v>1.2173333333333334</v>
      </c>
      <c r="P3812">
        <f t="shared" si="355"/>
        <v>70.230769230769226</v>
      </c>
      <c r="Q3812" s="6" t="str">
        <f t="shared" si="356"/>
        <v>theater</v>
      </c>
      <c r="R3812" s="6" t="str">
        <f t="shared" si="357"/>
        <v>plays</v>
      </c>
      <c r="S3812" s="11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354"/>
        <v>3.3</v>
      </c>
      <c r="P3813">
        <f t="shared" si="355"/>
        <v>43.421052631578945</v>
      </c>
      <c r="Q3813" s="6" t="str">
        <f t="shared" si="356"/>
        <v>theater</v>
      </c>
      <c r="R3813" s="6" t="str">
        <f t="shared" si="357"/>
        <v>plays</v>
      </c>
      <c r="S3813" s="11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354"/>
        <v>1.0954999999999999</v>
      </c>
      <c r="P3814">
        <f t="shared" si="355"/>
        <v>199.18181818181819</v>
      </c>
      <c r="Q3814" s="6" t="str">
        <f t="shared" si="356"/>
        <v>theater</v>
      </c>
      <c r="R3814" s="6" t="str">
        <f t="shared" si="357"/>
        <v>plays</v>
      </c>
      <c r="S3814" s="11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354"/>
        <v>1.0095190476190474</v>
      </c>
      <c r="P3815">
        <f t="shared" si="355"/>
        <v>78.518148148148143</v>
      </c>
      <c r="Q3815" s="6" t="str">
        <f t="shared" si="356"/>
        <v>theater</v>
      </c>
      <c r="R3815" s="6" t="str">
        <f t="shared" si="357"/>
        <v>plays</v>
      </c>
      <c r="S3815" s="11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354"/>
        <v>1.4013333333333333</v>
      </c>
      <c r="P3816">
        <f t="shared" si="355"/>
        <v>61.823529411764703</v>
      </c>
      <c r="Q3816" s="6" t="str">
        <f t="shared" si="356"/>
        <v>theater</v>
      </c>
      <c r="R3816" s="6" t="str">
        <f t="shared" si="357"/>
        <v>plays</v>
      </c>
      <c r="S3816" s="11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354"/>
        <v>1.0000100000000001</v>
      </c>
      <c r="P3817">
        <f t="shared" si="355"/>
        <v>50.000500000000002</v>
      </c>
      <c r="Q3817" s="6" t="str">
        <f t="shared" si="356"/>
        <v>theater</v>
      </c>
      <c r="R3817" s="6" t="str">
        <f t="shared" si="357"/>
        <v>plays</v>
      </c>
      <c r="S3817" s="11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354"/>
        <v>1.19238</v>
      </c>
      <c r="P3818">
        <f t="shared" si="355"/>
        <v>48.339729729729726</v>
      </c>
      <c r="Q3818" s="6" t="str">
        <f t="shared" si="356"/>
        <v>theater</v>
      </c>
      <c r="R3818" s="6" t="str">
        <f t="shared" si="357"/>
        <v>plays</v>
      </c>
      <c r="S3818" s="11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354"/>
        <v>1.0725</v>
      </c>
      <c r="P3819">
        <f t="shared" si="355"/>
        <v>107.25</v>
      </c>
      <c r="Q3819" s="6" t="str">
        <f t="shared" si="356"/>
        <v>theater</v>
      </c>
      <c r="R3819" s="6" t="str">
        <f t="shared" si="357"/>
        <v>plays</v>
      </c>
      <c r="S3819" s="11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354"/>
        <v>2.2799999999999998</v>
      </c>
      <c r="P3820">
        <f t="shared" si="355"/>
        <v>57</v>
      </c>
      <c r="Q3820" s="6" t="str">
        <f t="shared" si="356"/>
        <v>theater</v>
      </c>
      <c r="R3820" s="6" t="str">
        <f t="shared" si="357"/>
        <v>plays</v>
      </c>
      <c r="S3820" s="11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354"/>
        <v>1.0640000000000001</v>
      </c>
      <c r="P3821">
        <f t="shared" si="355"/>
        <v>40.92307692307692</v>
      </c>
      <c r="Q3821" s="6" t="str">
        <f t="shared" si="356"/>
        <v>theater</v>
      </c>
      <c r="R3821" s="6" t="str">
        <f t="shared" si="357"/>
        <v>plays</v>
      </c>
      <c r="S3821" s="11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354"/>
        <v>1.4333333333333333</v>
      </c>
      <c r="P3822">
        <f t="shared" si="355"/>
        <v>21.5</v>
      </c>
      <c r="Q3822" s="6" t="str">
        <f t="shared" si="356"/>
        <v>theater</v>
      </c>
      <c r="R3822" s="6" t="str">
        <f t="shared" si="357"/>
        <v>plays</v>
      </c>
      <c r="S3822" s="11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354"/>
        <v>1.0454285714285714</v>
      </c>
      <c r="P3823">
        <f t="shared" si="355"/>
        <v>79.543478260869563</v>
      </c>
      <c r="Q3823" s="6" t="str">
        <f t="shared" si="356"/>
        <v>theater</v>
      </c>
      <c r="R3823" s="6" t="str">
        <f t="shared" si="357"/>
        <v>plays</v>
      </c>
      <c r="S3823" s="11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354"/>
        <v>1.1002000000000001</v>
      </c>
      <c r="P3824">
        <f t="shared" si="355"/>
        <v>72.381578947368425</v>
      </c>
      <c r="Q3824" s="6" t="str">
        <f t="shared" si="356"/>
        <v>theater</v>
      </c>
      <c r="R3824" s="6" t="str">
        <f t="shared" si="357"/>
        <v>plays</v>
      </c>
      <c r="S3824" s="11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354"/>
        <v>1.06</v>
      </c>
      <c r="P3825">
        <f t="shared" si="355"/>
        <v>64.634146341463421</v>
      </c>
      <c r="Q3825" s="6" t="str">
        <f t="shared" si="356"/>
        <v>theater</v>
      </c>
      <c r="R3825" s="6" t="str">
        <f t="shared" si="357"/>
        <v>plays</v>
      </c>
      <c r="S3825" s="11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354"/>
        <v>1.08</v>
      </c>
      <c r="P3826">
        <f t="shared" si="355"/>
        <v>38.571428571428569</v>
      </c>
      <c r="Q3826" s="6" t="str">
        <f t="shared" si="356"/>
        <v>theater</v>
      </c>
      <c r="R3826" s="6" t="str">
        <f t="shared" si="357"/>
        <v>plays</v>
      </c>
      <c r="S3826" s="11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354"/>
        <v>1.0542</v>
      </c>
      <c r="P3827">
        <f t="shared" si="355"/>
        <v>107.57142857142857</v>
      </c>
      <c r="Q3827" s="6" t="str">
        <f t="shared" si="356"/>
        <v>theater</v>
      </c>
      <c r="R3827" s="6" t="str">
        <f t="shared" si="357"/>
        <v>plays</v>
      </c>
      <c r="S3827" s="11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354"/>
        <v>1.1916666666666667</v>
      </c>
      <c r="P3828">
        <f t="shared" si="355"/>
        <v>27.5</v>
      </c>
      <c r="Q3828" s="6" t="str">
        <f t="shared" si="356"/>
        <v>theater</v>
      </c>
      <c r="R3828" s="6" t="str">
        <f t="shared" si="357"/>
        <v>plays</v>
      </c>
      <c r="S3828" s="11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354"/>
        <v>1.5266666666666666</v>
      </c>
      <c r="P3829">
        <f t="shared" si="355"/>
        <v>70.461538461538467</v>
      </c>
      <c r="Q3829" s="6" t="str">
        <f t="shared" si="356"/>
        <v>theater</v>
      </c>
      <c r="R3829" s="6" t="str">
        <f t="shared" si="357"/>
        <v>plays</v>
      </c>
      <c r="S3829" s="11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354"/>
        <v>1</v>
      </c>
      <c r="P3830">
        <f t="shared" si="355"/>
        <v>178.57142857142858</v>
      </c>
      <c r="Q3830" s="6" t="str">
        <f t="shared" si="356"/>
        <v>theater</v>
      </c>
      <c r="R3830" s="6" t="str">
        <f t="shared" si="357"/>
        <v>plays</v>
      </c>
      <c r="S3830" s="11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354"/>
        <v>1.002</v>
      </c>
      <c r="P3831">
        <f t="shared" si="355"/>
        <v>62.625</v>
      </c>
      <c r="Q3831" s="6" t="str">
        <f t="shared" si="356"/>
        <v>theater</v>
      </c>
      <c r="R3831" s="6" t="str">
        <f t="shared" si="357"/>
        <v>plays</v>
      </c>
      <c r="S3831" s="11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354"/>
        <v>2.25</v>
      </c>
      <c r="P3832">
        <f t="shared" si="355"/>
        <v>75</v>
      </c>
      <c r="Q3832" s="6" t="str">
        <f t="shared" si="356"/>
        <v>theater</v>
      </c>
      <c r="R3832" s="6" t="str">
        <f t="shared" si="357"/>
        <v>plays</v>
      </c>
      <c r="S3832" s="11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354"/>
        <v>1.0602199999999999</v>
      </c>
      <c r="P3833">
        <f t="shared" si="355"/>
        <v>58.901111111111113</v>
      </c>
      <c r="Q3833" s="6" t="str">
        <f t="shared" si="356"/>
        <v>theater</v>
      </c>
      <c r="R3833" s="6" t="str">
        <f t="shared" si="357"/>
        <v>plays</v>
      </c>
      <c r="S3833" s="11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354"/>
        <v>1.0466666666666666</v>
      </c>
      <c r="P3834">
        <f t="shared" si="355"/>
        <v>139.55555555555554</v>
      </c>
      <c r="Q3834" s="6" t="str">
        <f t="shared" si="356"/>
        <v>theater</v>
      </c>
      <c r="R3834" s="6" t="str">
        <f t="shared" si="357"/>
        <v>plays</v>
      </c>
      <c r="S3834" s="11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354"/>
        <v>1.1666666666666667</v>
      </c>
      <c r="P3835">
        <f t="shared" si="355"/>
        <v>70</v>
      </c>
      <c r="Q3835" s="6" t="str">
        <f t="shared" si="356"/>
        <v>theater</v>
      </c>
      <c r="R3835" s="6" t="str">
        <f t="shared" si="357"/>
        <v>plays</v>
      </c>
      <c r="S3835" s="11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354"/>
        <v>1.0903333333333334</v>
      </c>
      <c r="P3836">
        <f t="shared" si="355"/>
        <v>57.385964912280699</v>
      </c>
      <c r="Q3836" s="6" t="str">
        <f t="shared" si="356"/>
        <v>theater</v>
      </c>
      <c r="R3836" s="6" t="str">
        <f t="shared" si="357"/>
        <v>plays</v>
      </c>
      <c r="S3836" s="11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354"/>
        <v>1.6</v>
      </c>
      <c r="P3837">
        <f t="shared" si="355"/>
        <v>40</v>
      </c>
      <c r="Q3837" s="6" t="str">
        <f t="shared" si="356"/>
        <v>theater</v>
      </c>
      <c r="R3837" s="6" t="str">
        <f t="shared" si="357"/>
        <v>plays</v>
      </c>
      <c r="S3837" s="11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354"/>
        <v>1.125</v>
      </c>
      <c r="P3838">
        <f t="shared" si="355"/>
        <v>64.285714285714292</v>
      </c>
      <c r="Q3838" s="6" t="str">
        <f t="shared" si="356"/>
        <v>theater</v>
      </c>
      <c r="R3838" s="6" t="str">
        <f t="shared" si="357"/>
        <v>plays</v>
      </c>
      <c r="S3838" s="11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354"/>
        <v>1.0209999999999999</v>
      </c>
      <c r="P3839">
        <f t="shared" si="355"/>
        <v>120.11764705882354</v>
      </c>
      <c r="Q3839" s="6" t="str">
        <f t="shared" si="356"/>
        <v>theater</v>
      </c>
      <c r="R3839" s="6" t="str">
        <f t="shared" si="357"/>
        <v>plays</v>
      </c>
      <c r="S3839" s="11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354"/>
        <v>1.00824</v>
      </c>
      <c r="P3840">
        <f t="shared" si="355"/>
        <v>1008.24</v>
      </c>
      <c r="Q3840" s="6" t="str">
        <f t="shared" si="356"/>
        <v>theater</v>
      </c>
      <c r="R3840" s="6" t="str">
        <f t="shared" si="357"/>
        <v>plays</v>
      </c>
      <c r="S3840" s="11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354"/>
        <v>1.0125</v>
      </c>
      <c r="P3841">
        <f t="shared" si="355"/>
        <v>63.28125</v>
      </c>
      <c r="Q3841" s="6" t="str">
        <f t="shared" si="356"/>
        <v>theater</v>
      </c>
      <c r="R3841" s="6" t="str">
        <f t="shared" si="357"/>
        <v>plays</v>
      </c>
      <c r="S3841" s="11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354"/>
        <v>65</v>
      </c>
      <c r="P3842">
        <f t="shared" si="355"/>
        <v>21.666666666666668</v>
      </c>
      <c r="Q3842" s="6" t="str">
        <f t="shared" si="356"/>
        <v>theater</v>
      </c>
      <c r="R3842" s="6" t="str">
        <f t="shared" si="357"/>
        <v>plays</v>
      </c>
      <c r="S3842" s="11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360">(E3843/D3843)</f>
        <v>8.72E-2</v>
      </c>
      <c r="P3843">
        <f t="shared" ref="P3843:P3906" si="361">IF(L3843=0,0,(E3843/L3843))</f>
        <v>25.647058823529413</v>
      </c>
      <c r="Q3843" s="6" t="str">
        <f t="shared" ref="Q3843:Q3906" si="362">LEFT(N3843,FIND("/",N3843)-1)</f>
        <v>theater</v>
      </c>
      <c r="R3843" s="6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360"/>
        <v>0.21940000000000001</v>
      </c>
      <c r="P3844">
        <f t="shared" si="361"/>
        <v>47.695652173913047</v>
      </c>
      <c r="Q3844" s="6" t="str">
        <f t="shared" si="362"/>
        <v>theater</v>
      </c>
      <c r="R3844" s="6" t="str">
        <f t="shared" si="363"/>
        <v>plays</v>
      </c>
      <c r="S3844" s="11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360"/>
        <v>0.21299999999999999</v>
      </c>
      <c r="P3845">
        <f t="shared" si="361"/>
        <v>56.05263157894737</v>
      </c>
      <c r="Q3845" s="6" t="str">
        <f t="shared" si="362"/>
        <v>theater</v>
      </c>
      <c r="R3845" s="6" t="str">
        <f t="shared" si="363"/>
        <v>plays</v>
      </c>
      <c r="S3845" s="11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360"/>
        <v>0.41489795918367345</v>
      </c>
      <c r="P3846">
        <f t="shared" si="361"/>
        <v>81.319999999999993</v>
      </c>
      <c r="Q3846" s="6" t="str">
        <f t="shared" si="362"/>
        <v>theater</v>
      </c>
      <c r="R3846" s="6" t="str">
        <f t="shared" si="363"/>
        <v>plays</v>
      </c>
      <c r="S3846" s="11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360"/>
        <v>2.1049999999999999E-2</v>
      </c>
      <c r="P3847">
        <f t="shared" si="361"/>
        <v>70.166666666666671</v>
      </c>
      <c r="Q3847" s="6" t="str">
        <f t="shared" si="362"/>
        <v>theater</v>
      </c>
      <c r="R3847" s="6" t="str">
        <f t="shared" si="363"/>
        <v>plays</v>
      </c>
      <c r="S3847" s="11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360"/>
        <v>2.7E-2</v>
      </c>
      <c r="P3848">
        <f t="shared" si="361"/>
        <v>23.625</v>
      </c>
      <c r="Q3848" s="6" t="str">
        <f t="shared" si="362"/>
        <v>theater</v>
      </c>
      <c r="R3848" s="6" t="str">
        <f t="shared" si="363"/>
        <v>plays</v>
      </c>
      <c r="S3848" s="11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360"/>
        <v>0.16161904761904761</v>
      </c>
      <c r="P3849">
        <f t="shared" si="361"/>
        <v>188.55555555555554</v>
      </c>
      <c r="Q3849" s="6" t="str">
        <f t="shared" si="362"/>
        <v>theater</v>
      </c>
      <c r="R3849" s="6" t="str">
        <f t="shared" si="363"/>
        <v>plays</v>
      </c>
      <c r="S3849" s="11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360"/>
        <v>0.16376923076923078</v>
      </c>
      <c r="P3850">
        <f t="shared" si="361"/>
        <v>49.511627906976742</v>
      </c>
      <c r="Q3850" s="6" t="str">
        <f t="shared" si="362"/>
        <v>theater</v>
      </c>
      <c r="R3850" s="6" t="str">
        <f t="shared" si="363"/>
        <v>plays</v>
      </c>
      <c r="S3850" s="11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360"/>
        <v>7.0433333333333334E-2</v>
      </c>
      <c r="P3851">
        <f t="shared" si="361"/>
        <v>75.464285714285708</v>
      </c>
      <c r="Q3851" s="6" t="str">
        <f t="shared" si="362"/>
        <v>theater</v>
      </c>
      <c r="R3851" s="6" t="str">
        <f t="shared" si="363"/>
        <v>plays</v>
      </c>
      <c r="S3851" s="11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360"/>
        <v>3.7999999999999999E-2</v>
      </c>
      <c r="P3852">
        <f t="shared" si="361"/>
        <v>9.5</v>
      </c>
      <c r="Q3852" s="6" t="str">
        <f t="shared" si="362"/>
        <v>theater</v>
      </c>
      <c r="R3852" s="6" t="str">
        <f t="shared" si="363"/>
        <v>plays</v>
      </c>
      <c r="S3852" s="11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360"/>
        <v>0.34079999999999999</v>
      </c>
      <c r="P3853">
        <f t="shared" si="361"/>
        <v>35.5</v>
      </c>
      <c r="Q3853" s="6" t="str">
        <f t="shared" si="362"/>
        <v>theater</v>
      </c>
      <c r="R3853" s="6" t="str">
        <f t="shared" si="363"/>
        <v>plays</v>
      </c>
      <c r="S3853" s="11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360"/>
        <v>2E-3</v>
      </c>
      <c r="P3854">
        <f t="shared" si="361"/>
        <v>10</v>
      </c>
      <c r="Q3854" s="6" t="str">
        <f t="shared" si="362"/>
        <v>theater</v>
      </c>
      <c r="R3854" s="6" t="str">
        <f t="shared" si="363"/>
        <v>plays</v>
      </c>
      <c r="S3854" s="11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360"/>
        <v>2.5999999999999998E-4</v>
      </c>
      <c r="P3855">
        <f t="shared" si="361"/>
        <v>13</v>
      </c>
      <c r="Q3855" s="6" t="str">
        <f t="shared" si="362"/>
        <v>theater</v>
      </c>
      <c r="R3855" s="6" t="str">
        <f t="shared" si="363"/>
        <v>plays</v>
      </c>
      <c r="S3855" s="11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360"/>
        <v>0.16254545454545455</v>
      </c>
      <c r="P3856">
        <f t="shared" si="361"/>
        <v>89.4</v>
      </c>
      <c r="Q3856" s="6" t="str">
        <f t="shared" si="362"/>
        <v>theater</v>
      </c>
      <c r="R3856" s="6" t="str">
        <f t="shared" si="363"/>
        <v>plays</v>
      </c>
      <c r="S3856" s="11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360"/>
        <v>2.5000000000000001E-2</v>
      </c>
      <c r="P3857">
        <f t="shared" si="361"/>
        <v>25</v>
      </c>
      <c r="Q3857" s="6" t="str">
        <f t="shared" si="362"/>
        <v>theater</v>
      </c>
      <c r="R3857" s="6" t="str">
        <f t="shared" si="363"/>
        <v>plays</v>
      </c>
      <c r="S3857" s="11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360"/>
        <v>2.0000000000000001E-4</v>
      </c>
      <c r="P3858">
        <f t="shared" si="361"/>
        <v>1</v>
      </c>
      <c r="Q3858" s="6" t="str">
        <f t="shared" si="362"/>
        <v>theater</v>
      </c>
      <c r="R3858" s="6" t="str">
        <f t="shared" si="363"/>
        <v>plays</v>
      </c>
      <c r="S3858" s="11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360"/>
        <v>5.1999999999999998E-2</v>
      </c>
      <c r="P3859">
        <f t="shared" si="361"/>
        <v>65</v>
      </c>
      <c r="Q3859" s="6" t="str">
        <f t="shared" si="362"/>
        <v>theater</v>
      </c>
      <c r="R3859" s="6" t="str">
        <f t="shared" si="363"/>
        <v>plays</v>
      </c>
      <c r="S3859" s="11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360"/>
        <v>0.02</v>
      </c>
      <c r="P3860">
        <f t="shared" si="361"/>
        <v>10</v>
      </c>
      <c r="Q3860" s="6" t="str">
        <f t="shared" si="362"/>
        <v>theater</v>
      </c>
      <c r="R3860" s="6" t="str">
        <f t="shared" si="363"/>
        <v>plays</v>
      </c>
      <c r="S3860" s="11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360"/>
        <v>4.0000000000000002E-4</v>
      </c>
      <c r="P3861">
        <f t="shared" si="361"/>
        <v>1</v>
      </c>
      <c r="Q3861" s="6" t="str">
        <f t="shared" si="362"/>
        <v>theater</v>
      </c>
      <c r="R3861" s="6" t="str">
        <f t="shared" si="363"/>
        <v>plays</v>
      </c>
      <c r="S3861" s="11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360"/>
        <v>0.17666666666666667</v>
      </c>
      <c r="P3862">
        <f t="shared" si="361"/>
        <v>81.538461538461533</v>
      </c>
      <c r="Q3862" s="6" t="str">
        <f t="shared" si="362"/>
        <v>theater</v>
      </c>
      <c r="R3862" s="6" t="str">
        <f t="shared" si="363"/>
        <v>plays</v>
      </c>
      <c r="S3862" s="11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360"/>
        <v>0.05</v>
      </c>
      <c r="P3863">
        <f t="shared" si="361"/>
        <v>100</v>
      </c>
      <c r="Q3863" s="6" t="str">
        <f t="shared" si="362"/>
        <v>theater</v>
      </c>
      <c r="R3863" s="6" t="str">
        <f t="shared" si="363"/>
        <v>plays</v>
      </c>
      <c r="S3863" s="11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360"/>
        <v>1.3333333333333334E-4</v>
      </c>
      <c r="P3864">
        <f t="shared" si="361"/>
        <v>1</v>
      </c>
      <c r="Q3864" s="6" t="str">
        <f t="shared" si="362"/>
        <v>theater</v>
      </c>
      <c r="R3864" s="6" t="str">
        <f t="shared" si="363"/>
        <v>plays</v>
      </c>
      <c r="S3864" s="11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360"/>
        <v>0</v>
      </c>
      <c r="P3865">
        <f t="shared" si="361"/>
        <v>0</v>
      </c>
      <c r="Q3865" s="6" t="str">
        <f t="shared" si="362"/>
        <v>theater</v>
      </c>
      <c r="R3865" s="6" t="str">
        <f t="shared" si="363"/>
        <v>plays</v>
      </c>
      <c r="S3865" s="11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360"/>
        <v>1.2E-2</v>
      </c>
      <c r="P3866">
        <f t="shared" si="361"/>
        <v>20</v>
      </c>
      <c r="Q3866" s="6" t="str">
        <f t="shared" si="362"/>
        <v>theater</v>
      </c>
      <c r="R3866" s="6" t="str">
        <f t="shared" si="363"/>
        <v>plays</v>
      </c>
      <c r="S3866" s="11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360"/>
        <v>0.26937422295897223</v>
      </c>
      <c r="P3867">
        <f t="shared" si="361"/>
        <v>46.428571428571431</v>
      </c>
      <c r="Q3867" s="6" t="str">
        <f t="shared" si="362"/>
        <v>theater</v>
      </c>
      <c r="R3867" s="6" t="str">
        <f t="shared" si="363"/>
        <v>plays</v>
      </c>
      <c r="S3867" s="11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360"/>
        <v>5.4999999999999997E-3</v>
      </c>
      <c r="P3868">
        <f t="shared" si="361"/>
        <v>5.5</v>
      </c>
      <c r="Q3868" s="6" t="str">
        <f t="shared" si="362"/>
        <v>theater</v>
      </c>
      <c r="R3868" s="6" t="str">
        <f t="shared" si="363"/>
        <v>plays</v>
      </c>
      <c r="S3868" s="11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360"/>
        <v>0.1255</v>
      </c>
      <c r="P3869">
        <f t="shared" si="361"/>
        <v>50.2</v>
      </c>
      <c r="Q3869" s="6" t="str">
        <f t="shared" si="362"/>
        <v>theater</v>
      </c>
      <c r="R3869" s="6" t="str">
        <f t="shared" si="363"/>
        <v>plays</v>
      </c>
      <c r="S3869" s="11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360"/>
        <v>2E-3</v>
      </c>
      <c r="P3870">
        <f t="shared" si="361"/>
        <v>10</v>
      </c>
      <c r="Q3870" s="6" t="str">
        <f t="shared" si="362"/>
        <v>theater</v>
      </c>
      <c r="R3870" s="6" t="str">
        <f t="shared" si="363"/>
        <v>musical</v>
      </c>
      <c r="S3870" s="11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360"/>
        <v>3.44748684310884E-2</v>
      </c>
      <c r="P3871">
        <f t="shared" si="361"/>
        <v>30.133333333333333</v>
      </c>
      <c r="Q3871" s="6" t="str">
        <f t="shared" si="362"/>
        <v>theater</v>
      </c>
      <c r="R3871" s="6" t="str">
        <f t="shared" si="363"/>
        <v>musical</v>
      </c>
      <c r="S3871" s="11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360"/>
        <v>0.15</v>
      </c>
      <c r="P3872">
        <f t="shared" si="361"/>
        <v>150</v>
      </c>
      <c r="Q3872" s="6" t="str">
        <f t="shared" si="362"/>
        <v>theater</v>
      </c>
      <c r="R3872" s="6" t="str">
        <f t="shared" si="363"/>
        <v>musical</v>
      </c>
      <c r="S3872" s="11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360"/>
        <v>2.6666666666666668E-2</v>
      </c>
      <c r="P3873">
        <f t="shared" si="361"/>
        <v>13.333333333333334</v>
      </c>
      <c r="Q3873" s="6" t="str">
        <f t="shared" si="362"/>
        <v>theater</v>
      </c>
      <c r="R3873" s="6" t="str">
        <f t="shared" si="363"/>
        <v>musical</v>
      </c>
      <c r="S3873" s="11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360"/>
        <v>0</v>
      </c>
      <c r="P3874">
        <f t="shared" si="361"/>
        <v>0</v>
      </c>
      <c r="Q3874" s="6" t="str">
        <f t="shared" si="362"/>
        <v>theater</v>
      </c>
      <c r="R3874" s="6" t="str">
        <f t="shared" si="363"/>
        <v>musical</v>
      </c>
      <c r="S3874" s="11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360"/>
        <v>0</v>
      </c>
      <c r="P3875">
        <f t="shared" si="361"/>
        <v>0</v>
      </c>
      <c r="Q3875" s="6" t="str">
        <f t="shared" si="362"/>
        <v>theater</v>
      </c>
      <c r="R3875" s="6" t="str">
        <f t="shared" si="363"/>
        <v>musical</v>
      </c>
      <c r="S3875" s="11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360"/>
        <v>0</v>
      </c>
      <c r="P3876">
        <f t="shared" si="361"/>
        <v>0</v>
      </c>
      <c r="Q3876" s="6" t="str">
        <f t="shared" si="362"/>
        <v>theater</v>
      </c>
      <c r="R3876" s="6" t="str">
        <f t="shared" si="363"/>
        <v>musical</v>
      </c>
      <c r="S3876" s="11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360"/>
        <v>0</v>
      </c>
      <c r="P3877">
        <f t="shared" si="361"/>
        <v>0</v>
      </c>
      <c r="Q3877" s="6" t="str">
        <f t="shared" si="362"/>
        <v>theater</v>
      </c>
      <c r="R3877" s="6" t="str">
        <f t="shared" si="363"/>
        <v>musical</v>
      </c>
      <c r="S3877" s="11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360"/>
        <v>0.52794871794871789</v>
      </c>
      <c r="P3878">
        <f t="shared" si="361"/>
        <v>44.760869565217391</v>
      </c>
      <c r="Q3878" s="6" t="str">
        <f t="shared" si="362"/>
        <v>theater</v>
      </c>
      <c r="R3878" s="6" t="str">
        <f t="shared" si="363"/>
        <v>musical</v>
      </c>
      <c r="S3878" s="11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360"/>
        <v>4.9639999999999997E-2</v>
      </c>
      <c r="P3879">
        <f t="shared" si="361"/>
        <v>88.642857142857139</v>
      </c>
      <c r="Q3879" s="6" t="str">
        <f t="shared" si="362"/>
        <v>theater</v>
      </c>
      <c r="R3879" s="6" t="str">
        <f t="shared" si="363"/>
        <v>musical</v>
      </c>
      <c r="S3879" s="11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360"/>
        <v>5.5555555555555556E-4</v>
      </c>
      <c r="P3880">
        <f t="shared" si="361"/>
        <v>10</v>
      </c>
      <c r="Q3880" s="6" t="str">
        <f t="shared" si="362"/>
        <v>theater</v>
      </c>
      <c r="R3880" s="6" t="str">
        <f t="shared" si="363"/>
        <v>musical</v>
      </c>
      <c r="S3880" s="11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360"/>
        <v>0</v>
      </c>
      <c r="P3881">
        <f t="shared" si="361"/>
        <v>0</v>
      </c>
      <c r="Q3881" s="6" t="str">
        <f t="shared" si="362"/>
        <v>theater</v>
      </c>
      <c r="R3881" s="6" t="str">
        <f t="shared" si="363"/>
        <v>musical</v>
      </c>
      <c r="S3881" s="11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360"/>
        <v>0.13066666666666665</v>
      </c>
      <c r="P3882">
        <f t="shared" si="361"/>
        <v>57.647058823529413</v>
      </c>
      <c r="Q3882" s="6" t="str">
        <f t="shared" si="362"/>
        <v>theater</v>
      </c>
      <c r="R3882" s="6" t="str">
        <f t="shared" si="363"/>
        <v>musical</v>
      </c>
      <c r="S3882" s="11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360"/>
        <v>0.05</v>
      </c>
      <c r="P3883">
        <f t="shared" si="361"/>
        <v>25</v>
      </c>
      <c r="Q3883" s="6" t="str">
        <f t="shared" si="362"/>
        <v>theater</v>
      </c>
      <c r="R3883" s="6" t="str">
        <f t="shared" si="363"/>
        <v>musical</v>
      </c>
      <c r="S3883" s="11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360"/>
        <v>0</v>
      </c>
      <c r="P3884">
        <f t="shared" si="361"/>
        <v>0</v>
      </c>
      <c r="Q3884" s="6" t="str">
        <f t="shared" si="362"/>
        <v>theater</v>
      </c>
      <c r="R3884" s="6" t="str">
        <f t="shared" si="363"/>
        <v>musical</v>
      </c>
      <c r="S3884" s="11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360"/>
        <v>0</v>
      </c>
      <c r="P3885">
        <f t="shared" si="361"/>
        <v>0</v>
      </c>
      <c r="Q3885" s="6" t="str">
        <f t="shared" si="362"/>
        <v>theater</v>
      </c>
      <c r="R3885" s="6" t="str">
        <f t="shared" si="363"/>
        <v>musical</v>
      </c>
      <c r="S3885" s="11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360"/>
        <v>0</v>
      </c>
      <c r="P3886">
        <f t="shared" si="361"/>
        <v>0</v>
      </c>
      <c r="Q3886" s="6" t="str">
        <f t="shared" si="362"/>
        <v>theater</v>
      </c>
      <c r="R3886" s="6" t="str">
        <f t="shared" si="363"/>
        <v>musical</v>
      </c>
      <c r="S3886" s="11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360"/>
        <v>0</v>
      </c>
      <c r="P3887">
        <f t="shared" si="361"/>
        <v>0</v>
      </c>
      <c r="Q3887" s="6" t="str">
        <f t="shared" si="362"/>
        <v>theater</v>
      </c>
      <c r="R3887" s="6" t="str">
        <f t="shared" si="363"/>
        <v>musical</v>
      </c>
      <c r="S3887" s="11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360"/>
        <v>0</v>
      </c>
      <c r="P3888">
        <f t="shared" si="361"/>
        <v>0</v>
      </c>
      <c r="Q3888" s="6" t="str">
        <f t="shared" si="362"/>
        <v>theater</v>
      </c>
      <c r="R3888" s="6" t="str">
        <f t="shared" si="363"/>
        <v>musical</v>
      </c>
      <c r="S3888" s="11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360"/>
        <v>1.7500000000000002E-2</v>
      </c>
      <c r="P3889">
        <f t="shared" si="361"/>
        <v>17.5</v>
      </c>
      <c r="Q3889" s="6" t="str">
        <f t="shared" si="362"/>
        <v>theater</v>
      </c>
      <c r="R3889" s="6" t="str">
        <f t="shared" si="363"/>
        <v>musical</v>
      </c>
      <c r="S3889" s="11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360"/>
        <v>0.27100000000000002</v>
      </c>
      <c r="P3890">
        <f t="shared" si="361"/>
        <v>38.714285714285715</v>
      </c>
      <c r="Q3890" s="6" t="str">
        <f t="shared" si="362"/>
        <v>theater</v>
      </c>
      <c r="R3890" s="6" t="str">
        <f t="shared" si="363"/>
        <v>plays</v>
      </c>
      <c r="S3890" s="11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360"/>
        <v>1.4749999999999999E-2</v>
      </c>
      <c r="P3891">
        <f t="shared" si="361"/>
        <v>13.111111111111111</v>
      </c>
      <c r="Q3891" s="6" t="str">
        <f t="shared" si="362"/>
        <v>theater</v>
      </c>
      <c r="R3891" s="6" t="str">
        <f t="shared" si="363"/>
        <v>plays</v>
      </c>
      <c r="S3891" s="11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360"/>
        <v>0.16826666666666668</v>
      </c>
      <c r="P3892">
        <f t="shared" si="361"/>
        <v>315.5</v>
      </c>
      <c r="Q3892" s="6" t="str">
        <f t="shared" si="362"/>
        <v>theater</v>
      </c>
      <c r="R3892" s="6" t="str">
        <f t="shared" si="363"/>
        <v>plays</v>
      </c>
      <c r="S3892" s="11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360"/>
        <v>0.32500000000000001</v>
      </c>
      <c r="P3893">
        <f t="shared" si="361"/>
        <v>37.142857142857146</v>
      </c>
      <c r="Q3893" s="6" t="str">
        <f t="shared" si="362"/>
        <v>theater</v>
      </c>
      <c r="R3893" s="6" t="str">
        <f t="shared" si="363"/>
        <v>plays</v>
      </c>
      <c r="S3893" s="11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360"/>
        <v>0</v>
      </c>
      <c r="P3894">
        <f t="shared" si="361"/>
        <v>0</v>
      </c>
      <c r="Q3894" s="6" t="str">
        <f t="shared" si="362"/>
        <v>theater</v>
      </c>
      <c r="R3894" s="6" t="str">
        <f t="shared" si="363"/>
        <v>plays</v>
      </c>
      <c r="S3894" s="11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360"/>
        <v>0.2155</v>
      </c>
      <c r="P3895">
        <f t="shared" si="361"/>
        <v>128.27380952380952</v>
      </c>
      <c r="Q3895" s="6" t="str">
        <f t="shared" si="362"/>
        <v>theater</v>
      </c>
      <c r="R3895" s="6" t="str">
        <f t="shared" si="363"/>
        <v>plays</v>
      </c>
      <c r="S3895" s="11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360"/>
        <v>3.4666666666666665E-2</v>
      </c>
      <c r="P3896">
        <f t="shared" si="361"/>
        <v>47.272727272727273</v>
      </c>
      <c r="Q3896" s="6" t="str">
        <f t="shared" si="362"/>
        <v>theater</v>
      </c>
      <c r="R3896" s="6" t="str">
        <f t="shared" si="363"/>
        <v>plays</v>
      </c>
      <c r="S3896" s="11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360"/>
        <v>0.05</v>
      </c>
      <c r="P3897">
        <f t="shared" si="361"/>
        <v>50</v>
      </c>
      <c r="Q3897" s="6" t="str">
        <f t="shared" si="362"/>
        <v>theater</v>
      </c>
      <c r="R3897" s="6" t="str">
        <f t="shared" si="363"/>
        <v>plays</v>
      </c>
      <c r="S3897" s="11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360"/>
        <v>0.10625</v>
      </c>
      <c r="P3898">
        <f t="shared" si="361"/>
        <v>42.5</v>
      </c>
      <c r="Q3898" s="6" t="str">
        <f t="shared" si="362"/>
        <v>theater</v>
      </c>
      <c r="R3898" s="6" t="str">
        <f t="shared" si="363"/>
        <v>plays</v>
      </c>
      <c r="S3898" s="11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360"/>
        <v>0.17599999999999999</v>
      </c>
      <c r="P3899">
        <f t="shared" si="361"/>
        <v>44</v>
      </c>
      <c r="Q3899" s="6" t="str">
        <f t="shared" si="362"/>
        <v>theater</v>
      </c>
      <c r="R3899" s="6" t="str">
        <f t="shared" si="363"/>
        <v>plays</v>
      </c>
      <c r="S3899" s="11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360"/>
        <v>0.3256</v>
      </c>
      <c r="P3900">
        <f t="shared" si="361"/>
        <v>50.875</v>
      </c>
      <c r="Q3900" s="6" t="str">
        <f t="shared" si="362"/>
        <v>theater</v>
      </c>
      <c r="R3900" s="6" t="str">
        <f t="shared" si="363"/>
        <v>plays</v>
      </c>
      <c r="S3900" s="11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360"/>
        <v>1.2500000000000001E-2</v>
      </c>
      <c r="P3901">
        <f t="shared" si="361"/>
        <v>62.5</v>
      </c>
      <c r="Q3901" s="6" t="str">
        <f t="shared" si="362"/>
        <v>theater</v>
      </c>
      <c r="R3901" s="6" t="str">
        <f t="shared" si="363"/>
        <v>plays</v>
      </c>
      <c r="S3901" s="11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360"/>
        <v>5.3999999999999999E-2</v>
      </c>
      <c r="P3902">
        <f t="shared" si="361"/>
        <v>27</v>
      </c>
      <c r="Q3902" s="6" t="str">
        <f t="shared" si="362"/>
        <v>theater</v>
      </c>
      <c r="R3902" s="6" t="str">
        <f t="shared" si="363"/>
        <v>plays</v>
      </c>
      <c r="S3902" s="11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360"/>
        <v>8.3333333333333332E-3</v>
      </c>
      <c r="P3903">
        <f t="shared" si="361"/>
        <v>25</v>
      </c>
      <c r="Q3903" s="6" t="str">
        <f t="shared" si="362"/>
        <v>theater</v>
      </c>
      <c r="R3903" s="6" t="str">
        <f t="shared" si="363"/>
        <v>plays</v>
      </c>
      <c r="S3903" s="11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360"/>
        <v>0.48833333333333334</v>
      </c>
      <c r="P3904">
        <f t="shared" si="361"/>
        <v>47.258064516129032</v>
      </c>
      <c r="Q3904" s="6" t="str">
        <f t="shared" si="362"/>
        <v>theater</v>
      </c>
      <c r="R3904" s="6" t="str">
        <f t="shared" si="363"/>
        <v>plays</v>
      </c>
      <c r="S3904" s="11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360"/>
        <v>0</v>
      </c>
      <c r="P3905">
        <f t="shared" si="361"/>
        <v>0</v>
      </c>
      <c r="Q3905" s="6" t="str">
        <f t="shared" si="362"/>
        <v>theater</v>
      </c>
      <c r="R3905" s="6" t="str">
        <f t="shared" si="363"/>
        <v>plays</v>
      </c>
      <c r="S3905" s="11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360"/>
        <v>2.9999999999999997E-4</v>
      </c>
      <c r="P3906">
        <f t="shared" si="361"/>
        <v>1.5</v>
      </c>
      <c r="Q3906" s="6" t="str">
        <f t="shared" si="362"/>
        <v>theater</v>
      </c>
      <c r="R3906" s="6" t="str">
        <f t="shared" si="363"/>
        <v>plays</v>
      </c>
      <c r="S3906" s="11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366">(E3907/D3907)</f>
        <v>0.11533333333333333</v>
      </c>
      <c r="P3907">
        <f t="shared" ref="P3907:P3970" si="367">IF(L3907=0,0,(E3907/L3907))</f>
        <v>24.714285714285715</v>
      </c>
      <c r="Q3907" s="6" t="str">
        <f t="shared" ref="Q3907:Q3970" si="368">LEFT(N3907,FIND("/",N3907)-1)</f>
        <v>theater</v>
      </c>
      <c r="R3907" s="6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366"/>
        <v>0.67333333333333334</v>
      </c>
      <c r="P3908">
        <f t="shared" si="367"/>
        <v>63.125</v>
      </c>
      <c r="Q3908" s="6" t="str">
        <f t="shared" si="368"/>
        <v>theater</v>
      </c>
      <c r="R3908" s="6" t="str">
        <f t="shared" si="369"/>
        <v>plays</v>
      </c>
      <c r="S3908" s="11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366"/>
        <v>0.153</v>
      </c>
      <c r="P3909">
        <f t="shared" si="367"/>
        <v>38.25</v>
      </c>
      <c r="Q3909" s="6" t="str">
        <f t="shared" si="368"/>
        <v>theater</v>
      </c>
      <c r="R3909" s="6" t="str">
        <f t="shared" si="369"/>
        <v>plays</v>
      </c>
      <c r="S3909" s="11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366"/>
        <v>8.666666666666667E-2</v>
      </c>
      <c r="P3910">
        <f t="shared" si="367"/>
        <v>16.25</v>
      </c>
      <c r="Q3910" s="6" t="str">
        <f t="shared" si="368"/>
        <v>theater</v>
      </c>
      <c r="R3910" s="6" t="str">
        <f t="shared" si="369"/>
        <v>plays</v>
      </c>
      <c r="S3910" s="11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366"/>
        <v>2.2499999999999998E-3</v>
      </c>
      <c r="P3911">
        <f t="shared" si="367"/>
        <v>33.75</v>
      </c>
      <c r="Q3911" s="6" t="str">
        <f t="shared" si="368"/>
        <v>theater</v>
      </c>
      <c r="R3911" s="6" t="str">
        <f t="shared" si="369"/>
        <v>plays</v>
      </c>
      <c r="S3911" s="11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366"/>
        <v>3.0833333333333334E-2</v>
      </c>
      <c r="P3912">
        <f t="shared" si="367"/>
        <v>61.666666666666664</v>
      </c>
      <c r="Q3912" s="6" t="str">
        <f t="shared" si="368"/>
        <v>theater</v>
      </c>
      <c r="R3912" s="6" t="str">
        <f t="shared" si="369"/>
        <v>plays</v>
      </c>
      <c r="S3912" s="11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366"/>
        <v>0.37412499999999999</v>
      </c>
      <c r="P3913">
        <f t="shared" si="367"/>
        <v>83.138888888888886</v>
      </c>
      <c r="Q3913" s="6" t="str">
        <f t="shared" si="368"/>
        <v>theater</v>
      </c>
      <c r="R3913" s="6" t="str">
        <f t="shared" si="369"/>
        <v>plays</v>
      </c>
      <c r="S3913" s="11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366"/>
        <v>6.666666666666667E-5</v>
      </c>
      <c r="P3914">
        <f t="shared" si="367"/>
        <v>1</v>
      </c>
      <c r="Q3914" s="6" t="str">
        <f t="shared" si="368"/>
        <v>theater</v>
      </c>
      <c r="R3914" s="6" t="str">
        <f t="shared" si="369"/>
        <v>plays</v>
      </c>
      <c r="S3914" s="11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366"/>
        <v>0.1</v>
      </c>
      <c r="P3915">
        <f t="shared" si="367"/>
        <v>142.85714285714286</v>
      </c>
      <c r="Q3915" s="6" t="str">
        <f t="shared" si="368"/>
        <v>theater</v>
      </c>
      <c r="R3915" s="6" t="str">
        <f t="shared" si="369"/>
        <v>plays</v>
      </c>
      <c r="S3915" s="11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366"/>
        <v>0.36359999999999998</v>
      </c>
      <c r="P3916">
        <f t="shared" si="367"/>
        <v>33.666666666666664</v>
      </c>
      <c r="Q3916" s="6" t="str">
        <f t="shared" si="368"/>
        <v>theater</v>
      </c>
      <c r="R3916" s="6" t="str">
        <f t="shared" si="369"/>
        <v>plays</v>
      </c>
      <c r="S3916" s="11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366"/>
        <v>3.3333333333333335E-3</v>
      </c>
      <c r="P3917">
        <f t="shared" si="367"/>
        <v>5</v>
      </c>
      <c r="Q3917" s="6" t="str">
        <f t="shared" si="368"/>
        <v>theater</v>
      </c>
      <c r="R3917" s="6" t="str">
        <f t="shared" si="369"/>
        <v>plays</v>
      </c>
      <c r="S3917" s="11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366"/>
        <v>0</v>
      </c>
      <c r="P3918">
        <f t="shared" si="367"/>
        <v>0</v>
      </c>
      <c r="Q3918" s="6" t="str">
        <f t="shared" si="368"/>
        <v>theater</v>
      </c>
      <c r="R3918" s="6" t="str">
        <f t="shared" si="369"/>
        <v>plays</v>
      </c>
      <c r="S3918" s="11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366"/>
        <v>2.8571428571428571E-3</v>
      </c>
      <c r="P3919">
        <f t="shared" si="367"/>
        <v>10</v>
      </c>
      <c r="Q3919" s="6" t="str">
        <f t="shared" si="368"/>
        <v>theater</v>
      </c>
      <c r="R3919" s="6" t="str">
        <f t="shared" si="369"/>
        <v>plays</v>
      </c>
      <c r="S3919" s="11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366"/>
        <v>2E-3</v>
      </c>
      <c r="P3920">
        <f t="shared" si="367"/>
        <v>40</v>
      </c>
      <c r="Q3920" s="6" t="str">
        <f t="shared" si="368"/>
        <v>theater</v>
      </c>
      <c r="R3920" s="6" t="str">
        <f t="shared" si="369"/>
        <v>plays</v>
      </c>
      <c r="S3920" s="11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366"/>
        <v>1.7999999999999999E-2</v>
      </c>
      <c r="P3921">
        <f t="shared" si="367"/>
        <v>30</v>
      </c>
      <c r="Q3921" s="6" t="str">
        <f t="shared" si="368"/>
        <v>theater</v>
      </c>
      <c r="R3921" s="6" t="str">
        <f t="shared" si="369"/>
        <v>plays</v>
      </c>
      <c r="S3921" s="11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366"/>
        <v>5.3999999999999999E-2</v>
      </c>
      <c r="P3922">
        <f t="shared" si="367"/>
        <v>45</v>
      </c>
      <c r="Q3922" s="6" t="str">
        <f t="shared" si="368"/>
        <v>theater</v>
      </c>
      <c r="R3922" s="6" t="str">
        <f t="shared" si="369"/>
        <v>plays</v>
      </c>
      <c r="S3922" s="11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366"/>
        <v>0</v>
      </c>
      <c r="P3923">
        <f t="shared" si="367"/>
        <v>0</v>
      </c>
      <c r="Q3923" s="6" t="str">
        <f t="shared" si="368"/>
        <v>theater</v>
      </c>
      <c r="R3923" s="6" t="str">
        <f t="shared" si="369"/>
        <v>plays</v>
      </c>
      <c r="S3923" s="11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366"/>
        <v>8.1333333333333327E-2</v>
      </c>
      <c r="P3924">
        <f t="shared" si="367"/>
        <v>10.166666666666666</v>
      </c>
      <c r="Q3924" s="6" t="str">
        <f t="shared" si="368"/>
        <v>theater</v>
      </c>
      <c r="R3924" s="6" t="str">
        <f t="shared" si="369"/>
        <v>plays</v>
      </c>
      <c r="S3924" s="11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366"/>
        <v>0.12034782608695652</v>
      </c>
      <c r="P3925">
        <f t="shared" si="367"/>
        <v>81.411764705882348</v>
      </c>
      <c r="Q3925" s="6" t="str">
        <f t="shared" si="368"/>
        <v>theater</v>
      </c>
      <c r="R3925" s="6" t="str">
        <f t="shared" si="369"/>
        <v>plays</v>
      </c>
      <c r="S3925" s="11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366"/>
        <v>0.15266666666666667</v>
      </c>
      <c r="P3926">
        <f t="shared" si="367"/>
        <v>57.25</v>
      </c>
      <c r="Q3926" s="6" t="str">
        <f t="shared" si="368"/>
        <v>theater</v>
      </c>
      <c r="R3926" s="6" t="str">
        <f t="shared" si="369"/>
        <v>plays</v>
      </c>
      <c r="S3926" s="11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366"/>
        <v>0.1</v>
      </c>
      <c r="P3927">
        <f t="shared" si="367"/>
        <v>5</v>
      </c>
      <c r="Q3927" s="6" t="str">
        <f t="shared" si="368"/>
        <v>theater</v>
      </c>
      <c r="R3927" s="6" t="str">
        <f t="shared" si="369"/>
        <v>plays</v>
      </c>
      <c r="S3927" s="11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366"/>
        <v>3.0000000000000001E-3</v>
      </c>
      <c r="P3928">
        <f t="shared" si="367"/>
        <v>15</v>
      </c>
      <c r="Q3928" s="6" t="str">
        <f t="shared" si="368"/>
        <v>theater</v>
      </c>
      <c r="R3928" s="6" t="str">
        <f t="shared" si="369"/>
        <v>plays</v>
      </c>
      <c r="S3928" s="11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366"/>
        <v>0.01</v>
      </c>
      <c r="P3929">
        <f t="shared" si="367"/>
        <v>12.5</v>
      </c>
      <c r="Q3929" s="6" t="str">
        <f t="shared" si="368"/>
        <v>theater</v>
      </c>
      <c r="R3929" s="6" t="str">
        <f t="shared" si="369"/>
        <v>plays</v>
      </c>
      <c r="S3929" s="11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366"/>
        <v>0.13020000000000001</v>
      </c>
      <c r="P3930">
        <f t="shared" si="367"/>
        <v>93</v>
      </c>
      <c r="Q3930" s="6" t="str">
        <f t="shared" si="368"/>
        <v>theater</v>
      </c>
      <c r="R3930" s="6" t="str">
        <f t="shared" si="369"/>
        <v>plays</v>
      </c>
      <c r="S3930" s="11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366"/>
        <v>2.265E-2</v>
      </c>
      <c r="P3931">
        <f t="shared" si="367"/>
        <v>32.357142857142854</v>
      </c>
      <c r="Q3931" s="6" t="str">
        <f t="shared" si="368"/>
        <v>theater</v>
      </c>
      <c r="R3931" s="6" t="str">
        <f t="shared" si="369"/>
        <v>plays</v>
      </c>
      <c r="S3931" s="11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366"/>
        <v>0</v>
      </c>
      <c r="P3932">
        <f t="shared" si="367"/>
        <v>0</v>
      </c>
      <c r="Q3932" s="6" t="str">
        <f t="shared" si="368"/>
        <v>theater</v>
      </c>
      <c r="R3932" s="6" t="str">
        <f t="shared" si="369"/>
        <v>plays</v>
      </c>
      <c r="S3932" s="11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366"/>
        <v>0</v>
      </c>
      <c r="P3933">
        <f t="shared" si="367"/>
        <v>0</v>
      </c>
      <c r="Q3933" s="6" t="str">
        <f t="shared" si="368"/>
        <v>theater</v>
      </c>
      <c r="R3933" s="6" t="str">
        <f t="shared" si="369"/>
        <v>plays</v>
      </c>
      <c r="S3933" s="11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366"/>
        <v>8.3333333333333331E-5</v>
      </c>
      <c r="P3934">
        <f t="shared" si="367"/>
        <v>1</v>
      </c>
      <c r="Q3934" s="6" t="str">
        <f t="shared" si="368"/>
        <v>theater</v>
      </c>
      <c r="R3934" s="6" t="str">
        <f t="shared" si="369"/>
        <v>plays</v>
      </c>
      <c r="S3934" s="11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366"/>
        <v>0.15742857142857142</v>
      </c>
      <c r="P3935">
        <f t="shared" si="367"/>
        <v>91.833333333333329</v>
      </c>
      <c r="Q3935" s="6" t="str">
        <f t="shared" si="368"/>
        <v>theater</v>
      </c>
      <c r="R3935" s="6" t="str">
        <f t="shared" si="369"/>
        <v>plays</v>
      </c>
      <c r="S3935" s="11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366"/>
        <v>0.11</v>
      </c>
      <c r="P3936">
        <f t="shared" si="367"/>
        <v>45.833333333333336</v>
      </c>
      <c r="Q3936" s="6" t="str">
        <f t="shared" si="368"/>
        <v>theater</v>
      </c>
      <c r="R3936" s="6" t="str">
        <f t="shared" si="369"/>
        <v>plays</v>
      </c>
      <c r="S3936" s="11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366"/>
        <v>0.43833333333333335</v>
      </c>
      <c r="P3937">
        <f t="shared" si="367"/>
        <v>57.173913043478258</v>
      </c>
      <c r="Q3937" s="6" t="str">
        <f t="shared" si="368"/>
        <v>theater</v>
      </c>
      <c r="R3937" s="6" t="str">
        <f t="shared" si="369"/>
        <v>plays</v>
      </c>
      <c r="S3937" s="11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366"/>
        <v>0</v>
      </c>
      <c r="P3938">
        <f t="shared" si="367"/>
        <v>0</v>
      </c>
      <c r="Q3938" s="6" t="str">
        <f t="shared" si="368"/>
        <v>theater</v>
      </c>
      <c r="R3938" s="6" t="str">
        <f t="shared" si="369"/>
        <v>plays</v>
      </c>
      <c r="S3938" s="11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366"/>
        <v>0.86135181975736563</v>
      </c>
      <c r="P3939">
        <f t="shared" si="367"/>
        <v>248.5</v>
      </c>
      <c r="Q3939" s="6" t="str">
        <f t="shared" si="368"/>
        <v>theater</v>
      </c>
      <c r="R3939" s="6" t="str">
        <f t="shared" si="369"/>
        <v>plays</v>
      </c>
      <c r="S3939" s="11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366"/>
        <v>0.12196620583717357</v>
      </c>
      <c r="P3940">
        <f t="shared" si="367"/>
        <v>79.400000000000006</v>
      </c>
      <c r="Q3940" s="6" t="str">
        <f t="shared" si="368"/>
        <v>theater</v>
      </c>
      <c r="R3940" s="6" t="str">
        <f t="shared" si="369"/>
        <v>plays</v>
      </c>
      <c r="S3940" s="11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366"/>
        <v>1E-3</v>
      </c>
      <c r="P3941">
        <f t="shared" si="367"/>
        <v>5</v>
      </c>
      <c r="Q3941" s="6" t="str">
        <f t="shared" si="368"/>
        <v>theater</v>
      </c>
      <c r="R3941" s="6" t="str">
        <f t="shared" si="369"/>
        <v>plays</v>
      </c>
      <c r="S3941" s="11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366"/>
        <v>2.2000000000000001E-3</v>
      </c>
      <c r="P3942">
        <f t="shared" si="367"/>
        <v>5.5</v>
      </c>
      <c r="Q3942" s="6" t="str">
        <f t="shared" si="368"/>
        <v>theater</v>
      </c>
      <c r="R3942" s="6" t="str">
        <f t="shared" si="369"/>
        <v>plays</v>
      </c>
      <c r="S3942" s="11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366"/>
        <v>9.0909090909090905E-3</v>
      </c>
      <c r="P3943">
        <f t="shared" si="367"/>
        <v>25</v>
      </c>
      <c r="Q3943" s="6" t="str">
        <f t="shared" si="368"/>
        <v>theater</v>
      </c>
      <c r="R3943" s="6" t="str">
        <f t="shared" si="369"/>
        <v>plays</v>
      </c>
      <c r="S3943" s="11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366"/>
        <v>0</v>
      </c>
      <c r="P3944">
        <f t="shared" si="367"/>
        <v>0</v>
      </c>
      <c r="Q3944" s="6" t="str">
        <f t="shared" si="368"/>
        <v>theater</v>
      </c>
      <c r="R3944" s="6" t="str">
        <f t="shared" si="369"/>
        <v>plays</v>
      </c>
      <c r="S3944" s="11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366"/>
        <v>0.35639999999999999</v>
      </c>
      <c r="P3945">
        <f t="shared" si="367"/>
        <v>137.07692307692307</v>
      </c>
      <c r="Q3945" s="6" t="str">
        <f t="shared" si="368"/>
        <v>theater</v>
      </c>
      <c r="R3945" s="6" t="str">
        <f t="shared" si="369"/>
        <v>plays</v>
      </c>
      <c r="S3945" s="11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366"/>
        <v>0</v>
      </c>
      <c r="P3946">
        <f t="shared" si="367"/>
        <v>0</v>
      </c>
      <c r="Q3946" s="6" t="str">
        <f t="shared" si="368"/>
        <v>theater</v>
      </c>
      <c r="R3946" s="6" t="str">
        <f t="shared" si="369"/>
        <v>plays</v>
      </c>
      <c r="S3946" s="11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366"/>
        <v>2.5000000000000001E-3</v>
      </c>
      <c r="P3947">
        <f t="shared" si="367"/>
        <v>5</v>
      </c>
      <c r="Q3947" s="6" t="str">
        <f t="shared" si="368"/>
        <v>theater</v>
      </c>
      <c r="R3947" s="6" t="str">
        <f t="shared" si="369"/>
        <v>plays</v>
      </c>
      <c r="S3947" s="11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366"/>
        <v>3.2500000000000001E-2</v>
      </c>
      <c r="P3948">
        <f t="shared" si="367"/>
        <v>39</v>
      </c>
      <c r="Q3948" s="6" t="str">
        <f t="shared" si="368"/>
        <v>theater</v>
      </c>
      <c r="R3948" s="6" t="str">
        <f t="shared" si="369"/>
        <v>plays</v>
      </c>
      <c r="S3948" s="11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366"/>
        <v>3.3666666666666664E-2</v>
      </c>
      <c r="P3949">
        <f t="shared" si="367"/>
        <v>50.5</v>
      </c>
      <c r="Q3949" s="6" t="str">
        <f t="shared" si="368"/>
        <v>theater</v>
      </c>
      <c r="R3949" s="6" t="str">
        <f t="shared" si="369"/>
        <v>plays</v>
      </c>
      <c r="S3949" s="11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366"/>
        <v>0</v>
      </c>
      <c r="P3950">
        <f t="shared" si="367"/>
        <v>0</v>
      </c>
      <c r="Q3950" s="6" t="str">
        <f t="shared" si="368"/>
        <v>theater</v>
      </c>
      <c r="R3950" s="6" t="str">
        <f t="shared" si="369"/>
        <v>plays</v>
      </c>
      <c r="S3950" s="11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366"/>
        <v>0.15770000000000001</v>
      </c>
      <c r="P3951">
        <f t="shared" si="367"/>
        <v>49.28125</v>
      </c>
      <c r="Q3951" s="6" t="str">
        <f t="shared" si="368"/>
        <v>theater</v>
      </c>
      <c r="R3951" s="6" t="str">
        <f t="shared" si="369"/>
        <v>plays</v>
      </c>
      <c r="S3951" s="11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366"/>
        <v>6.2500000000000003E-3</v>
      </c>
      <c r="P3952">
        <f t="shared" si="367"/>
        <v>25</v>
      </c>
      <c r="Q3952" s="6" t="str">
        <f t="shared" si="368"/>
        <v>theater</v>
      </c>
      <c r="R3952" s="6" t="str">
        <f t="shared" si="369"/>
        <v>plays</v>
      </c>
      <c r="S3952" s="11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366"/>
        <v>5.0000000000000004E-6</v>
      </c>
      <c r="P3953">
        <f t="shared" si="367"/>
        <v>1</v>
      </c>
      <c r="Q3953" s="6" t="str">
        <f t="shared" si="368"/>
        <v>theater</v>
      </c>
      <c r="R3953" s="6" t="str">
        <f t="shared" si="369"/>
        <v>plays</v>
      </c>
      <c r="S3953" s="11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366"/>
        <v>9.6153846153846159E-4</v>
      </c>
      <c r="P3954">
        <f t="shared" si="367"/>
        <v>25</v>
      </c>
      <c r="Q3954" s="6" t="str">
        <f t="shared" si="368"/>
        <v>theater</v>
      </c>
      <c r="R3954" s="6" t="str">
        <f t="shared" si="369"/>
        <v>plays</v>
      </c>
      <c r="S3954" s="11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366"/>
        <v>0</v>
      </c>
      <c r="P3955">
        <f t="shared" si="367"/>
        <v>0</v>
      </c>
      <c r="Q3955" s="6" t="str">
        <f t="shared" si="368"/>
        <v>theater</v>
      </c>
      <c r="R3955" s="6" t="str">
        <f t="shared" si="369"/>
        <v>plays</v>
      </c>
      <c r="S3955" s="11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366"/>
        <v>0</v>
      </c>
      <c r="P3956">
        <f t="shared" si="367"/>
        <v>0</v>
      </c>
      <c r="Q3956" s="6" t="str">
        <f t="shared" si="368"/>
        <v>theater</v>
      </c>
      <c r="R3956" s="6" t="str">
        <f t="shared" si="369"/>
        <v>plays</v>
      </c>
      <c r="S3956" s="11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366"/>
        <v>0.24285714285714285</v>
      </c>
      <c r="P3957">
        <f t="shared" si="367"/>
        <v>53.125</v>
      </c>
      <c r="Q3957" s="6" t="str">
        <f t="shared" si="368"/>
        <v>theater</v>
      </c>
      <c r="R3957" s="6" t="str">
        <f t="shared" si="369"/>
        <v>plays</v>
      </c>
      <c r="S3957" s="11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366"/>
        <v>0</v>
      </c>
      <c r="P3958">
        <f t="shared" si="367"/>
        <v>0</v>
      </c>
      <c r="Q3958" s="6" t="str">
        <f t="shared" si="368"/>
        <v>theater</v>
      </c>
      <c r="R3958" s="6" t="str">
        <f t="shared" si="369"/>
        <v>plays</v>
      </c>
      <c r="S3958" s="11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366"/>
        <v>2.5000000000000001E-4</v>
      </c>
      <c r="P3959">
        <f t="shared" si="367"/>
        <v>7</v>
      </c>
      <c r="Q3959" s="6" t="str">
        <f t="shared" si="368"/>
        <v>theater</v>
      </c>
      <c r="R3959" s="6" t="str">
        <f t="shared" si="369"/>
        <v>plays</v>
      </c>
      <c r="S3959" s="11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366"/>
        <v>0.32050000000000001</v>
      </c>
      <c r="P3960">
        <f t="shared" si="367"/>
        <v>40.0625</v>
      </c>
      <c r="Q3960" s="6" t="str">
        <f t="shared" si="368"/>
        <v>theater</v>
      </c>
      <c r="R3960" s="6" t="str">
        <f t="shared" si="369"/>
        <v>plays</v>
      </c>
      <c r="S3960" s="11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366"/>
        <v>0.24333333333333335</v>
      </c>
      <c r="P3961">
        <f t="shared" si="367"/>
        <v>24.333333333333332</v>
      </c>
      <c r="Q3961" s="6" t="str">
        <f t="shared" si="368"/>
        <v>theater</v>
      </c>
      <c r="R3961" s="6" t="str">
        <f t="shared" si="369"/>
        <v>plays</v>
      </c>
      <c r="S3961" s="11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366"/>
        <v>1.4999999999999999E-2</v>
      </c>
      <c r="P3962">
        <f t="shared" si="367"/>
        <v>11.25</v>
      </c>
      <c r="Q3962" s="6" t="str">
        <f t="shared" si="368"/>
        <v>theater</v>
      </c>
      <c r="R3962" s="6" t="str">
        <f t="shared" si="369"/>
        <v>plays</v>
      </c>
      <c r="S3962" s="11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366"/>
        <v>4.1999999999999997E-3</v>
      </c>
      <c r="P3963">
        <f t="shared" si="367"/>
        <v>10.5</v>
      </c>
      <c r="Q3963" s="6" t="str">
        <f t="shared" si="368"/>
        <v>theater</v>
      </c>
      <c r="R3963" s="6" t="str">
        <f t="shared" si="369"/>
        <v>plays</v>
      </c>
      <c r="S3963" s="11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366"/>
        <v>3.214285714285714E-2</v>
      </c>
      <c r="P3964">
        <f t="shared" si="367"/>
        <v>15</v>
      </c>
      <c r="Q3964" s="6" t="str">
        <f t="shared" si="368"/>
        <v>theater</v>
      </c>
      <c r="R3964" s="6" t="str">
        <f t="shared" si="369"/>
        <v>plays</v>
      </c>
      <c r="S3964" s="11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366"/>
        <v>0</v>
      </c>
      <c r="P3965">
        <f t="shared" si="367"/>
        <v>0</v>
      </c>
      <c r="Q3965" s="6" t="str">
        <f t="shared" si="368"/>
        <v>theater</v>
      </c>
      <c r="R3965" s="6" t="str">
        <f t="shared" si="369"/>
        <v>plays</v>
      </c>
      <c r="S3965" s="11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366"/>
        <v>6.3E-2</v>
      </c>
      <c r="P3966">
        <f t="shared" si="367"/>
        <v>42</v>
      </c>
      <c r="Q3966" s="6" t="str">
        <f t="shared" si="368"/>
        <v>theater</v>
      </c>
      <c r="R3966" s="6" t="str">
        <f t="shared" si="369"/>
        <v>plays</v>
      </c>
      <c r="S3966" s="11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366"/>
        <v>0.14249999999999999</v>
      </c>
      <c r="P3967">
        <f t="shared" si="367"/>
        <v>71.25</v>
      </c>
      <c r="Q3967" s="6" t="str">
        <f t="shared" si="368"/>
        <v>theater</v>
      </c>
      <c r="R3967" s="6" t="str">
        <f t="shared" si="369"/>
        <v>plays</v>
      </c>
      <c r="S3967" s="11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366"/>
        <v>6.0000000000000001E-3</v>
      </c>
      <c r="P3968">
        <f t="shared" si="367"/>
        <v>22.5</v>
      </c>
      <c r="Q3968" s="6" t="str">
        <f t="shared" si="368"/>
        <v>theater</v>
      </c>
      <c r="R3968" s="6" t="str">
        <f t="shared" si="369"/>
        <v>plays</v>
      </c>
      <c r="S3968" s="11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366"/>
        <v>0.2411764705882353</v>
      </c>
      <c r="P3969">
        <f t="shared" si="367"/>
        <v>41</v>
      </c>
      <c r="Q3969" s="6" t="str">
        <f t="shared" si="368"/>
        <v>theater</v>
      </c>
      <c r="R3969" s="6" t="str">
        <f t="shared" si="369"/>
        <v>plays</v>
      </c>
      <c r="S3969" s="11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366"/>
        <v>0.10539999999999999</v>
      </c>
      <c r="P3970">
        <f t="shared" si="367"/>
        <v>47.909090909090907</v>
      </c>
      <c r="Q3970" s="6" t="str">
        <f t="shared" si="368"/>
        <v>theater</v>
      </c>
      <c r="R3970" s="6" t="str">
        <f t="shared" si="369"/>
        <v>plays</v>
      </c>
      <c r="S3970" s="11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372">(E3971/D3971)</f>
        <v>7.4690265486725665E-2</v>
      </c>
      <c r="P3971">
        <f t="shared" ref="P3971:P4034" si="373">IF(L3971=0,0,(E3971/L3971))</f>
        <v>35.166666666666664</v>
      </c>
      <c r="Q3971" s="6" t="str">
        <f t="shared" ref="Q3971:Q4034" si="374">LEFT(N3971,FIND("/",N3971)-1)</f>
        <v>theater</v>
      </c>
      <c r="R3971" s="6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372"/>
        <v>7.3333333333333334E-4</v>
      </c>
      <c r="P3972">
        <f t="shared" si="373"/>
        <v>5.5</v>
      </c>
      <c r="Q3972" s="6" t="str">
        <f t="shared" si="374"/>
        <v>theater</v>
      </c>
      <c r="R3972" s="6" t="str">
        <f t="shared" si="375"/>
        <v>plays</v>
      </c>
      <c r="S3972" s="11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372"/>
        <v>9.7142857142857135E-3</v>
      </c>
      <c r="P3973">
        <f t="shared" si="373"/>
        <v>22.666666666666668</v>
      </c>
      <c r="Q3973" s="6" t="str">
        <f t="shared" si="374"/>
        <v>theater</v>
      </c>
      <c r="R3973" s="6" t="str">
        <f t="shared" si="375"/>
        <v>plays</v>
      </c>
      <c r="S3973" s="11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372"/>
        <v>0.21099999999999999</v>
      </c>
      <c r="P3974">
        <f t="shared" si="373"/>
        <v>26.375</v>
      </c>
      <c r="Q3974" s="6" t="str">
        <f t="shared" si="374"/>
        <v>theater</v>
      </c>
      <c r="R3974" s="6" t="str">
        <f t="shared" si="375"/>
        <v>plays</v>
      </c>
      <c r="S3974" s="11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372"/>
        <v>0.78100000000000003</v>
      </c>
      <c r="P3975">
        <f t="shared" si="373"/>
        <v>105.54054054054055</v>
      </c>
      <c r="Q3975" s="6" t="str">
        <f t="shared" si="374"/>
        <v>theater</v>
      </c>
      <c r="R3975" s="6" t="str">
        <f t="shared" si="375"/>
        <v>plays</v>
      </c>
      <c r="S3975" s="11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372"/>
        <v>0.32</v>
      </c>
      <c r="P3976">
        <f t="shared" si="373"/>
        <v>29.09090909090909</v>
      </c>
      <c r="Q3976" s="6" t="str">
        <f t="shared" si="374"/>
        <v>theater</v>
      </c>
      <c r="R3976" s="6" t="str">
        <f t="shared" si="375"/>
        <v>plays</v>
      </c>
      <c r="S3976" s="11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372"/>
        <v>0</v>
      </c>
      <c r="P3977">
        <f t="shared" si="373"/>
        <v>0</v>
      </c>
      <c r="Q3977" s="6" t="str">
        <f t="shared" si="374"/>
        <v>theater</v>
      </c>
      <c r="R3977" s="6" t="str">
        <f t="shared" si="375"/>
        <v>plays</v>
      </c>
      <c r="S3977" s="11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372"/>
        <v>0.47692307692307695</v>
      </c>
      <c r="P3978">
        <f t="shared" si="373"/>
        <v>62</v>
      </c>
      <c r="Q3978" s="6" t="str">
        <f t="shared" si="374"/>
        <v>theater</v>
      </c>
      <c r="R3978" s="6" t="str">
        <f t="shared" si="375"/>
        <v>plays</v>
      </c>
      <c r="S3978" s="11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372"/>
        <v>1.4500000000000001E-2</v>
      </c>
      <c r="P3979">
        <f t="shared" si="373"/>
        <v>217.5</v>
      </c>
      <c r="Q3979" s="6" t="str">
        <f t="shared" si="374"/>
        <v>theater</v>
      </c>
      <c r="R3979" s="6" t="str">
        <f t="shared" si="375"/>
        <v>plays</v>
      </c>
      <c r="S3979" s="11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372"/>
        <v>0.107</v>
      </c>
      <c r="P3980">
        <f t="shared" si="373"/>
        <v>26.75</v>
      </c>
      <c r="Q3980" s="6" t="str">
        <f t="shared" si="374"/>
        <v>theater</v>
      </c>
      <c r="R3980" s="6" t="str">
        <f t="shared" si="375"/>
        <v>plays</v>
      </c>
      <c r="S3980" s="11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372"/>
        <v>1.8333333333333333E-2</v>
      </c>
      <c r="P3981">
        <f t="shared" si="373"/>
        <v>18.333333333333332</v>
      </c>
      <c r="Q3981" s="6" t="str">
        <f t="shared" si="374"/>
        <v>theater</v>
      </c>
      <c r="R3981" s="6" t="str">
        <f t="shared" si="375"/>
        <v>plays</v>
      </c>
      <c r="S3981" s="11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372"/>
        <v>0.18</v>
      </c>
      <c r="P3982">
        <f t="shared" si="373"/>
        <v>64.285714285714292</v>
      </c>
      <c r="Q3982" s="6" t="str">
        <f t="shared" si="374"/>
        <v>theater</v>
      </c>
      <c r="R3982" s="6" t="str">
        <f t="shared" si="375"/>
        <v>plays</v>
      </c>
      <c r="S3982" s="11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372"/>
        <v>4.0833333333333333E-2</v>
      </c>
      <c r="P3983">
        <f t="shared" si="373"/>
        <v>175</v>
      </c>
      <c r="Q3983" s="6" t="str">
        <f t="shared" si="374"/>
        <v>theater</v>
      </c>
      <c r="R3983" s="6" t="str">
        <f t="shared" si="375"/>
        <v>plays</v>
      </c>
      <c r="S3983" s="11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372"/>
        <v>0.2</v>
      </c>
      <c r="P3984">
        <f t="shared" si="373"/>
        <v>34</v>
      </c>
      <c r="Q3984" s="6" t="str">
        <f t="shared" si="374"/>
        <v>theater</v>
      </c>
      <c r="R3984" s="6" t="str">
        <f t="shared" si="375"/>
        <v>plays</v>
      </c>
      <c r="S3984" s="11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372"/>
        <v>0.34802513464991025</v>
      </c>
      <c r="P3985">
        <f t="shared" si="373"/>
        <v>84.282608695652172</v>
      </c>
      <c r="Q3985" s="6" t="str">
        <f t="shared" si="374"/>
        <v>theater</v>
      </c>
      <c r="R3985" s="6" t="str">
        <f t="shared" si="375"/>
        <v>plays</v>
      </c>
      <c r="S3985" s="11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372"/>
        <v>6.3333333333333339E-2</v>
      </c>
      <c r="P3986">
        <f t="shared" si="373"/>
        <v>9.5</v>
      </c>
      <c r="Q3986" s="6" t="str">
        <f t="shared" si="374"/>
        <v>theater</v>
      </c>
      <c r="R3986" s="6" t="str">
        <f t="shared" si="375"/>
        <v>plays</v>
      </c>
      <c r="S3986" s="11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372"/>
        <v>0.32050000000000001</v>
      </c>
      <c r="P3987">
        <f t="shared" si="373"/>
        <v>33.736842105263158</v>
      </c>
      <c r="Q3987" s="6" t="str">
        <f t="shared" si="374"/>
        <v>theater</v>
      </c>
      <c r="R3987" s="6" t="str">
        <f t="shared" si="375"/>
        <v>plays</v>
      </c>
      <c r="S3987" s="11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372"/>
        <v>9.7600000000000006E-2</v>
      </c>
      <c r="P3988">
        <f t="shared" si="373"/>
        <v>37.53846153846154</v>
      </c>
      <c r="Q3988" s="6" t="str">
        <f t="shared" si="374"/>
        <v>theater</v>
      </c>
      <c r="R3988" s="6" t="str">
        <f t="shared" si="375"/>
        <v>plays</v>
      </c>
      <c r="S3988" s="11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372"/>
        <v>0.3775</v>
      </c>
      <c r="P3989">
        <f t="shared" si="373"/>
        <v>11.615384615384615</v>
      </c>
      <c r="Q3989" s="6" t="str">
        <f t="shared" si="374"/>
        <v>theater</v>
      </c>
      <c r="R3989" s="6" t="str">
        <f t="shared" si="375"/>
        <v>plays</v>
      </c>
      <c r="S3989" s="11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372"/>
        <v>2.1333333333333333E-2</v>
      </c>
      <c r="P3990">
        <f t="shared" si="373"/>
        <v>8</v>
      </c>
      <c r="Q3990" s="6" t="str">
        <f t="shared" si="374"/>
        <v>theater</v>
      </c>
      <c r="R3990" s="6" t="str">
        <f t="shared" si="375"/>
        <v>plays</v>
      </c>
      <c r="S3990" s="11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372"/>
        <v>0</v>
      </c>
      <c r="P3991">
        <f t="shared" si="373"/>
        <v>0</v>
      </c>
      <c r="Q3991" s="6" t="str">
        <f t="shared" si="374"/>
        <v>theater</v>
      </c>
      <c r="R3991" s="6" t="str">
        <f t="shared" si="375"/>
        <v>plays</v>
      </c>
      <c r="S3991" s="11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372"/>
        <v>4.1818181818181817E-2</v>
      </c>
      <c r="P3992">
        <f t="shared" si="373"/>
        <v>23</v>
      </c>
      <c r="Q3992" s="6" t="str">
        <f t="shared" si="374"/>
        <v>theater</v>
      </c>
      <c r="R3992" s="6" t="str">
        <f t="shared" si="375"/>
        <v>plays</v>
      </c>
      <c r="S3992" s="11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372"/>
        <v>0.2</v>
      </c>
      <c r="P3993">
        <f t="shared" si="373"/>
        <v>100</v>
      </c>
      <c r="Q3993" s="6" t="str">
        <f t="shared" si="374"/>
        <v>theater</v>
      </c>
      <c r="R3993" s="6" t="str">
        <f t="shared" si="375"/>
        <v>plays</v>
      </c>
      <c r="S3993" s="11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372"/>
        <v>5.4100000000000002E-2</v>
      </c>
      <c r="P3994">
        <f t="shared" si="373"/>
        <v>60.111111111111114</v>
      </c>
      <c r="Q3994" s="6" t="str">
        <f t="shared" si="374"/>
        <v>theater</v>
      </c>
      <c r="R3994" s="6" t="str">
        <f t="shared" si="375"/>
        <v>plays</v>
      </c>
      <c r="S3994" s="11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372"/>
        <v>6.0000000000000002E-5</v>
      </c>
      <c r="P3995">
        <f t="shared" si="373"/>
        <v>3</v>
      </c>
      <c r="Q3995" s="6" t="str">
        <f t="shared" si="374"/>
        <v>theater</v>
      </c>
      <c r="R3995" s="6" t="str">
        <f t="shared" si="375"/>
        <v>plays</v>
      </c>
      <c r="S3995" s="11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372"/>
        <v>2.5000000000000001E-3</v>
      </c>
      <c r="P3996">
        <f t="shared" si="373"/>
        <v>5</v>
      </c>
      <c r="Q3996" s="6" t="str">
        <f t="shared" si="374"/>
        <v>theater</v>
      </c>
      <c r="R3996" s="6" t="str">
        <f t="shared" si="375"/>
        <v>plays</v>
      </c>
      <c r="S3996" s="11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372"/>
        <v>0.35</v>
      </c>
      <c r="P3997">
        <f t="shared" si="373"/>
        <v>17.5</v>
      </c>
      <c r="Q3997" s="6" t="str">
        <f t="shared" si="374"/>
        <v>theater</v>
      </c>
      <c r="R3997" s="6" t="str">
        <f t="shared" si="375"/>
        <v>plays</v>
      </c>
      <c r="S3997" s="11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372"/>
        <v>0.16566666666666666</v>
      </c>
      <c r="P3998">
        <f t="shared" si="373"/>
        <v>29.235294117647058</v>
      </c>
      <c r="Q3998" s="6" t="str">
        <f t="shared" si="374"/>
        <v>theater</v>
      </c>
      <c r="R3998" s="6" t="str">
        <f t="shared" si="375"/>
        <v>plays</v>
      </c>
      <c r="S3998" s="11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372"/>
        <v>0</v>
      </c>
      <c r="P3999">
        <f t="shared" si="373"/>
        <v>0</v>
      </c>
      <c r="Q3999" s="6" t="str">
        <f t="shared" si="374"/>
        <v>theater</v>
      </c>
      <c r="R3999" s="6" t="str">
        <f t="shared" si="375"/>
        <v>plays</v>
      </c>
      <c r="S3999" s="11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372"/>
        <v>0.57199999999999995</v>
      </c>
      <c r="P4000">
        <f t="shared" si="373"/>
        <v>59.583333333333336</v>
      </c>
      <c r="Q4000" s="6" t="str">
        <f t="shared" si="374"/>
        <v>theater</v>
      </c>
      <c r="R4000" s="6" t="str">
        <f t="shared" si="375"/>
        <v>plays</v>
      </c>
      <c r="S4000" s="11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372"/>
        <v>0.16514285714285715</v>
      </c>
      <c r="P4001">
        <f t="shared" si="373"/>
        <v>82.571428571428569</v>
      </c>
      <c r="Q4001" s="6" t="str">
        <f t="shared" si="374"/>
        <v>theater</v>
      </c>
      <c r="R4001" s="6" t="str">
        <f t="shared" si="375"/>
        <v>plays</v>
      </c>
      <c r="S4001" s="11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372"/>
        <v>1.25E-3</v>
      </c>
      <c r="P4002">
        <f t="shared" si="373"/>
        <v>10</v>
      </c>
      <c r="Q4002" s="6" t="str">
        <f t="shared" si="374"/>
        <v>theater</v>
      </c>
      <c r="R4002" s="6" t="str">
        <f t="shared" si="375"/>
        <v>plays</v>
      </c>
      <c r="S4002" s="11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372"/>
        <v>0.3775</v>
      </c>
      <c r="P4003">
        <f t="shared" si="373"/>
        <v>32.357142857142854</v>
      </c>
      <c r="Q4003" s="6" t="str">
        <f t="shared" si="374"/>
        <v>theater</v>
      </c>
      <c r="R4003" s="6" t="str">
        <f t="shared" si="375"/>
        <v>plays</v>
      </c>
      <c r="S4003" s="11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372"/>
        <v>1.84E-2</v>
      </c>
      <c r="P4004">
        <f t="shared" si="373"/>
        <v>5.75</v>
      </c>
      <c r="Q4004" s="6" t="str">
        <f t="shared" si="374"/>
        <v>theater</v>
      </c>
      <c r="R4004" s="6" t="str">
        <f t="shared" si="375"/>
        <v>plays</v>
      </c>
      <c r="S4004" s="11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372"/>
        <v>0.10050000000000001</v>
      </c>
      <c r="P4005">
        <f t="shared" si="373"/>
        <v>100.5</v>
      </c>
      <c r="Q4005" s="6" t="str">
        <f t="shared" si="374"/>
        <v>theater</v>
      </c>
      <c r="R4005" s="6" t="str">
        <f t="shared" si="375"/>
        <v>plays</v>
      </c>
      <c r="S4005" s="11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372"/>
        <v>2E-3</v>
      </c>
      <c r="P4006">
        <f t="shared" si="373"/>
        <v>1</v>
      </c>
      <c r="Q4006" s="6" t="str">
        <f t="shared" si="374"/>
        <v>theater</v>
      </c>
      <c r="R4006" s="6" t="str">
        <f t="shared" si="375"/>
        <v>plays</v>
      </c>
      <c r="S4006" s="11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372"/>
        <v>1.3333333333333334E-2</v>
      </c>
      <c r="P4007">
        <f t="shared" si="373"/>
        <v>20</v>
      </c>
      <c r="Q4007" s="6" t="str">
        <f t="shared" si="374"/>
        <v>theater</v>
      </c>
      <c r="R4007" s="6" t="str">
        <f t="shared" si="375"/>
        <v>plays</v>
      </c>
      <c r="S4007" s="11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372"/>
        <v>6.666666666666667E-5</v>
      </c>
      <c r="P4008">
        <f t="shared" si="373"/>
        <v>2</v>
      </c>
      <c r="Q4008" s="6" t="str">
        <f t="shared" si="374"/>
        <v>theater</v>
      </c>
      <c r="R4008" s="6" t="str">
        <f t="shared" si="375"/>
        <v>plays</v>
      </c>
      <c r="S4008" s="11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372"/>
        <v>2.5000000000000001E-3</v>
      </c>
      <c r="P4009">
        <f t="shared" si="373"/>
        <v>5</v>
      </c>
      <c r="Q4009" s="6" t="str">
        <f t="shared" si="374"/>
        <v>theater</v>
      </c>
      <c r="R4009" s="6" t="str">
        <f t="shared" si="375"/>
        <v>plays</v>
      </c>
      <c r="S4009" s="11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372"/>
        <v>0.06</v>
      </c>
      <c r="P4010">
        <f t="shared" si="373"/>
        <v>15</v>
      </c>
      <c r="Q4010" s="6" t="str">
        <f t="shared" si="374"/>
        <v>theater</v>
      </c>
      <c r="R4010" s="6" t="str">
        <f t="shared" si="375"/>
        <v>plays</v>
      </c>
      <c r="S4010" s="11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372"/>
        <v>3.8860103626943004E-2</v>
      </c>
      <c r="P4011">
        <f t="shared" si="373"/>
        <v>25</v>
      </c>
      <c r="Q4011" s="6" t="str">
        <f t="shared" si="374"/>
        <v>theater</v>
      </c>
      <c r="R4011" s="6" t="str">
        <f t="shared" si="375"/>
        <v>plays</v>
      </c>
      <c r="S4011" s="11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372"/>
        <v>0.24194444444444443</v>
      </c>
      <c r="P4012">
        <f t="shared" si="373"/>
        <v>45.842105263157897</v>
      </c>
      <c r="Q4012" s="6" t="str">
        <f t="shared" si="374"/>
        <v>theater</v>
      </c>
      <c r="R4012" s="6" t="str">
        <f t="shared" si="375"/>
        <v>plays</v>
      </c>
      <c r="S4012" s="11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372"/>
        <v>7.5999999999999998E-2</v>
      </c>
      <c r="P4013">
        <f t="shared" si="373"/>
        <v>4.75</v>
      </c>
      <c r="Q4013" s="6" t="str">
        <f t="shared" si="374"/>
        <v>theater</v>
      </c>
      <c r="R4013" s="6" t="str">
        <f t="shared" si="375"/>
        <v>plays</v>
      </c>
      <c r="S4013" s="11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372"/>
        <v>0</v>
      </c>
      <c r="P4014">
        <f t="shared" si="373"/>
        <v>0</v>
      </c>
      <c r="Q4014" s="6" t="str">
        <f t="shared" si="374"/>
        <v>theater</v>
      </c>
      <c r="R4014" s="6" t="str">
        <f t="shared" si="375"/>
        <v>plays</v>
      </c>
      <c r="S4014" s="11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372"/>
        <v>1.2999999999999999E-2</v>
      </c>
      <c r="P4015">
        <f t="shared" si="373"/>
        <v>13</v>
      </c>
      <c r="Q4015" s="6" t="str">
        <f t="shared" si="374"/>
        <v>theater</v>
      </c>
      <c r="R4015" s="6" t="str">
        <f t="shared" si="375"/>
        <v>plays</v>
      </c>
      <c r="S4015" s="11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372"/>
        <v>0</v>
      </c>
      <c r="P4016">
        <f t="shared" si="373"/>
        <v>0</v>
      </c>
      <c r="Q4016" s="6" t="str">
        <f t="shared" si="374"/>
        <v>theater</v>
      </c>
      <c r="R4016" s="6" t="str">
        <f t="shared" si="375"/>
        <v>plays</v>
      </c>
      <c r="S4016" s="11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372"/>
        <v>1.4285714285714287E-4</v>
      </c>
      <c r="P4017">
        <f t="shared" si="373"/>
        <v>1</v>
      </c>
      <c r="Q4017" s="6" t="str">
        <f t="shared" si="374"/>
        <v>theater</v>
      </c>
      <c r="R4017" s="6" t="str">
        <f t="shared" si="375"/>
        <v>plays</v>
      </c>
      <c r="S4017" s="11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372"/>
        <v>0.14000000000000001</v>
      </c>
      <c r="P4018">
        <f t="shared" si="373"/>
        <v>10</v>
      </c>
      <c r="Q4018" s="6" t="str">
        <f t="shared" si="374"/>
        <v>theater</v>
      </c>
      <c r="R4018" s="6" t="str">
        <f t="shared" si="375"/>
        <v>plays</v>
      </c>
      <c r="S4018" s="11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372"/>
        <v>1.0500000000000001E-2</v>
      </c>
      <c r="P4019">
        <f t="shared" si="373"/>
        <v>52.5</v>
      </c>
      <c r="Q4019" s="6" t="str">
        <f t="shared" si="374"/>
        <v>theater</v>
      </c>
      <c r="R4019" s="6" t="str">
        <f t="shared" si="375"/>
        <v>plays</v>
      </c>
      <c r="S4019" s="11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372"/>
        <v>8.666666666666667E-2</v>
      </c>
      <c r="P4020">
        <f t="shared" si="373"/>
        <v>32.5</v>
      </c>
      <c r="Q4020" s="6" t="str">
        <f t="shared" si="374"/>
        <v>theater</v>
      </c>
      <c r="R4020" s="6" t="str">
        <f t="shared" si="375"/>
        <v>plays</v>
      </c>
      <c r="S4020" s="11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372"/>
        <v>8.2857142857142851E-3</v>
      </c>
      <c r="P4021">
        <f t="shared" si="373"/>
        <v>7.25</v>
      </c>
      <c r="Q4021" s="6" t="str">
        <f t="shared" si="374"/>
        <v>theater</v>
      </c>
      <c r="R4021" s="6" t="str">
        <f t="shared" si="375"/>
        <v>plays</v>
      </c>
      <c r="S4021" s="11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372"/>
        <v>0.16666666666666666</v>
      </c>
      <c r="P4022">
        <f t="shared" si="373"/>
        <v>33.333333333333336</v>
      </c>
      <c r="Q4022" s="6" t="str">
        <f t="shared" si="374"/>
        <v>theater</v>
      </c>
      <c r="R4022" s="6" t="str">
        <f t="shared" si="375"/>
        <v>plays</v>
      </c>
      <c r="S4022" s="11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372"/>
        <v>8.3333333333333332E-3</v>
      </c>
      <c r="P4023">
        <f t="shared" si="373"/>
        <v>62.5</v>
      </c>
      <c r="Q4023" s="6" t="str">
        <f t="shared" si="374"/>
        <v>theater</v>
      </c>
      <c r="R4023" s="6" t="str">
        <f t="shared" si="375"/>
        <v>plays</v>
      </c>
      <c r="S4023" s="11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372"/>
        <v>0.69561111111111107</v>
      </c>
      <c r="P4024">
        <f t="shared" si="373"/>
        <v>63.558375634517766</v>
      </c>
      <c r="Q4024" s="6" t="str">
        <f t="shared" si="374"/>
        <v>theater</v>
      </c>
      <c r="R4024" s="6" t="str">
        <f t="shared" si="375"/>
        <v>plays</v>
      </c>
      <c r="S4024" s="11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372"/>
        <v>0</v>
      </c>
      <c r="P4025">
        <f t="shared" si="373"/>
        <v>0</v>
      </c>
      <c r="Q4025" s="6" t="str">
        <f t="shared" si="374"/>
        <v>theater</v>
      </c>
      <c r="R4025" s="6" t="str">
        <f t="shared" si="375"/>
        <v>plays</v>
      </c>
      <c r="S4025" s="11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372"/>
        <v>1.2500000000000001E-2</v>
      </c>
      <c r="P4026">
        <f t="shared" si="373"/>
        <v>10</v>
      </c>
      <c r="Q4026" s="6" t="str">
        <f t="shared" si="374"/>
        <v>theater</v>
      </c>
      <c r="R4026" s="6" t="str">
        <f t="shared" si="375"/>
        <v>plays</v>
      </c>
      <c r="S4026" s="11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372"/>
        <v>0.05</v>
      </c>
      <c r="P4027">
        <f t="shared" si="373"/>
        <v>62.5</v>
      </c>
      <c r="Q4027" s="6" t="str">
        <f t="shared" si="374"/>
        <v>theater</v>
      </c>
      <c r="R4027" s="6" t="str">
        <f t="shared" si="375"/>
        <v>plays</v>
      </c>
      <c r="S4027" s="11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372"/>
        <v>0</v>
      </c>
      <c r="P4028">
        <f t="shared" si="373"/>
        <v>0</v>
      </c>
      <c r="Q4028" s="6" t="str">
        <f t="shared" si="374"/>
        <v>theater</v>
      </c>
      <c r="R4028" s="6" t="str">
        <f t="shared" si="375"/>
        <v>plays</v>
      </c>
      <c r="S4028" s="11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372"/>
        <v>7.166666666666667E-2</v>
      </c>
      <c r="P4029">
        <f t="shared" si="373"/>
        <v>30.714285714285715</v>
      </c>
      <c r="Q4029" s="6" t="str">
        <f t="shared" si="374"/>
        <v>theater</v>
      </c>
      <c r="R4029" s="6" t="str">
        <f t="shared" si="375"/>
        <v>plays</v>
      </c>
      <c r="S4029" s="11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372"/>
        <v>0.28050000000000003</v>
      </c>
      <c r="P4030">
        <f t="shared" si="373"/>
        <v>51</v>
      </c>
      <c r="Q4030" s="6" t="str">
        <f t="shared" si="374"/>
        <v>theater</v>
      </c>
      <c r="R4030" s="6" t="str">
        <f t="shared" si="375"/>
        <v>plays</v>
      </c>
      <c r="S4030" s="11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372"/>
        <v>0</v>
      </c>
      <c r="P4031">
        <f t="shared" si="373"/>
        <v>0</v>
      </c>
      <c r="Q4031" s="6" t="str">
        <f t="shared" si="374"/>
        <v>theater</v>
      </c>
      <c r="R4031" s="6" t="str">
        <f t="shared" si="375"/>
        <v>plays</v>
      </c>
      <c r="S4031" s="11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372"/>
        <v>0.16</v>
      </c>
      <c r="P4032">
        <f t="shared" si="373"/>
        <v>66.666666666666671</v>
      </c>
      <c r="Q4032" s="6" t="str">
        <f t="shared" si="374"/>
        <v>theater</v>
      </c>
      <c r="R4032" s="6" t="str">
        <f t="shared" si="375"/>
        <v>plays</v>
      </c>
      <c r="S4032" s="11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372"/>
        <v>0</v>
      </c>
      <c r="P4033">
        <f t="shared" si="373"/>
        <v>0</v>
      </c>
      <c r="Q4033" s="6" t="str">
        <f t="shared" si="374"/>
        <v>theater</v>
      </c>
      <c r="R4033" s="6" t="str">
        <f t="shared" si="375"/>
        <v>plays</v>
      </c>
      <c r="S4033" s="11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372"/>
        <v>6.8287037037037035E-2</v>
      </c>
      <c r="P4034">
        <f t="shared" si="373"/>
        <v>59</v>
      </c>
      <c r="Q4034" s="6" t="str">
        <f t="shared" si="374"/>
        <v>theater</v>
      </c>
      <c r="R4034" s="6" t="str">
        <f t="shared" si="375"/>
        <v>plays</v>
      </c>
      <c r="S4034" s="11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378">(E4035/D4035)</f>
        <v>0.25698702928870293</v>
      </c>
      <c r="P4035">
        <f t="shared" ref="P4035:P4098" si="379">IF(L4035=0,0,(E4035/L4035))</f>
        <v>65.340319148936175</v>
      </c>
      <c r="Q4035" s="6" t="str">
        <f t="shared" ref="Q4035:Q4098" si="380">LEFT(N4035,FIND("/",N4035)-1)</f>
        <v>theater</v>
      </c>
      <c r="R4035" s="6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378"/>
        <v>1.4814814814814815E-2</v>
      </c>
      <c r="P4036">
        <f t="shared" si="379"/>
        <v>100</v>
      </c>
      <c r="Q4036" s="6" t="str">
        <f t="shared" si="380"/>
        <v>theater</v>
      </c>
      <c r="R4036" s="6" t="str">
        <f t="shared" si="381"/>
        <v>plays</v>
      </c>
      <c r="S4036" s="11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378"/>
        <v>0.36849999999999999</v>
      </c>
      <c r="P4037">
        <f t="shared" si="379"/>
        <v>147.4</v>
      </c>
      <c r="Q4037" s="6" t="str">
        <f t="shared" si="380"/>
        <v>theater</v>
      </c>
      <c r="R4037" s="6" t="str">
        <f t="shared" si="381"/>
        <v>plays</v>
      </c>
      <c r="S4037" s="11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378"/>
        <v>0.47049999999999997</v>
      </c>
      <c r="P4038">
        <f t="shared" si="379"/>
        <v>166.05882352941177</v>
      </c>
      <c r="Q4038" s="6" t="str">
        <f t="shared" si="380"/>
        <v>theater</v>
      </c>
      <c r="R4038" s="6" t="str">
        <f t="shared" si="381"/>
        <v>plays</v>
      </c>
      <c r="S4038" s="11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378"/>
        <v>0.11428571428571428</v>
      </c>
      <c r="P4039">
        <f t="shared" si="379"/>
        <v>40</v>
      </c>
      <c r="Q4039" s="6" t="str">
        <f t="shared" si="380"/>
        <v>theater</v>
      </c>
      <c r="R4039" s="6" t="str">
        <f t="shared" si="381"/>
        <v>plays</v>
      </c>
      <c r="S4039" s="11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378"/>
        <v>0.12039999999999999</v>
      </c>
      <c r="P4040">
        <f t="shared" si="379"/>
        <v>75.25</v>
      </c>
      <c r="Q4040" s="6" t="str">
        <f t="shared" si="380"/>
        <v>theater</v>
      </c>
      <c r="R4040" s="6" t="str">
        <f t="shared" si="381"/>
        <v>plays</v>
      </c>
      <c r="S4040" s="11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378"/>
        <v>0.6</v>
      </c>
      <c r="P4041">
        <f t="shared" si="379"/>
        <v>60</v>
      </c>
      <c r="Q4041" s="6" t="str">
        <f t="shared" si="380"/>
        <v>theater</v>
      </c>
      <c r="R4041" s="6" t="str">
        <f t="shared" si="381"/>
        <v>plays</v>
      </c>
      <c r="S4041" s="11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378"/>
        <v>0.3125</v>
      </c>
      <c r="P4042">
        <f t="shared" si="379"/>
        <v>1250</v>
      </c>
      <c r="Q4042" s="6" t="str">
        <f t="shared" si="380"/>
        <v>theater</v>
      </c>
      <c r="R4042" s="6" t="str">
        <f t="shared" si="381"/>
        <v>plays</v>
      </c>
      <c r="S4042" s="11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378"/>
        <v>4.1999999999999997E-3</v>
      </c>
      <c r="P4043">
        <f t="shared" si="379"/>
        <v>10.5</v>
      </c>
      <c r="Q4043" s="6" t="str">
        <f t="shared" si="380"/>
        <v>theater</v>
      </c>
      <c r="R4043" s="6" t="str">
        <f t="shared" si="381"/>
        <v>plays</v>
      </c>
      <c r="S4043" s="11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378"/>
        <v>2.0999999999999999E-3</v>
      </c>
      <c r="P4044">
        <f t="shared" si="379"/>
        <v>7</v>
      </c>
      <c r="Q4044" s="6" t="str">
        <f t="shared" si="380"/>
        <v>theater</v>
      </c>
      <c r="R4044" s="6" t="str">
        <f t="shared" si="381"/>
        <v>plays</v>
      </c>
      <c r="S4044" s="11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378"/>
        <v>0</v>
      </c>
      <c r="P4045">
        <f t="shared" si="379"/>
        <v>0</v>
      </c>
      <c r="Q4045" s="6" t="str">
        <f t="shared" si="380"/>
        <v>theater</v>
      </c>
      <c r="R4045" s="6" t="str">
        <f t="shared" si="381"/>
        <v>plays</v>
      </c>
      <c r="S4045" s="11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378"/>
        <v>0.375</v>
      </c>
      <c r="P4046">
        <f t="shared" si="379"/>
        <v>56.25</v>
      </c>
      <c r="Q4046" s="6" t="str">
        <f t="shared" si="380"/>
        <v>theater</v>
      </c>
      <c r="R4046" s="6" t="str">
        <f t="shared" si="381"/>
        <v>plays</v>
      </c>
      <c r="S4046" s="11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378"/>
        <v>2.0000000000000001E-4</v>
      </c>
      <c r="P4047">
        <f t="shared" si="379"/>
        <v>1</v>
      </c>
      <c r="Q4047" s="6" t="str">
        <f t="shared" si="380"/>
        <v>theater</v>
      </c>
      <c r="R4047" s="6" t="str">
        <f t="shared" si="381"/>
        <v>plays</v>
      </c>
      <c r="S4047" s="11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378"/>
        <v>8.2142857142857142E-2</v>
      </c>
      <c r="P4048">
        <f t="shared" si="379"/>
        <v>38.333333333333336</v>
      </c>
      <c r="Q4048" s="6" t="str">
        <f t="shared" si="380"/>
        <v>theater</v>
      </c>
      <c r="R4048" s="6" t="str">
        <f t="shared" si="381"/>
        <v>plays</v>
      </c>
      <c r="S4048" s="11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378"/>
        <v>2.1999999999999999E-2</v>
      </c>
      <c r="P4049">
        <f t="shared" si="379"/>
        <v>27.5</v>
      </c>
      <c r="Q4049" s="6" t="str">
        <f t="shared" si="380"/>
        <v>theater</v>
      </c>
      <c r="R4049" s="6" t="str">
        <f t="shared" si="381"/>
        <v>plays</v>
      </c>
      <c r="S4049" s="11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378"/>
        <v>0.17652941176470588</v>
      </c>
      <c r="P4050">
        <f t="shared" si="379"/>
        <v>32.978021978021978</v>
      </c>
      <c r="Q4050" s="6" t="str">
        <f t="shared" si="380"/>
        <v>theater</v>
      </c>
      <c r="R4050" s="6" t="str">
        <f t="shared" si="381"/>
        <v>plays</v>
      </c>
      <c r="S4050" s="11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378"/>
        <v>8.0000000000000004E-4</v>
      </c>
      <c r="P4051">
        <f t="shared" si="379"/>
        <v>16</v>
      </c>
      <c r="Q4051" s="6" t="str">
        <f t="shared" si="380"/>
        <v>theater</v>
      </c>
      <c r="R4051" s="6" t="str">
        <f t="shared" si="381"/>
        <v>plays</v>
      </c>
      <c r="S4051" s="11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378"/>
        <v>6.6666666666666664E-4</v>
      </c>
      <c r="P4052">
        <f t="shared" si="379"/>
        <v>1</v>
      </c>
      <c r="Q4052" s="6" t="str">
        <f t="shared" si="380"/>
        <v>theater</v>
      </c>
      <c r="R4052" s="6" t="str">
        <f t="shared" si="381"/>
        <v>plays</v>
      </c>
      <c r="S4052" s="11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378"/>
        <v>0</v>
      </c>
      <c r="P4053">
        <f t="shared" si="379"/>
        <v>0</v>
      </c>
      <c r="Q4053" s="6" t="str">
        <f t="shared" si="380"/>
        <v>theater</v>
      </c>
      <c r="R4053" s="6" t="str">
        <f t="shared" si="381"/>
        <v>plays</v>
      </c>
      <c r="S4053" s="11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378"/>
        <v>0.37533333333333335</v>
      </c>
      <c r="P4054">
        <f t="shared" si="379"/>
        <v>86.615384615384613</v>
      </c>
      <c r="Q4054" s="6" t="str">
        <f t="shared" si="380"/>
        <v>theater</v>
      </c>
      <c r="R4054" s="6" t="str">
        <f t="shared" si="381"/>
        <v>plays</v>
      </c>
      <c r="S4054" s="11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378"/>
        <v>0.22</v>
      </c>
      <c r="P4055">
        <f t="shared" si="379"/>
        <v>55</v>
      </c>
      <c r="Q4055" s="6" t="str">
        <f t="shared" si="380"/>
        <v>theater</v>
      </c>
      <c r="R4055" s="6" t="str">
        <f t="shared" si="381"/>
        <v>plays</v>
      </c>
      <c r="S4055" s="11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378"/>
        <v>0</v>
      </c>
      <c r="P4056">
        <f t="shared" si="379"/>
        <v>0</v>
      </c>
      <c r="Q4056" s="6" t="str">
        <f t="shared" si="380"/>
        <v>theater</v>
      </c>
      <c r="R4056" s="6" t="str">
        <f t="shared" si="381"/>
        <v>plays</v>
      </c>
      <c r="S4056" s="11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378"/>
        <v>0.1762</v>
      </c>
      <c r="P4057">
        <f t="shared" si="379"/>
        <v>41.952380952380949</v>
      </c>
      <c r="Q4057" s="6" t="str">
        <f t="shared" si="380"/>
        <v>theater</v>
      </c>
      <c r="R4057" s="6" t="str">
        <f t="shared" si="381"/>
        <v>plays</v>
      </c>
      <c r="S4057" s="11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378"/>
        <v>0.53</v>
      </c>
      <c r="P4058">
        <f t="shared" si="379"/>
        <v>88.333333333333329</v>
      </c>
      <c r="Q4058" s="6" t="str">
        <f t="shared" si="380"/>
        <v>theater</v>
      </c>
      <c r="R4058" s="6" t="str">
        <f t="shared" si="381"/>
        <v>plays</v>
      </c>
      <c r="S4058" s="11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378"/>
        <v>0.22142857142857142</v>
      </c>
      <c r="P4059">
        <f t="shared" si="379"/>
        <v>129.16666666666666</v>
      </c>
      <c r="Q4059" s="6" t="str">
        <f t="shared" si="380"/>
        <v>theater</v>
      </c>
      <c r="R4059" s="6" t="str">
        <f t="shared" si="381"/>
        <v>plays</v>
      </c>
      <c r="S4059" s="11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378"/>
        <v>2.5333333333333333E-2</v>
      </c>
      <c r="P4060">
        <f t="shared" si="379"/>
        <v>23.75</v>
      </c>
      <c r="Q4060" s="6" t="str">
        <f t="shared" si="380"/>
        <v>theater</v>
      </c>
      <c r="R4060" s="6" t="str">
        <f t="shared" si="381"/>
        <v>plays</v>
      </c>
      <c r="S4060" s="11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378"/>
        <v>2.5000000000000001E-2</v>
      </c>
      <c r="P4061">
        <f t="shared" si="379"/>
        <v>35.714285714285715</v>
      </c>
      <c r="Q4061" s="6" t="str">
        <f t="shared" si="380"/>
        <v>theater</v>
      </c>
      <c r="R4061" s="6" t="str">
        <f t="shared" si="381"/>
        <v>plays</v>
      </c>
      <c r="S4061" s="11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378"/>
        <v>2.8500000000000001E-2</v>
      </c>
      <c r="P4062">
        <f t="shared" si="379"/>
        <v>57</v>
      </c>
      <c r="Q4062" s="6" t="str">
        <f t="shared" si="380"/>
        <v>theater</v>
      </c>
      <c r="R4062" s="6" t="str">
        <f t="shared" si="381"/>
        <v>plays</v>
      </c>
      <c r="S4062" s="11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378"/>
        <v>0</v>
      </c>
      <c r="P4063">
        <f t="shared" si="379"/>
        <v>0</v>
      </c>
      <c r="Q4063" s="6" t="str">
        <f t="shared" si="380"/>
        <v>theater</v>
      </c>
      <c r="R4063" s="6" t="str">
        <f t="shared" si="381"/>
        <v>plays</v>
      </c>
      <c r="S4063" s="11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378"/>
        <v>2.4500000000000001E-2</v>
      </c>
      <c r="P4064">
        <f t="shared" si="379"/>
        <v>163.33333333333334</v>
      </c>
      <c r="Q4064" s="6" t="str">
        <f t="shared" si="380"/>
        <v>theater</v>
      </c>
      <c r="R4064" s="6" t="str">
        <f t="shared" si="381"/>
        <v>plays</v>
      </c>
      <c r="S4064" s="11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378"/>
        <v>1.4210526315789474E-2</v>
      </c>
      <c r="P4065">
        <f t="shared" si="379"/>
        <v>15</v>
      </c>
      <c r="Q4065" s="6" t="str">
        <f t="shared" si="380"/>
        <v>theater</v>
      </c>
      <c r="R4065" s="6" t="str">
        <f t="shared" si="381"/>
        <v>plays</v>
      </c>
      <c r="S4065" s="11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378"/>
        <v>0.1925</v>
      </c>
      <c r="P4066">
        <f t="shared" si="379"/>
        <v>64.166666666666671</v>
      </c>
      <c r="Q4066" s="6" t="str">
        <f t="shared" si="380"/>
        <v>theater</v>
      </c>
      <c r="R4066" s="6" t="str">
        <f t="shared" si="381"/>
        <v>plays</v>
      </c>
      <c r="S4066" s="11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378"/>
        <v>6.7499999999999999E-3</v>
      </c>
      <c r="P4067">
        <f t="shared" si="379"/>
        <v>6.75</v>
      </c>
      <c r="Q4067" s="6" t="str">
        <f t="shared" si="380"/>
        <v>theater</v>
      </c>
      <c r="R4067" s="6" t="str">
        <f t="shared" si="381"/>
        <v>plays</v>
      </c>
      <c r="S4067" s="11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378"/>
        <v>1.6666666666666668E-3</v>
      </c>
      <c r="P4068">
        <f t="shared" si="379"/>
        <v>25</v>
      </c>
      <c r="Q4068" s="6" t="str">
        <f t="shared" si="380"/>
        <v>theater</v>
      </c>
      <c r="R4068" s="6" t="str">
        <f t="shared" si="381"/>
        <v>plays</v>
      </c>
      <c r="S4068" s="11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378"/>
        <v>0.60899999999999999</v>
      </c>
      <c r="P4069">
        <f t="shared" si="379"/>
        <v>179.11764705882354</v>
      </c>
      <c r="Q4069" s="6" t="str">
        <f t="shared" si="380"/>
        <v>theater</v>
      </c>
      <c r="R4069" s="6" t="str">
        <f t="shared" si="381"/>
        <v>plays</v>
      </c>
      <c r="S4069" s="11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378"/>
        <v>0.01</v>
      </c>
      <c r="P4070">
        <f t="shared" si="379"/>
        <v>34.950000000000003</v>
      </c>
      <c r="Q4070" s="6" t="str">
        <f t="shared" si="380"/>
        <v>theater</v>
      </c>
      <c r="R4070" s="6" t="str">
        <f t="shared" si="381"/>
        <v>plays</v>
      </c>
      <c r="S4070" s="11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378"/>
        <v>0.34399999999999997</v>
      </c>
      <c r="P4071">
        <f t="shared" si="379"/>
        <v>33.07692307692308</v>
      </c>
      <c r="Q4071" s="6" t="str">
        <f t="shared" si="380"/>
        <v>theater</v>
      </c>
      <c r="R4071" s="6" t="str">
        <f t="shared" si="381"/>
        <v>plays</v>
      </c>
      <c r="S4071" s="11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378"/>
        <v>0.16500000000000001</v>
      </c>
      <c r="P4072">
        <f t="shared" si="379"/>
        <v>27.5</v>
      </c>
      <c r="Q4072" s="6" t="str">
        <f t="shared" si="380"/>
        <v>theater</v>
      </c>
      <c r="R4072" s="6" t="str">
        <f t="shared" si="381"/>
        <v>plays</v>
      </c>
      <c r="S4072" s="11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378"/>
        <v>0</v>
      </c>
      <c r="P4073">
        <f t="shared" si="379"/>
        <v>0</v>
      </c>
      <c r="Q4073" s="6" t="str">
        <f t="shared" si="380"/>
        <v>theater</v>
      </c>
      <c r="R4073" s="6" t="str">
        <f t="shared" si="381"/>
        <v>plays</v>
      </c>
      <c r="S4073" s="11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378"/>
        <v>4.0000000000000001E-3</v>
      </c>
      <c r="P4074">
        <f t="shared" si="379"/>
        <v>2</v>
      </c>
      <c r="Q4074" s="6" t="str">
        <f t="shared" si="380"/>
        <v>theater</v>
      </c>
      <c r="R4074" s="6" t="str">
        <f t="shared" si="381"/>
        <v>plays</v>
      </c>
      <c r="S4074" s="11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378"/>
        <v>1.0571428571428572E-2</v>
      </c>
      <c r="P4075">
        <f t="shared" si="379"/>
        <v>18.5</v>
      </c>
      <c r="Q4075" s="6" t="str">
        <f t="shared" si="380"/>
        <v>theater</v>
      </c>
      <c r="R4075" s="6" t="str">
        <f t="shared" si="381"/>
        <v>plays</v>
      </c>
      <c r="S4075" s="11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378"/>
        <v>0.26727272727272727</v>
      </c>
      <c r="P4076">
        <f t="shared" si="379"/>
        <v>35</v>
      </c>
      <c r="Q4076" s="6" t="str">
        <f t="shared" si="380"/>
        <v>theater</v>
      </c>
      <c r="R4076" s="6" t="str">
        <f t="shared" si="381"/>
        <v>plays</v>
      </c>
      <c r="S4076" s="11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378"/>
        <v>0.28799999999999998</v>
      </c>
      <c r="P4077">
        <f t="shared" si="379"/>
        <v>44.307692307692307</v>
      </c>
      <c r="Q4077" s="6" t="str">
        <f t="shared" si="380"/>
        <v>theater</v>
      </c>
      <c r="R4077" s="6" t="str">
        <f t="shared" si="381"/>
        <v>plays</v>
      </c>
      <c r="S4077" s="11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378"/>
        <v>0</v>
      </c>
      <c r="P4078">
        <f t="shared" si="379"/>
        <v>0</v>
      </c>
      <c r="Q4078" s="6" t="str">
        <f t="shared" si="380"/>
        <v>theater</v>
      </c>
      <c r="R4078" s="6" t="str">
        <f t="shared" si="381"/>
        <v>plays</v>
      </c>
      <c r="S4078" s="11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378"/>
        <v>8.8999999999999996E-2</v>
      </c>
      <c r="P4079">
        <f t="shared" si="379"/>
        <v>222.5</v>
      </c>
      <c r="Q4079" s="6" t="str">
        <f t="shared" si="380"/>
        <v>theater</v>
      </c>
      <c r="R4079" s="6" t="str">
        <f t="shared" si="381"/>
        <v>plays</v>
      </c>
      <c r="S4079" s="11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378"/>
        <v>0</v>
      </c>
      <c r="P4080">
        <f t="shared" si="379"/>
        <v>0</v>
      </c>
      <c r="Q4080" s="6" t="str">
        <f t="shared" si="380"/>
        <v>theater</v>
      </c>
      <c r="R4080" s="6" t="str">
        <f t="shared" si="381"/>
        <v>plays</v>
      </c>
      <c r="S4080" s="11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378"/>
        <v>1.6666666666666668E-3</v>
      </c>
      <c r="P4081">
        <f t="shared" si="379"/>
        <v>5</v>
      </c>
      <c r="Q4081" s="6" t="str">
        <f t="shared" si="380"/>
        <v>theater</v>
      </c>
      <c r="R4081" s="6" t="str">
        <f t="shared" si="381"/>
        <v>plays</v>
      </c>
      <c r="S4081" s="11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378"/>
        <v>0</v>
      </c>
      <c r="P4082">
        <f t="shared" si="379"/>
        <v>0</v>
      </c>
      <c r="Q4082" s="6" t="str">
        <f t="shared" si="380"/>
        <v>theater</v>
      </c>
      <c r="R4082" s="6" t="str">
        <f t="shared" si="381"/>
        <v>plays</v>
      </c>
      <c r="S4082" s="11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378"/>
        <v>0.15737410071942445</v>
      </c>
      <c r="P4083">
        <f t="shared" si="379"/>
        <v>29.166666666666668</v>
      </c>
      <c r="Q4083" s="6" t="str">
        <f t="shared" si="380"/>
        <v>theater</v>
      </c>
      <c r="R4083" s="6" t="str">
        <f t="shared" si="381"/>
        <v>plays</v>
      </c>
      <c r="S4083" s="11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378"/>
        <v>0.02</v>
      </c>
      <c r="P4084">
        <f t="shared" si="379"/>
        <v>1.5</v>
      </c>
      <c r="Q4084" s="6" t="str">
        <f t="shared" si="380"/>
        <v>theater</v>
      </c>
      <c r="R4084" s="6" t="str">
        <f t="shared" si="381"/>
        <v>plays</v>
      </c>
      <c r="S4084" s="11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378"/>
        <v>0.21685714285714286</v>
      </c>
      <c r="P4085">
        <f t="shared" si="379"/>
        <v>126.5</v>
      </c>
      <c r="Q4085" s="6" t="str">
        <f t="shared" si="380"/>
        <v>theater</v>
      </c>
      <c r="R4085" s="6" t="str">
        <f t="shared" si="381"/>
        <v>plays</v>
      </c>
      <c r="S4085" s="11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378"/>
        <v>3.3333333333333335E-3</v>
      </c>
      <c r="P4086">
        <f t="shared" si="379"/>
        <v>10</v>
      </c>
      <c r="Q4086" s="6" t="str">
        <f t="shared" si="380"/>
        <v>theater</v>
      </c>
      <c r="R4086" s="6" t="str">
        <f t="shared" si="381"/>
        <v>plays</v>
      </c>
      <c r="S4086" s="11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378"/>
        <v>2.8571428571428571E-3</v>
      </c>
      <c r="P4087">
        <f t="shared" si="379"/>
        <v>10</v>
      </c>
      <c r="Q4087" s="6" t="str">
        <f t="shared" si="380"/>
        <v>theater</v>
      </c>
      <c r="R4087" s="6" t="str">
        <f t="shared" si="381"/>
        <v>plays</v>
      </c>
      <c r="S4087" s="11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378"/>
        <v>4.7E-2</v>
      </c>
      <c r="P4088">
        <f t="shared" si="379"/>
        <v>9.4</v>
      </c>
      <c r="Q4088" s="6" t="str">
        <f t="shared" si="380"/>
        <v>theater</v>
      </c>
      <c r="R4088" s="6" t="str">
        <f t="shared" si="381"/>
        <v>plays</v>
      </c>
      <c r="S4088" s="11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378"/>
        <v>0</v>
      </c>
      <c r="P4089">
        <f t="shared" si="379"/>
        <v>0</v>
      </c>
      <c r="Q4089" s="6" t="str">
        <f t="shared" si="380"/>
        <v>theater</v>
      </c>
      <c r="R4089" s="6" t="str">
        <f t="shared" si="381"/>
        <v>plays</v>
      </c>
      <c r="S4089" s="11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378"/>
        <v>0.108</v>
      </c>
      <c r="P4090">
        <f t="shared" si="379"/>
        <v>72</v>
      </c>
      <c r="Q4090" s="6" t="str">
        <f t="shared" si="380"/>
        <v>theater</v>
      </c>
      <c r="R4090" s="6" t="str">
        <f t="shared" si="381"/>
        <v>plays</v>
      </c>
      <c r="S4090" s="11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378"/>
        <v>4.8000000000000001E-2</v>
      </c>
      <c r="P4091">
        <f t="shared" si="379"/>
        <v>30</v>
      </c>
      <c r="Q4091" s="6" t="str">
        <f t="shared" si="380"/>
        <v>theater</v>
      </c>
      <c r="R4091" s="6" t="str">
        <f t="shared" si="381"/>
        <v>plays</v>
      </c>
      <c r="S4091" s="11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378"/>
        <v>3.2000000000000001E-2</v>
      </c>
      <c r="P4092">
        <f t="shared" si="379"/>
        <v>10.666666666666666</v>
      </c>
      <c r="Q4092" s="6" t="str">
        <f t="shared" si="380"/>
        <v>theater</v>
      </c>
      <c r="R4092" s="6" t="str">
        <f t="shared" si="381"/>
        <v>plays</v>
      </c>
      <c r="S4092" s="11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378"/>
        <v>0.1275</v>
      </c>
      <c r="P4093">
        <f t="shared" si="379"/>
        <v>25.5</v>
      </c>
      <c r="Q4093" s="6" t="str">
        <f t="shared" si="380"/>
        <v>theater</v>
      </c>
      <c r="R4093" s="6" t="str">
        <f t="shared" si="381"/>
        <v>plays</v>
      </c>
      <c r="S4093" s="11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378"/>
        <v>1.8181818181818181E-4</v>
      </c>
      <c r="P4094">
        <f t="shared" si="379"/>
        <v>20</v>
      </c>
      <c r="Q4094" s="6" t="str">
        <f t="shared" si="380"/>
        <v>theater</v>
      </c>
      <c r="R4094" s="6" t="str">
        <f t="shared" si="381"/>
        <v>plays</v>
      </c>
      <c r="S4094" s="11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378"/>
        <v>2.4E-2</v>
      </c>
      <c r="P4095">
        <f t="shared" si="379"/>
        <v>15</v>
      </c>
      <c r="Q4095" s="6" t="str">
        <f t="shared" si="380"/>
        <v>theater</v>
      </c>
      <c r="R4095" s="6" t="str">
        <f t="shared" si="381"/>
        <v>plays</v>
      </c>
      <c r="S4095" s="11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378"/>
        <v>0.36499999999999999</v>
      </c>
      <c r="P4096">
        <f t="shared" si="379"/>
        <v>91.25</v>
      </c>
      <c r="Q4096" s="6" t="str">
        <f t="shared" si="380"/>
        <v>theater</v>
      </c>
      <c r="R4096" s="6" t="str">
        <f t="shared" si="381"/>
        <v>plays</v>
      </c>
      <c r="S4096" s="11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378"/>
        <v>2.6666666666666668E-2</v>
      </c>
      <c r="P4097">
        <f t="shared" si="379"/>
        <v>800</v>
      </c>
      <c r="Q4097" s="6" t="str">
        <f t="shared" si="380"/>
        <v>theater</v>
      </c>
      <c r="R4097" s="6" t="str">
        <f t="shared" si="381"/>
        <v>plays</v>
      </c>
      <c r="S4097" s="11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378"/>
        <v>0.11428571428571428</v>
      </c>
      <c r="P4098">
        <f t="shared" si="379"/>
        <v>80</v>
      </c>
      <c r="Q4098" s="6" t="str">
        <f t="shared" si="380"/>
        <v>theater</v>
      </c>
      <c r="R4098" s="6" t="str">
        <f t="shared" si="381"/>
        <v>plays</v>
      </c>
      <c r="S4098" s="11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384">(E4099/D4099)</f>
        <v>0</v>
      </c>
      <c r="P4099">
        <f t="shared" ref="P4099:P4115" si="385">IF(L4099=0,0,(E4099/L4099))</f>
        <v>0</v>
      </c>
      <c r="Q4099" s="6" t="str">
        <f t="shared" ref="Q4099:Q4115" si="386">LEFT(N4099,FIND("/",N4099)-1)</f>
        <v>theater</v>
      </c>
      <c r="R4099" s="6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384"/>
        <v>0</v>
      </c>
      <c r="P4100">
        <f t="shared" si="385"/>
        <v>0</v>
      </c>
      <c r="Q4100" s="6" t="str">
        <f t="shared" si="386"/>
        <v>theater</v>
      </c>
      <c r="R4100" s="6" t="str">
        <f t="shared" si="387"/>
        <v>plays</v>
      </c>
      <c r="S4100" s="11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384"/>
        <v>1.1111111111111112E-2</v>
      </c>
      <c r="P4101">
        <f t="shared" si="385"/>
        <v>50</v>
      </c>
      <c r="Q4101" s="6" t="str">
        <f t="shared" si="386"/>
        <v>theater</v>
      </c>
      <c r="R4101" s="6" t="str">
        <f t="shared" si="387"/>
        <v>plays</v>
      </c>
      <c r="S4101" s="11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384"/>
        <v>0</v>
      </c>
      <c r="P4102">
        <f t="shared" si="385"/>
        <v>0</v>
      </c>
      <c r="Q4102" s="6" t="str">
        <f t="shared" si="386"/>
        <v>theater</v>
      </c>
      <c r="R4102" s="6" t="str">
        <f t="shared" si="387"/>
        <v>plays</v>
      </c>
      <c r="S4102" s="11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384"/>
        <v>0</v>
      </c>
      <c r="P4103">
        <f t="shared" si="385"/>
        <v>0</v>
      </c>
      <c r="Q4103" s="6" t="str">
        <f t="shared" si="386"/>
        <v>theater</v>
      </c>
      <c r="R4103" s="6" t="str">
        <f t="shared" si="387"/>
        <v>plays</v>
      </c>
      <c r="S4103" s="11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384"/>
        <v>0.27400000000000002</v>
      </c>
      <c r="P4104">
        <f t="shared" si="385"/>
        <v>22.833333333333332</v>
      </c>
      <c r="Q4104" s="6" t="str">
        <f t="shared" si="386"/>
        <v>theater</v>
      </c>
      <c r="R4104" s="6" t="str">
        <f t="shared" si="387"/>
        <v>plays</v>
      </c>
      <c r="S4104" s="11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384"/>
        <v>0.1</v>
      </c>
      <c r="P4105">
        <f t="shared" si="385"/>
        <v>16.666666666666668</v>
      </c>
      <c r="Q4105" s="6" t="str">
        <f t="shared" si="386"/>
        <v>theater</v>
      </c>
      <c r="R4105" s="6" t="str">
        <f t="shared" si="387"/>
        <v>plays</v>
      </c>
      <c r="S4105" s="11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384"/>
        <v>0.21366666666666667</v>
      </c>
      <c r="P4106">
        <f t="shared" si="385"/>
        <v>45.785714285714285</v>
      </c>
      <c r="Q4106" s="6" t="str">
        <f t="shared" si="386"/>
        <v>theater</v>
      </c>
      <c r="R4106" s="6" t="str">
        <f t="shared" si="387"/>
        <v>plays</v>
      </c>
      <c r="S4106" s="11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384"/>
        <v>6.9696969696969702E-2</v>
      </c>
      <c r="P4107">
        <f t="shared" si="385"/>
        <v>383.33333333333331</v>
      </c>
      <c r="Q4107" s="6" t="str">
        <f t="shared" si="386"/>
        <v>theater</v>
      </c>
      <c r="R4107" s="6" t="str">
        <f t="shared" si="387"/>
        <v>plays</v>
      </c>
      <c r="S4107" s="11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384"/>
        <v>0.70599999999999996</v>
      </c>
      <c r="P4108">
        <f t="shared" si="385"/>
        <v>106.96969696969697</v>
      </c>
      <c r="Q4108" s="6" t="str">
        <f t="shared" si="386"/>
        <v>theater</v>
      </c>
      <c r="R4108" s="6" t="str">
        <f t="shared" si="387"/>
        <v>plays</v>
      </c>
      <c r="S4108" s="11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384"/>
        <v>2.0500000000000001E-2</v>
      </c>
      <c r="P4109">
        <f t="shared" si="385"/>
        <v>10.25</v>
      </c>
      <c r="Q4109" s="6" t="str">
        <f t="shared" si="386"/>
        <v>theater</v>
      </c>
      <c r="R4109" s="6" t="str">
        <f t="shared" si="387"/>
        <v>plays</v>
      </c>
      <c r="S4109" s="11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384"/>
        <v>1.9666666666666666E-2</v>
      </c>
      <c r="P4110">
        <f t="shared" si="385"/>
        <v>59</v>
      </c>
      <c r="Q4110" s="6" t="str">
        <f t="shared" si="386"/>
        <v>theater</v>
      </c>
      <c r="R4110" s="6" t="str">
        <f t="shared" si="387"/>
        <v>plays</v>
      </c>
      <c r="S4110" s="11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384"/>
        <v>0</v>
      </c>
      <c r="P4111">
        <f t="shared" si="385"/>
        <v>0</v>
      </c>
      <c r="Q4111" s="6" t="str">
        <f t="shared" si="386"/>
        <v>theater</v>
      </c>
      <c r="R4111" s="6" t="str">
        <f t="shared" si="387"/>
        <v>plays</v>
      </c>
      <c r="S4111" s="11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384"/>
        <v>0.28666666666666668</v>
      </c>
      <c r="P4112">
        <f t="shared" si="385"/>
        <v>14.333333333333334</v>
      </c>
      <c r="Q4112" s="6" t="str">
        <f t="shared" si="386"/>
        <v>theater</v>
      </c>
      <c r="R4112" s="6" t="str">
        <f t="shared" si="387"/>
        <v>plays</v>
      </c>
      <c r="S4112" s="11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384"/>
        <v>3.1333333333333331E-2</v>
      </c>
      <c r="P4113">
        <f t="shared" si="385"/>
        <v>15.666666666666666</v>
      </c>
      <c r="Q4113" s="6" t="str">
        <f t="shared" si="386"/>
        <v>theater</v>
      </c>
      <c r="R4113" s="6" t="str">
        <f t="shared" si="387"/>
        <v>plays</v>
      </c>
      <c r="S4113" s="11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384"/>
        <v>4.0000000000000002E-4</v>
      </c>
      <c r="P4114">
        <f t="shared" si="385"/>
        <v>1</v>
      </c>
      <c r="Q4114" s="6" t="str">
        <f t="shared" si="386"/>
        <v>theater</v>
      </c>
      <c r="R4114" s="6" t="str">
        <f t="shared" si="387"/>
        <v>plays</v>
      </c>
      <c r="S4114" s="11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384"/>
        <v>2E-3</v>
      </c>
      <c r="P4115">
        <f t="shared" si="385"/>
        <v>1</v>
      </c>
      <c r="Q4115" s="6" t="str">
        <f t="shared" si="386"/>
        <v>theater</v>
      </c>
      <c r="R4115" s="6" t="str">
        <f t="shared" si="387"/>
        <v>plays</v>
      </c>
      <c r="S4115" s="11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"live"</formula>
    </cfRule>
    <cfRule type="cellIs" dxfId="0" priority="2" operator="equal">
      <formula>"canceled"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4EA26-84F0-4177-B110-41BB41F618CD}">
  <dimension ref="A1:F14"/>
  <sheetViews>
    <sheetView workbookViewId="0">
      <selection activeCell="C29" sqref="C29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8321</v>
      </c>
    </row>
    <row r="3" spans="1:6" x14ac:dyDescent="0.3">
      <c r="A3" s="7" t="s">
        <v>8400</v>
      </c>
      <c r="B3" s="7" t="s">
        <v>8322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EEF98-FF6D-48C2-81DE-DE64683E3E5A}">
  <dimension ref="A1:F47"/>
  <sheetViews>
    <sheetView topLeftCell="A2" workbookViewId="0">
      <selection activeCell="G15" sqref="G1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8321</v>
      </c>
    </row>
    <row r="2" spans="1:6" x14ac:dyDescent="0.3">
      <c r="A2" s="7" t="s">
        <v>8399</v>
      </c>
      <c r="B2" t="s">
        <v>8321</v>
      </c>
    </row>
    <row r="4" spans="1:6" x14ac:dyDescent="0.3">
      <c r="A4" s="7" t="s">
        <v>8400</v>
      </c>
      <c r="B4" s="7" t="s">
        <v>8322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E1CC2-0E19-4B4E-95F0-364DE0DF18D6}">
  <dimension ref="A1:E18"/>
  <sheetViews>
    <sheetView workbookViewId="0">
      <selection activeCell="H25" sqref="H2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8399</v>
      </c>
      <c r="B1" t="s">
        <v>8321</v>
      </c>
    </row>
    <row r="2" spans="1:5" x14ac:dyDescent="0.3">
      <c r="A2" s="7" t="s">
        <v>8378</v>
      </c>
      <c r="B2" t="s">
        <v>8321</v>
      </c>
    </row>
    <row r="4" spans="1:5" x14ac:dyDescent="0.3">
      <c r="A4" s="7" t="s">
        <v>8400</v>
      </c>
      <c r="B4" s="7" t="s">
        <v>8322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2" t="s">
        <v>8372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2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2" t="s">
        <v>8374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2" t="s">
        <v>8375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2" t="s">
        <v>8366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2" t="s">
        <v>8376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2" t="s">
        <v>8367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2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2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2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2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2" t="s">
        <v>8377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2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51250-9D6E-4BBB-B21B-2C6F40123069}">
  <dimension ref="A1:H13"/>
  <sheetViews>
    <sheetView workbookViewId="0">
      <selection activeCell="L9" sqref="L9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5" t="s">
        <v>8379</v>
      </c>
      <c r="B1" s="5" t="s">
        <v>8380</v>
      </c>
      <c r="C1" s="5" t="s">
        <v>8381</v>
      </c>
      <c r="D1" s="5" t="s">
        <v>8382</v>
      </c>
      <c r="E1" s="5" t="s">
        <v>8383</v>
      </c>
      <c r="F1" s="5" t="s">
        <v>8384</v>
      </c>
      <c r="G1" s="5" t="s">
        <v>8385</v>
      </c>
      <c r="H1" s="5" t="s">
        <v>8386</v>
      </c>
    </row>
    <row r="2" spans="1:8" x14ac:dyDescent="0.3">
      <c r="A2" t="s">
        <v>8387</v>
      </c>
      <c r="B2">
        <f>COUNTIFS(Sheet1!D2:D4115, "&lt;1000", Sheet1!F2:F4115, "successful")</f>
        <v>322</v>
      </c>
      <c r="C2">
        <f>COUNTIFS(Sheet1!D2:D4115, "&lt;1000", Sheet1!F2:F4115, "failed")</f>
        <v>113</v>
      </c>
      <c r="D2">
        <f>COUNTIFS(Sheet1!D2:D4115, "&lt;1000", Sheet1!F2:F4115, "canceled")</f>
        <v>18</v>
      </c>
      <c r="E2">
        <f>SUM(B2,C2,D2)</f>
        <v>453</v>
      </c>
      <c r="F2" s="13">
        <f>(B2/E2)</f>
        <v>0.71081677704194257</v>
      </c>
      <c r="G2" s="13">
        <f>(C2/E2)</f>
        <v>0.24944812362030905</v>
      </c>
      <c r="H2" s="13">
        <f>(D2/E2)</f>
        <v>3.9735099337748346E-2</v>
      </c>
    </row>
    <row r="3" spans="1:8" x14ac:dyDescent="0.3">
      <c r="A3" t="s">
        <v>8388</v>
      </c>
      <c r="B3">
        <f>COUNTIFS(Sheet1!D2:D4115, "&gt;=1000", Sheet1!D2:D4115, "&lt;5000", Sheet1!F2:F4115, "successful")</f>
        <v>932</v>
      </c>
      <c r="C3">
        <f>COUNTIFS(Sheet1!D2:D4115, "&gt;=1000", Sheet1!D2:D4115, "&lt;5000", Sheet1!F2:F4115, "failed")</f>
        <v>420</v>
      </c>
      <c r="D3">
        <f>COUNTIFS(Sheet1!D2:D4115, "&gt;=1000", Sheet1!D2:D4115, "&lt;5000", Sheet1!F2:F4115, "canceled")</f>
        <v>60</v>
      </c>
      <c r="E3">
        <f t="shared" ref="E3:E13" si="0">SUM(B3,C3,D3)</f>
        <v>1412</v>
      </c>
      <c r="F3" s="13">
        <f t="shared" ref="F3:F13" si="1">(B3/E3)</f>
        <v>0.66005665722379603</v>
      </c>
      <c r="G3" s="13">
        <f t="shared" ref="G3:G13" si="2">(C3/E3)</f>
        <v>0.29745042492917845</v>
      </c>
      <c r="H3" s="13">
        <f t="shared" ref="H3:H13" si="3">(D3/E3)</f>
        <v>4.2492917847025496E-2</v>
      </c>
    </row>
    <row r="4" spans="1:8" x14ac:dyDescent="0.3">
      <c r="A4" t="s">
        <v>8389</v>
      </c>
      <c r="B4">
        <f>COUNTIFS(Sheet1!D2:D4115, "&gt;=5000", Sheet1!D2:D4115, "&lt;10000", Sheet1!F2:F4115, "successful")</f>
        <v>381</v>
      </c>
      <c r="C4">
        <f>COUNTIFS(Sheet1!D2:D4115, "&gt;=5000", Sheet1!D2:D4115, "&lt;10000", Sheet1!F2:F4115, "failed")</f>
        <v>283</v>
      </c>
      <c r="D4">
        <f>COUNTIFS(Sheet1!D2:D4115, "&gt;=5000", Sheet1!D2:D4115, "&lt;10000", Sheet1!F2:F4115,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8390</v>
      </c>
      <c r="B5">
        <f>COUNTIFS(Sheet1!D2:D4115, "&gt;=10000", Sheet1!D2:D4115, "&lt;15000", Sheet1!F2:F4115, "successful")</f>
        <v>168</v>
      </c>
      <c r="C5">
        <f>COUNTIFS(Sheet1!D2:D4115, "&gt;=10000", Sheet1!D2:D4115, "&lt;15000", Sheet1!F2:F4115, "failed")</f>
        <v>144</v>
      </c>
      <c r="D5">
        <f>COUNTIFS(Sheet1!D2:D4115, "&gt;=10000", Sheet1!D2:D4115, "&lt;15000", Sheet1!F2:F4115,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8391</v>
      </c>
      <c r="B6">
        <f>COUNTIFS(Sheet1!D2:D4115, "&gt;=15000", Sheet1!D2:D4115, "&lt;20000", Sheet1!F2:F4115, "successful")</f>
        <v>94</v>
      </c>
      <c r="C6">
        <f>COUNTIFS(Sheet1!D2:D4115, "&gt;=15000", Sheet1!D2:D4115, "&lt;20000", Sheet1!F2:F4115, "failed")</f>
        <v>90</v>
      </c>
      <c r="D6">
        <f>COUNTIFS(Sheet1!D2:D4115, "&gt;=15000", Sheet1!D2:D4115, "&lt;20000", Sheet1!F2:F4115,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8392</v>
      </c>
      <c r="B7">
        <f>COUNTIFS(Sheet1!D2:D4115, "&gt;=20000", Sheet1!D2:D4115, "&lt;25000", Sheet1!F2:F4115, "successful")</f>
        <v>62</v>
      </c>
      <c r="C7">
        <f>COUNTIFS(Sheet1!D2:D4115, "&gt;=20000", Sheet1!D2:D4115, "&lt;25000", Sheet1!F2:F4115, "failed")</f>
        <v>72</v>
      </c>
      <c r="D7">
        <f>COUNTIFS(Sheet1!D2:D4115, "&gt;=20000", Sheet1!D2:D4115, "&lt;25000", Sheet1!F2:F4115,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8393</v>
      </c>
      <c r="B8">
        <f>COUNTIFS(Sheet1!D2:D4115, "&gt;=25000", Sheet1!D2:D4115, "&lt;30000", Sheet1!F2:F4115, "successful")</f>
        <v>55</v>
      </c>
      <c r="C8">
        <f>COUNTIFS(Sheet1!D2:D4115, "&gt;=25000", Sheet1!D2:D4115, "&lt;30000", Sheet1!F2:F4115, "failed")</f>
        <v>64</v>
      </c>
      <c r="D8">
        <f>COUNTIFS(Sheet1!D2:D4115, "&gt;=25000", Sheet1!D2:D4115, "&lt;30000", Sheet1!F2:F4115,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8394</v>
      </c>
      <c r="B9">
        <f>COUNTIFS(Sheet1!D2:D4115, "&gt;=30000", Sheet1!D2:D4115, "&lt;35000", Sheet1!F2:F4115, "successful")</f>
        <v>32</v>
      </c>
      <c r="C9">
        <f>COUNTIFS(Sheet1!D2:D4115, "&gt;=30000", Sheet1!D2:D4115, "&lt;35000", Sheet1!F2:F4115, "failed")</f>
        <v>37</v>
      </c>
      <c r="D9">
        <f>COUNTIFS(Sheet1!D2:D4115, "&gt;=30000", Sheet1!D2:D4115, "&lt;35000", Sheet1!F2:F4115,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8395</v>
      </c>
      <c r="B10">
        <f>COUNTIFS(Sheet1!D2:D4115, "&gt;=35000", Sheet1!D2:D4115, "&lt;40000", Sheet1!F2:F4115, "successful")</f>
        <v>26</v>
      </c>
      <c r="C10">
        <f>COUNTIFS(Sheet1!D2:D4115, "&gt;=35000", Sheet1!D2:D4115, "&lt;40000", Sheet1!F2:F4115, "failed")</f>
        <v>22</v>
      </c>
      <c r="D10">
        <f>COUNTIFS(Sheet1!D2:D4115, "&gt;=35000", Sheet1!D2:D4115, "&lt;40000", Sheet1!F2:F4115,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8396</v>
      </c>
      <c r="B11">
        <f>COUNTIFS(Sheet1!D2:D4115, "&gt;=40000", Sheet1!D2:D4115, "&lt;45000", Sheet1!F2:F4115, "successful")</f>
        <v>21</v>
      </c>
      <c r="C11">
        <f>COUNTIFS(Sheet1!D2:D4115, "&gt;=40000", Sheet1!D2:D4115, "&lt;45000", Sheet1!F2:F4115, "failed")</f>
        <v>16</v>
      </c>
      <c r="D11">
        <f>COUNTIFS(Sheet1!D2:D4115, "&gt;=40000", Sheet1!D2:D4115, "&lt;45000", Sheet1!F2:F4115,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8397</v>
      </c>
      <c r="B12">
        <f>COUNTIFS(Sheet1!D2:D4115, "&gt;=45000", Sheet1!D2:D4115, "&lt;50000", Sheet1!F2:F4115, "successful")</f>
        <v>6</v>
      </c>
      <c r="C12">
        <f>COUNTIFS(Sheet1!D2:D4115, "&gt;=45000", Sheet1!D2:D4115, "&lt;50000", Sheet1!F2:F4115, "failed")</f>
        <v>11</v>
      </c>
      <c r="D12">
        <f>COUNTIFS(Sheet1!D2:D4115, "&gt;=45000", Sheet1!D2:D4115, "&lt;50000", Sheet1!F2:F4115,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8398</v>
      </c>
      <c r="B13">
        <f>COUNTIFS(Sheet1!D2:D4115, "&gt;=50000", Sheet1!F2:F4115, "successful")</f>
        <v>86</v>
      </c>
      <c r="C13">
        <f>COUNTIFS(Sheet1!D2:D4115, "&gt;=50000", Sheet1!F2:F4115, "failed")</f>
        <v>258</v>
      </c>
      <c r="D13">
        <f>COUNTIFS(Sheet1!D2:D4115, "&gt;=50000", Sheet1!F2:F4115,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PivotChart</vt:lpstr>
      <vt:lpstr>Sub-Category PivotChart</vt:lpstr>
      <vt:lpstr>DateCreated PivotChartLineGraph</vt:lpstr>
      <vt:lpstr>Goal LineGraph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Xero</cp:lastModifiedBy>
  <dcterms:created xsi:type="dcterms:W3CDTF">2017-04-20T15:17:24Z</dcterms:created>
  <dcterms:modified xsi:type="dcterms:W3CDTF">2019-01-29T03:32:35Z</dcterms:modified>
</cp:coreProperties>
</file>