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30" windowWidth="11595" windowHeight="5055" tabRatio="747" activeTab="2"/>
  </bookViews>
  <sheets>
    <sheet name="Objetivo" sheetId="1" r:id="rId1"/>
    <sheet name="A1" sheetId="18390" r:id="rId2"/>
    <sheet name="A2" sheetId="18384" r:id="rId3"/>
    <sheet name="Hoja1" sheetId="18391" r:id="rId4"/>
  </sheets>
  <externalReferences>
    <externalReference r:id="rId5"/>
    <externalReference r:id="rId6"/>
  </externalReferences>
  <definedNames>
    <definedName name="_xlnm.Print_Area" localSheetId="1">'A1'!$A$1:$S$36</definedName>
    <definedName name="_xlnm.Print_Area" localSheetId="2">'A2'!$A$1:$S$50</definedName>
    <definedName name="F1._Generar_mayor_rentabilidad__Objetivo">'[1]CMI-CE'!$E$8</definedName>
    <definedName name="F2._Generar_mayor_monto_y_diversificación_de_ingresos__Objetivo">'[1]CMI-CE'!$E$15</definedName>
    <definedName name="F3._Reducir_Gasto__Objetivo">'[1]CMI-CE'!#REF!</definedName>
    <definedName name="I1._Desarrollar_un_portafolio_de_productos_y_servicios_con_atributos_diferenciadores__Objetivo">'[1]CMI-CE'!$E$43</definedName>
    <definedName name="I2.Brindar_un_servicio_superior__Objetivo">'[1]CMI-CE'!$E$48</definedName>
    <definedName name="I3._Hacer_reingenieria_y_mejoras__de_procesos_claves__Objetivo">'[1]CMI-CE'!$E$55</definedName>
    <definedName name="I4.Mejorar_los_Procesos_de_Gestión_Estratégica_y_Operacional__Objetivo">'[1]CMI-CE'!$E$62</definedName>
    <definedName name="M1._Desarrollar_cartera_de_clientes__Objetivo">'[1]CMI-CE'!$E$23</definedName>
    <definedName name="M2._Fidelizar_clientes__Objetivo">'[1]CMI-CE'!$E$29</definedName>
    <definedName name="M3._Posicionar_la_marca_nacional__Objetivo">'[1]CMI-CE'!#REF!</definedName>
    <definedName name="P1._Crear_mística_y_nueva_cultura_organizativa__Objetivo">'[1]CMI-CE'!$E$77</definedName>
    <definedName name="P2._Desarrollar_liderazgo_en_todos_los_niveles_de_mando__Objetivo">'[1]CMI-CE'!#REF!</definedName>
  </definedNames>
  <calcPr calcId="125725"/>
</workbook>
</file>

<file path=xl/calcChain.xml><?xml version="1.0" encoding="utf-8"?>
<calcChain xmlns="http://schemas.openxmlformats.org/spreadsheetml/2006/main">
  <c r="M2" i="18390"/>
  <c r="M5"/>
  <c r="M2" i="18384"/>
  <c r="M5"/>
  <c r="J26"/>
  <c r="J15"/>
  <c r="J16"/>
  <c r="J17"/>
  <c r="J18"/>
  <c r="J19"/>
  <c r="J20"/>
  <c r="J21"/>
  <c r="O25"/>
  <c r="O13"/>
  <c r="O14"/>
  <c r="O15"/>
  <c r="O16"/>
  <c r="O17"/>
  <c r="O18"/>
  <c r="O19"/>
  <c r="O20"/>
  <c r="O21"/>
  <c r="O22"/>
  <c r="O23"/>
  <c r="O24"/>
  <c r="O26"/>
  <c r="M6" i="18390"/>
  <c r="M3" i="18384"/>
  <c r="B3"/>
  <c r="J22"/>
  <c r="J23"/>
  <c r="M7"/>
  <c r="M3" i="18390"/>
  <c r="B3"/>
  <c r="M4"/>
  <c r="M6" i="18384"/>
  <c r="M4"/>
</calcChain>
</file>

<file path=xl/sharedStrings.xml><?xml version="1.0" encoding="utf-8"?>
<sst xmlns="http://schemas.openxmlformats.org/spreadsheetml/2006/main" count="74" uniqueCount="43">
  <si>
    <t>OBJETIVO</t>
  </si>
  <si>
    <t xml:space="preserve">Ficha de Indicador:  </t>
  </si>
  <si>
    <t>Evaluación</t>
  </si>
  <si>
    <t>=</t>
  </si>
  <si>
    <t>Real</t>
  </si>
  <si>
    <t>Meta</t>
  </si>
  <si>
    <t>Descripción:</t>
  </si>
  <si>
    <t>Verde</t>
  </si>
  <si>
    <t>Responsable:</t>
  </si>
  <si>
    <t>Juán Pérez</t>
  </si>
  <si>
    <t>Unidad:</t>
  </si>
  <si>
    <t>%</t>
  </si>
  <si>
    <t>Rojo</t>
  </si>
  <si>
    <t>Formula / Cálculo:</t>
  </si>
  <si>
    <t>NC</t>
  </si>
  <si>
    <t>Fuente / Procesamiento:</t>
  </si>
  <si>
    <t>Frecuencia de Medición:</t>
  </si>
  <si>
    <t>Mensual</t>
  </si>
  <si>
    <t>Oportunidad de Medición:</t>
  </si>
  <si>
    <t>Analisis Real vs Meta</t>
  </si>
  <si>
    <t>Valor de Comparación 1</t>
  </si>
  <si>
    <t>Valor de Comparación 2</t>
  </si>
  <si>
    <t>Fecha</t>
  </si>
  <si>
    <t>NC: Nivel de Cumplimiento</t>
  </si>
  <si>
    <t>Encuestas mensuales realizadas por el área de Calidad de Servicio</t>
  </si>
  <si>
    <t>Ulitma semana de cada mes</t>
  </si>
  <si>
    <t>Al cierre de mes</t>
  </si>
  <si>
    <t>Número</t>
  </si>
  <si>
    <t>A3. Disponibilidad del sistema</t>
  </si>
  <si>
    <t xml:space="preserve">A2. Número de reclamos </t>
  </si>
  <si>
    <t>A1. Satisfacción del cliente sobre los canales electrònicos</t>
  </si>
  <si>
    <t>Evalua-ción</t>
  </si>
  <si>
    <t>Comparación 1</t>
  </si>
  <si>
    <t>Comparación 2</t>
  </si>
  <si>
    <t>MATRIZ DE VIABILIDAD VS. ALINEAMIENTO DE INDICADORES</t>
  </si>
  <si>
    <t>EMPRESA: SCOTIABANK</t>
  </si>
  <si>
    <t>O1: Incrementar la satisfacción del cliente en el uso de los canales electrónicos</t>
  </si>
  <si>
    <t>A1. Satisfacción del cliente sobre los canales electrónicos</t>
  </si>
  <si>
    <t>Número de clientes que opinan que el servicio es bueno, muy bueno y excelente / Número total del clientes encuestados</t>
  </si>
  <si>
    <t>Muestra el control sobre los productos terminados verificados por el área de Calidad de Servicio</t>
  </si>
  <si>
    <t>Número de reclamos que presentan en el mes los clientes personas naturales y/o jurídicas, generados a partir de su interacción con el sistema de banca electrónica.</t>
  </si>
  <si>
    <t>Número de tickets de reclamos generados en el mes</t>
  </si>
  <si>
    <t>Sistema de Atención de Reclamos "SAR"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</si>
</sst>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_ [$€]* #,##0.00_ ;_ [$€]* \-#,##0.00_ ;_ [$€]* &quot;-&quot;??_ ;_ @_ "/>
    <numFmt numFmtId="165" formatCode="_ * #,##0_ ;_ * \-#,##0_ ;_ * &quot;-&quot;??_ ;_ @_ "/>
    <numFmt numFmtId="166" formatCode="_ * #,##0.0_ ;_ * \-#,##0.0_ ;_ * &quot;-&quot;??_ ;_ @_ "/>
    <numFmt numFmtId="167" formatCode="mmm\-yyyy"/>
  </numFmts>
  <fonts count="2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TheSansCorrespondence"/>
    </font>
    <font>
      <sz val="10"/>
      <name val="Arial"/>
      <family val="2"/>
    </font>
    <font>
      <sz val="14"/>
      <name val="Arial"/>
      <family val="2"/>
    </font>
    <font>
      <b/>
      <sz val="16"/>
      <color indexed="12"/>
      <name val="Arial"/>
      <family val="2"/>
    </font>
    <font>
      <sz val="16"/>
      <name val="Arial"/>
      <family val="2"/>
    </font>
    <font>
      <b/>
      <sz val="14"/>
      <color indexed="46"/>
      <name val="Arial"/>
      <family val="2"/>
    </font>
    <font>
      <sz val="14"/>
      <color indexed="9"/>
      <name val="Arial"/>
      <family val="2"/>
    </font>
    <font>
      <sz val="1"/>
      <name val="Arial"/>
      <family val="2"/>
    </font>
    <font>
      <sz val="22"/>
      <color indexed="46"/>
      <name val="Webdings"/>
      <family val="1"/>
      <charset val="2"/>
    </font>
    <font>
      <b/>
      <sz val="10"/>
      <color indexed="46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46"/>
      <name val="Arial"/>
      <family val="2"/>
    </font>
    <font>
      <b/>
      <sz val="10"/>
      <color indexed="11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  <font>
      <sz val="6"/>
      <name val="Arial"/>
      <family val="2"/>
    </font>
    <font>
      <sz val="10"/>
      <name val="Arial"/>
    </font>
    <font>
      <b/>
      <sz val="14"/>
      <color indexed="12"/>
      <name val="Arial"/>
      <family val="2"/>
    </font>
    <font>
      <sz val="8"/>
      <color indexed="22"/>
      <name val="Arial"/>
      <family val="2"/>
    </font>
    <font>
      <sz val="22"/>
      <name val="Webdings"/>
      <family val="1"/>
      <charset val="2"/>
    </font>
    <font>
      <sz val="10"/>
      <color indexed="22"/>
      <name val="Arial"/>
      <family val="2"/>
    </font>
    <font>
      <b/>
      <sz val="11"/>
      <color rgb="FF0070C0"/>
      <name val="Arial"/>
      <family val="2"/>
    </font>
    <font>
      <sz val="18"/>
      <color rgb="FF92D050"/>
      <name val="Webdings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22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0" fontId="5" fillId="2" borderId="0" xfId="5" applyFont="1" applyFill="1"/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5" fillId="0" borderId="0" xfId="5" applyFont="1"/>
    <xf numFmtId="0" fontId="6" fillId="2" borderId="0" xfId="5" applyFont="1" applyFill="1" applyAlignment="1">
      <alignment horizontal="left"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8" fillId="2" borderId="0" xfId="5" applyFont="1" applyFill="1" applyAlignment="1">
      <alignment horizontal="left" vertical="center" wrapText="1"/>
    </xf>
    <xf numFmtId="0" fontId="7" fillId="2" borderId="0" xfId="5" applyFont="1" applyFill="1" applyBorder="1" applyAlignment="1">
      <alignment horizontal="center" vertical="center" wrapText="1"/>
    </xf>
    <xf numFmtId="0" fontId="9" fillId="0" borderId="0" xfId="5" applyFont="1" applyFill="1" applyBorder="1" applyAlignment="1">
      <alignment horizontal="center" vertical="center" wrapText="1"/>
    </xf>
    <xf numFmtId="0" fontId="10" fillId="2" borderId="0" xfId="5" applyFont="1" applyFill="1" applyAlignment="1">
      <alignment horizontal="center" vertical="center" wrapText="1"/>
    </xf>
    <xf numFmtId="0" fontId="6" fillId="2" borderId="0" xfId="5" applyFont="1" applyFill="1" applyAlignment="1">
      <alignment horizontal="center" vertical="center" wrapText="1"/>
    </xf>
    <xf numFmtId="0" fontId="6" fillId="0" borderId="0" xfId="5" applyFont="1" applyAlignment="1">
      <alignment horizontal="left" vertical="center" wrapText="1"/>
    </xf>
    <xf numFmtId="1" fontId="11" fillId="2" borderId="0" xfId="4" applyNumberFormat="1" applyFont="1" applyFill="1" applyBorder="1" applyAlignment="1">
      <alignment horizontal="left" vertical="top"/>
    </xf>
    <xf numFmtId="0" fontId="12" fillId="2" borderId="0" xfId="4" applyFont="1" applyFill="1" applyBorder="1" applyAlignment="1">
      <alignment horizontal="center" vertical="center"/>
    </xf>
    <xf numFmtId="0" fontId="5" fillId="2" borderId="0" xfId="4" applyFont="1" applyFill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 wrapText="1"/>
    </xf>
    <xf numFmtId="3" fontId="14" fillId="2" borderId="0" xfId="4" applyNumberFormat="1" applyFont="1" applyFill="1" applyBorder="1" applyAlignment="1">
      <alignment horizontal="center" vertical="center" wrapText="1"/>
    </xf>
    <xf numFmtId="3" fontId="2" fillId="2" borderId="0" xfId="4" applyNumberFormat="1" applyFont="1" applyFill="1" applyBorder="1" applyAlignment="1">
      <alignment horizontal="center" vertical="center" wrapText="1"/>
    </xf>
    <xf numFmtId="0" fontId="3" fillId="2" borderId="0" xfId="4" applyFont="1" applyFill="1" applyBorder="1" applyAlignment="1">
      <alignment horizontal="left" vertical="center" wrapText="1"/>
    </xf>
    <xf numFmtId="0" fontId="5" fillId="2" borderId="0" xfId="4" applyFont="1" applyFill="1" applyAlignment="1">
      <alignment horizontal="center" vertical="center" wrapText="1"/>
    </xf>
    <xf numFmtId="0" fontId="5" fillId="0" borderId="0" xfId="4" applyFont="1" applyAlignment="1">
      <alignment horizontal="left" vertical="center" wrapText="1"/>
    </xf>
    <xf numFmtId="0" fontId="5" fillId="2" borderId="0" xfId="5" applyFont="1" applyFill="1" applyAlignment="1">
      <alignment horizontal="left" vertical="center" wrapText="1"/>
    </xf>
    <xf numFmtId="0" fontId="2" fillId="3" borderId="2" xfId="5" applyFont="1" applyFill="1" applyBorder="1" applyAlignment="1">
      <alignment horizontal="left" vertical="center"/>
    </xf>
    <xf numFmtId="0" fontId="2" fillId="3" borderId="3" xfId="5" applyFont="1" applyFill="1" applyBorder="1" applyAlignment="1">
      <alignment horizontal="left" vertical="center"/>
    </xf>
    <xf numFmtId="0" fontId="2" fillId="0" borderId="3" xfId="5" applyFont="1" applyBorder="1" applyAlignment="1">
      <alignment horizontal="left" vertical="center" wrapText="1"/>
    </xf>
    <xf numFmtId="0" fontId="13" fillId="2" borderId="0" xfId="5" applyFont="1" applyFill="1" applyBorder="1" applyAlignment="1">
      <alignment horizontal="center" vertical="center" wrapText="1"/>
    </xf>
    <xf numFmtId="2" fontId="15" fillId="2" borderId="0" xfId="5" applyNumberFormat="1" applyFont="1" applyFill="1" applyBorder="1" applyAlignment="1">
      <alignment horizontal="center" vertical="center" wrapText="1"/>
    </xf>
    <xf numFmtId="2" fontId="5" fillId="2" borderId="0" xfId="5" applyNumberFormat="1" applyFont="1" applyFill="1" applyBorder="1" applyAlignment="1">
      <alignment horizontal="center" vertical="center" wrapText="1"/>
    </xf>
    <xf numFmtId="2" fontId="5" fillId="2" borderId="0" xfId="5" applyNumberFormat="1" applyFont="1" applyFill="1" applyBorder="1" applyAlignment="1">
      <alignment horizontal="left" vertical="center" wrapText="1"/>
    </xf>
    <xf numFmtId="2" fontId="5" fillId="2" borderId="0" xfId="5" applyNumberFormat="1" applyFont="1" applyFill="1" applyAlignment="1">
      <alignment horizontal="center" vertical="center" wrapText="1"/>
    </xf>
    <xf numFmtId="0" fontId="5" fillId="0" borderId="0" xfId="5" applyFont="1" applyAlignment="1">
      <alignment horizontal="left" vertical="center" wrapText="1"/>
    </xf>
    <xf numFmtId="0" fontId="2" fillId="0" borderId="4" xfId="5" applyFont="1" applyBorder="1" applyAlignment="1">
      <alignment horizontal="center" vertical="center" wrapText="1"/>
    </xf>
    <xf numFmtId="0" fontId="16" fillId="2" borderId="0" xfId="5" applyFont="1" applyFill="1" applyAlignment="1">
      <alignment horizontal="center"/>
    </xf>
    <xf numFmtId="2" fontId="15" fillId="2" borderId="0" xfId="5" applyNumberFormat="1" applyFont="1" applyFill="1" applyAlignment="1">
      <alignment horizontal="center" vertical="center" wrapText="1"/>
    </xf>
    <xf numFmtId="2" fontId="5" fillId="2" borderId="0" xfId="5" applyNumberFormat="1" applyFont="1" applyFill="1" applyAlignment="1">
      <alignment horizontal="left" vertical="center" wrapText="1"/>
    </xf>
    <xf numFmtId="0" fontId="16" fillId="2" borderId="0" xfId="5" applyFont="1" applyFill="1" applyAlignment="1" applyProtection="1">
      <alignment horizontal="center"/>
      <protection locked="0"/>
    </xf>
    <xf numFmtId="0" fontId="15" fillId="2" borderId="0" xfId="5" applyFont="1" applyFill="1" applyAlignment="1">
      <alignment horizontal="center"/>
    </xf>
    <xf numFmtId="0" fontId="2" fillId="4" borderId="0" xfId="5" applyFont="1" applyFill="1" applyBorder="1" applyAlignment="1">
      <alignment horizontal="center" vertical="center" wrapText="1"/>
    </xf>
    <xf numFmtId="0" fontId="2" fillId="4" borderId="0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>
      <alignment horizontal="center" vertical="center" wrapText="1"/>
    </xf>
    <xf numFmtId="0" fontId="2" fillId="3" borderId="5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vertical="center"/>
    </xf>
    <xf numFmtId="0" fontId="2" fillId="3" borderId="6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vertical="center"/>
    </xf>
    <xf numFmtId="0" fontId="5" fillId="4" borderId="0" xfId="5" applyFont="1" applyFill="1" applyAlignment="1">
      <alignment horizontal="left" vertical="center" wrapText="1"/>
    </xf>
    <xf numFmtId="0" fontId="5" fillId="2" borderId="0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/>
    <xf numFmtId="0" fontId="2" fillId="3" borderId="7" xfId="5" applyFont="1" applyFill="1" applyBorder="1" applyAlignment="1">
      <alignment horizontal="center"/>
    </xf>
    <xf numFmtId="0" fontId="2" fillId="3" borderId="1" xfId="5" applyFont="1" applyFill="1" applyBorder="1" applyAlignment="1">
      <alignment horizontal="center"/>
    </xf>
    <xf numFmtId="0" fontId="2" fillId="3" borderId="8" xfId="5" applyFont="1" applyFill="1" applyBorder="1" applyAlignment="1">
      <alignment horizontal="center"/>
    </xf>
    <xf numFmtId="0" fontId="17" fillId="2" borderId="0" xfId="5" applyFont="1" applyFill="1" applyBorder="1" applyAlignment="1">
      <alignment horizontal="center"/>
    </xf>
    <xf numFmtId="0" fontId="2" fillId="3" borderId="9" xfId="5" applyFont="1" applyFill="1" applyBorder="1" applyAlignment="1">
      <alignment horizontal="center"/>
    </xf>
    <xf numFmtId="0" fontId="2" fillId="2" borderId="0" xfId="5" applyFont="1" applyFill="1" applyBorder="1" applyAlignment="1">
      <alignment horizontal="center"/>
    </xf>
    <xf numFmtId="17" fontId="5" fillId="2" borderId="10" xfId="5" applyNumberFormat="1" applyFont="1" applyFill="1" applyBorder="1" applyAlignment="1">
      <alignment horizontal="center"/>
    </xf>
    <xf numFmtId="166" fontId="5" fillId="0" borderId="11" xfId="2" applyNumberFormat="1" applyFont="1" applyFill="1" applyBorder="1" applyAlignment="1">
      <alignment horizontal="center"/>
    </xf>
    <xf numFmtId="9" fontId="5" fillId="0" borderId="12" xfId="7" applyFont="1" applyFill="1" applyBorder="1" applyAlignment="1">
      <alignment horizontal="center"/>
    </xf>
    <xf numFmtId="0" fontId="2" fillId="2" borderId="13" xfId="5" applyFont="1" applyFill="1" applyBorder="1" applyAlignment="1">
      <alignment horizontal="center"/>
    </xf>
    <xf numFmtId="43" fontId="5" fillId="0" borderId="14" xfId="2" applyFont="1" applyFill="1" applyBorder="1" applyAlignment="1">
      <alignment horizontal="center"/>
    </xf>
    <xf numFmtId="4" fontId="5" fillId="2" borderId="0" xfId="5" applyNumberFormat="1" applyFont="1" applyFill="1" applyBorder="1" applyAlignment="1"/>
    <xf numFmtId="43" fontId="5" fillId="2" borderId="0" xfId="2" applyFont="1" applyFill="1" applyBorder="1"/>
    <xf numFmtId="43" fontId="5" fillId="2" borderId="0" xfId="2" applyFont="1" applyFill="1" applyBorder="1" applyAlignment="1">
      <alignment horizontal="center"/>
    </xf>
    <xf numFmtId="0" fontId="5" fillId="4" borderId="0" xfId="5" applyFont="1" applyFill="1" applyAlignment="1">
      <alignment horizontal="center"/>
    </xf>
    <xf numFmtId="0" fontId="14" fillId="2" borderId="0" xfId="5" applyFont="1" applyFill="1" applyBorder="1" applyAlignment="1">
      <alignment horizontal="left" vertical="center" wrapText="1"/>
    </xf>
    <xf numFmtId="17" fontId="5" fillId="2" borderId="15" xfId="5" applyNumberFormat="1" applyFont="1" applyFill="1" applyBorder="1" applyAlignment="1">
      <alignment horizontal="center"/>
    </xf>
    <xf numFmtId="166" fontId="5" fillId="0" borderId="16" xfId="2" applyNumberFormat="1" applyFont="1" applyFill="1" applyBorder="1" applyAlignment="1">
      <alignment horizontal="center"/>
    </xf>
    <xf numFmtId="9" fontId="5" fillId="0" borderId="17" xfId="7" applyFont="1" applyFill="1" applyBorder="1" applyAlignment="1">
      <alignment horizontal="center"/>
    </xf>
    <xf numFmtId="43" fontId="5" fillId="2" borderId="0" xfId="2" applyFont="1" applyFill="1"/>
    <xf numFmtId="43" fontId="5" fillId="0" borderId="18" xfId="2" applyFont="1" applyFill="1" applyBorder="1" applyAlignment="1">
      <alignment horizontal="center"/>
    </xf>
    <xf numFmtId="43" fontId="5" fillId="2" borderId="0" xfId="2" applyFont="1" applyFill="1" applyAlignment="1">
      <alignment horizontal="center"/>
    </xf>
    <xf numFmtId="0" fontId="5" fillId="2" borderId="0" xfId="5" applyFont="1" applyFill="1" applyBorder="1"/>
    <xf numFmtId="10" fontId="18" fillId="2" borderId="0" xfId="7" applyNumberFormat="1" applyFont="1" applyFill="1" applyBorder="1" applyAlignment="1">
      <alignment horizontal="center" vertical="center"/>
    </xf>
    <xf numFmtId="0" fontId="5" fillId="2" borderId="0" xfId="5" applyFont="1" applyFill="1" applyBorder="1" applyAlignment="1">
      <alignment horizontal="left"/>
    </xf>
    <xf numFmtId="0" fontId="5" fillId="0" borderId="0" xfId="5" applyFont="1" applyAlignment="1">
      <alignment horizontal="left"/>
    </xf>
    <xf numFmtId="0" fontId="5" fillId="0" borderId="0" xfId="5" applyFont="1" applyAlignment="1">
      <alignment horizontal="center"/>
    </xf>
    <xf numFmtId="0" fontId="20" fillId="2" borderId="0" xfId="5" applyFont="1" applyFill="1" applyAlignment="1">
      <alignment horizontal="center" vertical="center" wrapText="1"/>
    </xf>
    <xf numFmtId="0" fontId="20" fillId="2" borderId="0" xfId="5" applyFont="1" applyFill="1" applyAlignment="1">
      <alignment horizontal="center"/>
    </xf>
    <xf numFmtId="0" fontId="21" fillId="2" borderId="0" xfId="5" applyFont="1" applyFill="1" applyAlignment="1">
      <alignment horizontal="center"/>
    </xf>
    <xf numFmtId="165" fontId="5" fillId="0" borderId="11" xfId="2" applyNumberFormat="1" applyFont="1" applyFill="1" applyBorder="1" applyAlignment="1">
      <alignment horizontal="center"/>
    </xf>
    <xf numFmtId="165" fontId="19" fillId="0" borderId="11" xfId="2" applyNumberFormat="1" applyFont="1" applyFill="1" applyBorder="1" applyAlignment="1">
      <alignment horizontal="center"/>
    </xf>
    <xf numFmtId="0" fontId="5" fillId="2" borderId="0" xfId="6" applyFont="1" applyFill="1"/>
    <xf numFmtId="0" fontId="5" fillId="2" borderId="0" xfId="6" applyFont="1" applyFill="1" applyAlignment="1">
      <alignment horizontal="left"/>
    </xf>
    <xf numFmtId="0" fontId="5" fillId="2" borderId="0" xfId="6" applyFont="1" applyFill="1" applyAlignment="1">
      <alignment horizontal="center"/>
    </xf>
    <xf numFmtId="0" fontId="5" fillId="0" borderId="0" xfId="6" applyFont="1"/>
    <xf numFmtId="0" fontId="6" fillId="2" borderId="0" xfId="6" applyFont="1" applyFill="1" applyAlignment="1">
      <alignment horizontal="left" vertical="center" wrapText="1"/>
    </xf>
    <xf numFmtId="0" fontId="7" fillId="2" borderId="0" xfId="6" applyFont="1" applyFill="1" applyBorder="1" applyAlignment="1">
      <alignment horizontal="left" vertical="center" wrapText="1"/>
    </xf>
    <xf numFmtId="0" fontId="8" fillId="2" borderId="0" xfId="6" applyFont="1" applyFill="1" applyAlignment="1">
      <alignment horizontal="left" vertical="center" wrapText="1"/>
    </xf>
    <xf numFmtId="0" fontId="7" fillId="2" borderId="0" xfId="6" applyFont="1" applyFill="1" applyBorder="1" applyAlignment="1">
      <alignment horizontal="center" vertical="center" wrapText="1"/>
    </xf>
    <xf numFmtId="0" fontId="23" fillId="0" borderId="0" xfId="6" applyFont="1" applyFill="1" applyBorder="1" applyAlignment="1">
      <alignment horizontal="center" vertical="center" wrapText="1"/>
    </xf>
    <xf numFmtId="0" fontId="24" fillId="2" borderId="0" xfId="6" applyFont="1" applyFill="1" applyAlignment="1">
      <alignment horizontal="center" vertical="center" wrapText="1"/>
    </xf>
    <xf numFmtId="167" fontId="24" fillId="2" borderId="0" xfId="6" applyNumberFormat="1" applyFont="1" applyFill="1" applyAlignment="1">
      <alignment horizontal="center" vertical="center" wrapText="1"/>
    </xf>
    <xf numFmtId="0" fontId="10" fillId="2" borderId="0" xfId="6" applyFont="1" applyFill="1" applyAlignment="1">
      <alignment horizontal="center" vertical="center" wrapText="1"/>
    </xf>
    <xf numFmtId="0" fontId="6" fillId="2" borderId="0" xfId="6" applyFont="1" applyFill="1" applyAlignment="1">
      <alignment horizontal="center" vertical="center" wrapText="1"/>
    </xf>
    <xf numFmtId="0" fontId="6" fillId="0" borderId="0" xfId="6" applyFont="1" applyAlignment="1">
      <alignment horizontal="left" vertical="center" wrapText="1"/>
    </xf>
    <xf numFmtId="1" fontId="11" fillId="2" borderId="0" xfId="3" applyNumberFormat="1" applyFont="1" applyFill="1" applyBorder="1" applyAlignment="1">
      <alignment horizontal="left" vertical="top"/>
    </xf>
    <xf numFmtId="0" fontId="25" fillId="2" borderId="0" xfId="3" applyFont="1" applyFill="1" applyBorder="1" applyAlignment="1">
      <alignment horizontal="center" vertical="center"/>
    </xf>
    <xf numFmtId="0" fontId="5" fillId="2" borderId="0" xfId="3" applyFont="1" applyFill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3" fontId="14" fillId="2" borderId="0" xfId="3" applyNumberFormat="1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left" vertical="center" wrapText="1"/>
    </xf>
    <xf numFmtId="0" fontId="5" fillId="2" borderId="0" xfId="3" applyFont="1" applyFill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6" applyFont="1" applyFill="1" applyAlignment="1">
      <alignment horizontal="left" vertical="center" wrapText="1"/>
    </xf>
    <xf numFmtId="0" fontId="2" fillId="3" borderId="2" xfId="6" applyFont="1" applyFill="1" applyBorder="1" applyAlignment="1">
      <alignment horizontal="left" vertical="center"/>
    </xf>
    <xf numFmtId="0" fontId="2" fillId="3" borderId="3" xfId="6" applyFont="1" applyFill="1" applyBorder="1" applyAlignment="1">
      <alignment horizontal="left" vertical="center"/>
    </xf>
    <xf numFmtId="0" fontId="2" fillId="0" borderId="3" xfId="6" applyFont="1" applyBorder="1" applyAlignment="1">
      <alignment horizontal="left" vertical="center" wrapText="1"/>
    </xf>
    <xf numFmtId="0" fontId="3" fillId="2" borderId="0" xfId="6" applyFont="1" applyFill="1" applyBorder="1" applyAlignment="1">
      <alignment horizontal="center" vertical="center" wrapText="1"/>
    </xf>
    <xf numFmtId="2" fontId="15" fillId="2" borderId="0" xfId="6" applyNumberFormat="1" applyFont="1" applyFill="1" applyBorder="1" applyAlignment="1">
      <alignment horizontal="center" vertical="center" wrapText="1"/>
    </xf>
    <xf numFmtId="2" fontId="5" fillId="2" borderId="0" xfId="6" applyNumberFormat="1" applyFont="1" applyFill="1" applyBorder="1" applyAlignment="1">
      <alignment horizontal="left" vertical="center" wrapText="1"/>
    </xf>
    <xf numFmtId="2" fontId="5" fillId="2" borderId="0" xfId="6" applyNumberFormat="1" applyFont="1" applyFill="1" applyAlignment="1">
      <alignment horizontal="center" vertical="center" wrapText="1"/>
    </xf>
    <xf numFmtId="0" fontId="5" fillId="0" borderId="0" xfId="6" applyFont="1" applyAlignment="1">
      <alignment horizontal="left" vertical="center" wrapText="1"/>
    </xf>
    <xf numFmtId="0" fontId="2" fillId="0" borderId="4" xfId="6" applyFont="1" applyBorder="1" applyAlignment="1">
      <alignment horizontal="center" vertical="center" wrapText="1"/>
    </xf>
    <xf numFmtId="2" fontId="15" fillId="2" borderId="0" xfId="6" applyNumberFormat="1" applyFont="1" applyFill="1" applyAlignment="1">
      <alignment horizontal="center" vertical="center" wrapText="1"/>
    </xf>
    <xf numFmtId="2" fontId="5" fillId="2" borderId="0" xfId="6" applyNumberFormat="1" applyFont="1" applyFill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 wrapText="1"/>
    </xf>
    <xf numFmtId="0" fontId="5" fillId="2" borderId="0" xfId="6" applyFont="1" applyFill="1" applyAlignment="1" applyProtection="1">
      <alignment horizontal="center"/>
      <protection locked="0"/>
    </xf>
    <xf numFmtId="0" fontId="26" fillId="2" borderId="0" xfId="6" applyFont="1" applyFill="1" applyAlignment="1">
      <alignment horizontal="center"/>
    </xf>
    <xf numFmtId="0" fontId="21" fillId="2" borderId="0" xfId="6" applyFont="1" applyFill="1" applyAlignment="1">
      <alignment horizontal="center"/>
    </xf>
    <xf numFmtId="0" fontId="2" fillId="4" borderId="0" xfId="6" applyFont="1" applyFill="1" applyBorder="1" applyAlignment="1">
      <alignment horizontal="center" vertical="center" wrapText="1"/>
    </xf>
    <xf numFmtId="0" fontId="2" fillId="4" borderId="0" xfId="6" applyFont="1" applyFill="1" applyBorder="1" applyAlignment="1">
      <alignment horizontal="left" vertical="center" wrapText="1"/>
    </xf>
    <xf numFmtId="0" fontId="2" fillId="2" borderId="0" xfId="6" applyFont="1" applyFill="1" applyBorder="1" applyAlignment="1">
      <alignment horizontal="center" vertical="center" wrapText="1"/>
    </xf>
    <xf numFmtId="0" fontId="17" fillId="2" borderId="0" xfId="6" applyFont="1" applyFill="1" applyBorder="1" applyAlignment="1">
      <alignment horizontal="center"/>
    </xf>
    <xf numFmtId="164" fontId="2" fillId="3" borderId="6" xfId="1" applyFont="1" applyFill="1" applyBorder="1" applyAlignment="1">
      <alignment horizontal="center"/>
    </xf>
    <xf numFmtId="0" fontId="2" fillId="2" borderId="0" xfId="6" applyFont="1" applyFill="1" applyBorder="1" applyAlignment="1">
      <alignment horizontal="center"/>
    </xf>
    <xf numFmtId="0" fontId="2" fillId="3" borderId="6" xfId="6" applyFont="1" applyFill="1" applyBorder="1" applyAlignment="1">
      <alignment horizontal="center"/>
    </xf>
    <xf numFmtId="0" fontId="5" fillId="4" borderId="0" xfId="6" applyFont="1" applyFill="1" applyAlignment="1">
      <alignment horizontal="left" vertical="center" wrapText="1"/>
    </xf>
    <xf numFmtId="0" fontId="5" fillId="2" borderId="0" xfId="6" applyFont="1" applyFill="1" applyBorder="1" applyAlignment="1">
      <alignment horizontal="left" vertical="center" wrapText="1"/>
    </xf>
    <xf numFmtId="0" fontId="2" fillId="2" borderId="0" xfId="6" applyFont="1" applyFill="1" applyBorder="1" applyAlignment="1"/>
    <xf numFmtId="0" fontId="2" fillId="3" borderId="19" xfId="6" applyFont="1" applyFill="1" applyBorder="1" applyAlignment="1">
      <alignment horizontal="center"/>
    </xf>
    <xf numFmtId="0" fontId="2" fillId="3" borderId="0" xfId="6" applyFont="1" applyFill="1" applyBorder="1" applyAlignment="1">
      <alignment horizontal="center"/>
    </xf>
    <xf numFmtId="0" fontId="2" fillId="3" borderId="20" xfId="6" applyFont="1" applyFill="1" applyBorder="1" applyAlignment="1">
      <alignment horizontal="center"/>
    </xf>
    <xf numFmtId="0" fontId="2" fillId="3" borderId="9" xfId="6" applyFont="1" applyFill="1" applyBorder="1" applyAlignment="1">
      <alignment horizontal="center"/>
    </xf>
    <xf numFmtId="4" fontId="5" fillId="2" borderId="0" xfId="6" applyNumberFormat="1" applyFont="1" applyFill="1" applyBorder="1" applyAlignment="1"/>
    <xf numFmtId="17" fontId="5" fillId="0" borderId="21" xfId="6" applyNumberFormat="1" applyFont="1" applyFill="1" applyBorder="1" applyAlignment="1">
      <alignment horizontal="center"/>
    </xf>
    <xf numFmtId="3" fontId="5" fillId="2" borderId="0" xfId="3" applyNumberFormat="1" applyFont="1" applyFill="1" applyBorder="1"/>
    <xf numFmtId="3" fontId="5" fillId="2" borderId="13" xfId="3" applyNumberFormat="1" applyFont="1" applyFill="1" applyBorder="1" applyAlignment="1">
      <alignment horizontal="center"/>
    </xf>
    <xf numFmtId="3" fontId="5" fillId="2" borderId="0" xfId="3" applyNumberFormat="1" applyFont="1" applyFill="1" applyBorder="1" applyAlignment="1">
      <alignment horizontal="center"/>
    </xf>
    <xf numFmtId="17" fontId="5" fillId="3" borderId="19" xfId="6" applyNumberFormat="1" applyFont="1" applyFill="1" applyBorder="1" applyAlignment="1">
      <alignment horizontal="center"/>
    </xf>
    <xf numFmtId="3" fontId="5" fillId="3" borderId="0" xfId="3" applyNumberFormat="1" applyFont="1" applyFill="1" applyBorder="1" applyAlignment="1">
      <alignment horizontal="center"/>
    </xf>
    <xf numFmtId="3" fontId="5" fillId="3" borderId="20" xfId="3" applyNumberFormat="1" applyFont="1" applyFill="1" applyBorder="1" applyAlignment="1">
      <alignment horizontal="center"/>
    </xf>
    <xf numFmtId="3" fontId="5" fillId="3" borderId="13" xfId="3" applyNumberFormat="1" applyFont="1" applyFill="1" applyBorder="1" applyAlignment="1">
      <alignment horizontal="center"/>
    </xf>
    <xf numFmtId="17" fontId="5" fillId="2" borderId="19" xfId="6" applyNumberFormat="1" applyFont="1" applyFill="1" applyBorder="1" applyAlignment="1">
      <alignment horizontal="center"/>
    </xf>
    <xf numFmtId="3" fontId="5" fillId="2" borderId="20" xfId="3" applyNumberFormat="1" applyFont="1" applyFill="1" applyBorder="1" applyAlignment="1">
      <alignment horizontal="center"/>
    </xf>
    <xf numFmtId="0" fontId="5" fillId="4" borderId="0" xfId="6" applyFont="1" applyFill="1" applyAlignment="1">
      <alignment horizontal="center"/>
    </xf>
    <xf numFmtId="0" fontId="14" fillId="2" borderId="0" xfId="6" applyFont="1" applyFill="1" applyBorder="1" applyAlignment="1">
      <alignment horizontal="left" vertical="center" wrapText="1"/>
    </xf>
    <xf numFmtId="17" fontId="5" fillId="3" borderId="7" xfId="6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9" xfId="3" applyNumberFormat="1" applyFont="1" applyFill="1" applyBorder="1" applyAlignment="1">
      <alignment horizontal="center"/>
    </xf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9" fontId="5" fillId="2" borderId="22" xfId="3" applyNumberFormat="1" applyFont="1" applyFill="1" applyBorder="1" applyAlignment="1">
      <alignment horizontal="center"/>
    </xf>
    <xf numFmtId="9" fontId="5" fillId="3" borderId="0" xfId="3" applyNumberFormat="1" applyFont="1" applyFill="1" applyBorder="1" applyAlignment="1">
      <alignment horizontal="center"/>
    </xf>
    <xf numFmtId="9" fontId="5" fillId="2" borderId="0" xfId="3" applyNumberFormat="1" applyFont="1" applyFill="1" applyBorder="1" applyAlignment="1">
      <alignment horizontal="center"/>
    </xf>
    <xf numFmtId="9" fontId="5" fillId="2" borderId="5" xfId="3" applyNumberFormat="1" applyFont="1" applyFill="1" applyBorder="1" applyAlignment="1">
      <alignment horizontal="center"/>
    </xf>
    <xf numFmtId="9" fontId="5" fillId="3" borderId="20" xfId="3" applyNumberFormat="1" applyFont="1" applyFill="1" applyBorder="1" applyAlignment="1">
      <alignment horizontal="center"/>
    </xf>
    <xf numFmtId="9" fontId="5" fillId="2" borderId="20" xfId="3" applyNumberFormat="1" applyFont="1" applyFill="1" applyBorder="1" applyAlignment="1">
      <alignment horizontal="center"/>
    </xf>
    <xf numFmtId="0" fontId="27" fillId="0" borderId="0" xfId="0" applyFont="1"/>
    <xf numFmtId="0" fontId="2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28" fillId="2" borderId="0" xfId="3" applyFont="1" applyFill="1" applyBorder="1" applyAlignment="1">
      <alignment horizontal="center" vertical="center"/>
    </xf>
    <xf numFmtId="0" fontId="28" fillId="2" borderId="0" xfId="4" applyFont="1" applyFill="1" applyBorder="1" applyAlignment="1">
      <alignment horizontal="center" vertical="center"/>
    </xf>
    <xf numFmtId="0" fontId="2" fillId="0" borderId="3" xfId="6" applyFont="1" applyBorder="1" applyAlignment="1">
      <alignment horizontal="left" vertical="center" wrapText="1"/>
    </xf>
    <xf numFmtId="0" fontId="2" fillId="0" borderId="23" xfId="6" applyFont="1" applyBorder="1" applyAlignment="1">
      <alignment horizontal="left" vertical="center" wrapText="1"/>
    </xf>
    <xf numFmtId="0" fontId="2" fillId="0" borderId="4" xfId="6" applyFont="1" applyBorder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 wrapText="1"/>
    </xf>
    <xf numFmtId="0" fontId="2" fillId="3" borderId="4" xfId="6" applyFont="1" applyFill="1" applyBorder="1" applyAlignment="1">
      <alignment horizontal="left" vertical="center" wrapText="1"/>
    </xf>
    <xf numFmtId="0" fontId="2" fillId="3" borderId="21" xfId="6" applyFont="1" applyFill="1" applyBorder="1" applyAlignment="1">
      <alignment horizontal="center"/>
    </xf>
    <xf numFmtId="0" fontId="2" fillId="3" borderId="22" xfId="6" applyFont="1" applyFill="1" applyBorder="1" applyAlignment="1">
      <alignment horizontal="center"/>
    </xf>
    <xf numFmtId="0" fontId="2" fillId="3" borderId="5" xfId="6" applyFont="1" applyFill="1" applyBorder="1" applyAlignment="1">
      <alignment horizontal="center"/>
    </xf>
    <xf numFmtId="0" fontId="7" fillId="2" borderId="0" xfId="6" applyFont="1" applyFill="1" applyBorder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/>
    </xf>
    <xf numFmtId="0" fontId="2" fillId="3" borderId="4" xfId="6" applyFont="1" applyFill="1" applyBorder="1" applyAlignment="1">
      <alignment horizontal="left" vertical="center"/>
    </xf>
    <xf numFmtId="0" fontId="2" fillId="3" borderId="21" xfId="5" applyFont="1" applyFill="1" applyBorder="1" applyAlignment="1">
      <alignment horizontal="center" vertical="center"/>
    </xf>
    <xf numFmtId="0" fontId="2" fillId="3" borderId="22" xfId="5" applyFont="1" applyFill="1" applyBorder="1" applyAlignment="1">
      <alignment horizontal="center" vertical="center"/>
    </xf>
    <xf numFmtId="0" fontId="7" fillId="2" borderId="0" xfId="5" applyFont="1" applyFill="1" applyBorder="1" applyAlignment="1">
      <alignment horizontal="left" vertical="center" wrapText="1"/>
    </xf>
    <xf numFmtId="0" fontId="2" fillId="0" borderId="3" xfId="5" applyFont="1" applyBorder="1" applyAlignment="1">
      <alignment horizontal="left" vertical="center" wrapText="1"/>
    </xf>
    <xf numFmtId="0" fontId="2" fillId="0" borderId="23" xfId="5" applyFont="1" applyBorder="1" applyAlignment="1">
      <alignment horizontal="left" vertical="center" wrapText="1"/>
    </xf>
    <xf numFmtId="0" fontId="2" fillId="0" borderId="4" xfId="5" applyFont="1" applyBorder="1" applyAlignment="1">
      <alignment horizontal="left" vertical="center" wrapText="1"/>
    </xf>
    <xf numFmtId="0" fontId="2" fillId="3" borderId="3" xfId="5" applyFont="1" applyFill="1" applyBorder="1" applyAlignment="1">
      <alignment horizontal="left" vertical="center" wrapText="1"/>
    </xf>
    <xf numFmtId="0" fontId="2" fillId="3" borderId="4" xfId="5" applyFont="1" applyFill="1" applyBorder="1" applyAlignment="1">
      <alignment horizontal="left" vertical="center" wrapText="1"/>
    </xf>
    <xf numFmtId="0" fontId="2" fillId="3" borderId="3" xfId="5" applyFont="1" applyFill="1" applyBorder="1" applyAlignment="1">
      <alignment horizontal="left" vertical="center"/>
    </xf>
    <xf numFmtId="0" fontId="2" fillId="3" borderId="4" xfId="5" applyFont="1" applyFill="1" applyBorder="1" applyAlignment="1">
      <alignment horizontal="left" vertical="center"/>
    </xf>
    <xf numFmtId="0" fontId="2" fillId="3" borderId="23" xfId="5" applyFont="1" applyFill="1" applyBorder="1" applyAlignment="1">
      <alignment horizontal="left" vertical="center" wrapText="1"/>
    </xf>
  </cellXfs>
  <cellStyles count="8">
    <cellStyle name="Euro" xfId="1"/>
    <cellStyle name="Millares_EJEMPLO - Ficha de Indicador Decreciente" xfId="2"/>
    <cellStyle name="Normal" xfId="0" builtinId="0"/>
    <cellStyle name="Normal 2" xfId="3"/>
    <cellStyle name="Normal_EJEMPLO - Ficha de Indicador Decreciente" xfId="4"/>
    <cellStyle name="Normal_F1a" xfId="5"/>
    <cellStyle name="Normal_F1a 2" xfId="6"/>
    <cellStyle name="Porcentual" xfId="7" builtinId="5"/>
  </cellStyles>
  <dxfs count="12"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>
          <bgColor indexed="43"/>
        </patternFill>
      </fill>
    </dxf>
    <dxf>
      <font>
        <condense val="0"/>
        <extend val="0"/>
        <color indexed="52"/>
      </font>
      <fill>
        <patternFill patternType="solid">
          <bgColor indexed="43"/>
        </patternFill>
      </fill>
    </dxf>
    <dxf>
      <font>
        <condense val="0"/>
        <extend val="0"/>
        <color indexed="10"/>
      </font>
      <fill>
        <patternFill patternType="solid">
          <bgColor indexed="43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>
          <bgColor indexed="43"/>
        </patternFill>
      </fill>
    </dxf>
    <dxf>
      <font>
        <condense val="0"/>
        <extend val="0"/>
        <color indexed="52"/>
      </font>
      <fill>
        <patternFill patternType="solid">
          <bgColor indexed="43"/>
        </patternFill>
      </fill>
    </dxf>
    <dxf>
      <font>
        <condense val="0"/>
        <extend val="0"/>
        <color indexed="10"/>
      </font>
      <fill>
        <patternFill patternType="solid"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>
        <c:manualLayout>
          <c:layoutTarget val="inner"/>
          <c:xMode val="edge"/>
          <c:yMode val="edge"/>
          <c:x val="0.10946753469074647"/>
          <c:y val="6.6371681415929223E-2"/>
          <c:w val="0.63313655199512853"/>
          <c:h val="0.75000000000000044"/>
        </c:manualLayout>
      </c:layout>
      <c:areaChart>
        <c:grouping val="standard"/>
        <c:ser>
          <c:idx val="2"/>
          <c:order val="2"/>
          <c:tx>
            <c:strRef>
              <c:f>'A1'!$M$12</c:f>
              <c:strCache>
                <c:ptCount val="1"/>
                <c:pt idx="0">
                  <c:v>Verde</c:v>
                </c:pt>
              </c:strCache>
            </c:strRef>
          </c:tx>
          <c:spPr>
            <a:pattFill prst="pct50">
              <a:fgClr>
                <a:srgbClr val="FFFF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'A1'!$M$13:$M$36</c:f>
              <c:numCache>
                <c:formatCode>0%</c:formatCode>
                <c:ptCount val="24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</c:numCache>
            </c:numRef>
          </c:val>
        </c:ser>
        <c:ser>
          <c:idx val="3"/>
          <c:order val="3"/>
          <c:tx>
            <c:strRef>
              <c:f>'A1'!$N$12</c:f>
              <c:strCache>
                <c:ptCount val="1"/>
                <c:pt idx="0">
                  <c:v>Rojo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'A1'!$N$13:$N$36</c:f>
              <c:numCache>
                <c:formatCode>0%</c:formatCode>
                <c:ptCount val="24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</c:numCache>
            </c:numRef>
          </c:val>
        </c:ser>
        <c:axId val="109232128"/>
        <c:axId val="109234048"/>
      </c:areaChart>
      <c:lineChart>
        <c:grouping val="standard"/>
        <c:ser>
          <c:idx val="0"/>
          <c:order val="0"/>
          <c:tx>
            <c:strRef>
              <c:f>'A1'!$K$12</c:f>
              <c:strCache>
                <c:ptCount val="1"/>
                <c:pt idx="0">
                  <c:v>Real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'A1'!$J$13:$J$36</c:f>
              <c:numCache>
                <c:formatCode>mmm\-yy</c:formatCode>
                <c:ptCount val="24"/>
                <c:pt idx="0">
                  <c:v>39478</c:v>
                </c:pt>
                <c:pt idx="1">
                  <c:v>39506</c:v>
                </c:pt>
                <c:pt idx="2">
                  <c:v>39536</c:v>
                </c:pt>
                <c:pt idx="3">
                  <c:v>39566</c:v>
                </c:pt>
                <c:pt idx="4">
                  <c:v>39596</c:v>
                </c:pt>
                <c:pt idx="5">
                  <c:v>39626</c:v>
                </c:pt>
                <c:pt idx="6">
                  <c:v>39656</c:v>
                </c:pt>
                <c:pt idx="7">
                  <c:v>39686</c:v>
                </c:pt>
                <c:pt idx="8">
                  <c:v>39716</c:v>
                </c:pt>
                <c:pt idx="9">
                  <c:v>39746</c:v>
                </c:pt>
                <c:pt idx="10">
                  <c:v>39776</c:v>
                </c:pt>
                <c:pt idx="11">
                  <c:v>39783</c:v>
                </c:pt>
              </c:numCache>
            </c:numRef>
          </c:cat>
          <c:val>
            <c:numRef>
              <c:f>'A1'!$K$13:$K$36</c:f>
              <c:numCache>
                <c:formatCode>0%</c:formatCode>
                <c:ptCount val="24"/>
                <c:pt idx="0">
                  <c:v>0.74</c:v>
                </c:pt>
                <c:pt idx="1">
                  <c:v>0.76</c:v>
                </c:pt>
                <c:pt idx="2">
                  <c:v>0.75</c:v>
                </c:pt>
                <c:pt idx="3">
                  <c:v>0.78</c:v>
                </c:pt>
                <c:pt idx="4">
                  <c:v>0.77</c:v>
                </c:pt>
                <c:pt idx="5">
                  <c:v>0.8</c:v>
                </c:pt>
                <c:pt idx="6">
                  <c:v>0.83</c:v>
                </c:pt>
                <c:pt idx="7">
                  <c:v>0.84</c:v>
                </c:pt>
                <c:pt idx="8">
                  <c:v>0.88</c:v>
                </c:pt>
                <c:pt idx="9">
                  <c:v>0.9</c:v>
                </c:pt>
                <c:pt idx="10">
                  <c:v>0.91</c:v>
                </c:pt>
                <c:pt idx="11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'A1'!$L$12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'A1'!$J$13:$J$36</c:f>
              <c:numCache>
                <c:formatCode>mmm\-yy</c:formatCode>
                <c:ptCount val="24"/>
                <c:pt idx="0">
                  <c:v>39478</c:v>
                </c:pt>
                <c:pt idx="1">
                  <c:v>39506</c:v>
                </c:pt>
                <c:pt idx="2">
                  <c:v>39536</c:v>
                </c:pt>
                <c:pt idx="3">
                  <c:v>39566</c:v>
                </c:pt>
                <c:pt idx="4">
                  <c:v>39596</c:v>
                </c:pt>
                <c:pt idx="5">
                  <c:v>39626</c:v>
                </c:pt>
                <c:pt idx="6">
                  <c:v>39656</c:v>
                </c:pt>
                <c:pt idx="7">
                  <c:v>39686</c:v>
                </c:pt>
                <c:pt idx="8">
                  <c:v>39716</c:v>
                </c:pt>
                <c:pt idx="9">
                  <c:v>39746</c:v>
                </c:pt>
                <c:pt idx="10">
                  <c:v>39776</c:v>
                </c:pt>
                <c:pt idx="11">
                  <c:v>39783</c:v>
                </c:pt>
              </c:numCache>
            </c:numRef>
          </c:cat>
          <c:val>
            <c:numRef>
              <c:f>'A1'!$L$13:$L$36</c:f>
              <c:numCache>
                <c:formatCode>0%</c:formatCode>
                <c:ptCount val="24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</c:numCache>
            </c:numRef>
          </c:val>
        </c:ser>
        <c:ser>
          <c:idx val="4"/>
          <c:order val="4"/>
          <c:tx>
            <c:strRef>
              <c:f>'A1'!$Q$11</c:f>
              <c:strCache>
                <c:ptCount val="1"/>
                <c:pt idx="0">
                  <c:v>Comparación 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'A1'!$Q$13:$Q$36</c:f>
              <c:numCache>
                <c:formatCode>#,##0</c:formatCode>
                <c:ptCount val="24"/>
              </c:numCache>
            </c:numRef>
          </c:val>
        </c:ser>
        <c:ser>
          <c:idx val="5"/>
          <c:order val="5"/>
          <c:tx>
            <c:strRef>
              <c:f>'A1'!$S$11</c:f>
              <c:strCache>
                <c:ptCount val="1"/>
                <c:pt idx="0">
                  <c:v>Comparación 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'A1'!$S$13:$S$36</c:f>
              <c:numCache>
                <c:formatCode>#,##0</c:formatCode>
                <c:ptCount val="24"/>
              </c:numCache>
            </c:numRef>
          </c:val>
        </c:ser>
        <c:marker val="1"/>
        <c:axId val="109232128"/>
        <c:axId val="109234048"/>
      </c:lineChart>
      <c:dateAx>
        <c:axId val="109232128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234048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109234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232128"/>
        <c:crosses val="autoZero"/>
        <c:crossBetween val="midCat"/>
      </c:valAx>
      <c:spPr>
        <a:pattFill prst="pct50">
          <a:fgClr>
            <a:srgbClr val="00FF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183494075074931"/>
          <c:y val="0.32743362831858408"/>
          <c:w val="0.22485222631194768"/>
          <c:h val="0.238938053097345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>
        <c:manualLayout>
          <c:layoutTarget val="inner"/>
          <c:xMode val="edge"/>
          <c:yMode val="edge"/>
          <c:x val="9.3158793268390216E-2"/>
          <c:y val="4.434913205965562E-2"/>
          <c:w val="0.63318867299608983"/>
          <c:h val="0.83404980615416913"/>
        </c:manualLayout>
      </c:layout>
      <c:areaChart>
        <c:grouping val="standard"/>
        <c:ser>
          <c:idx val="3"/>
          <c:order val="2"/>
          <c:tx>
            <c:strRef>
              <c:f>'A2'!$N$12</c:f>
              <c:strCache>
                <c:ptCount val="1"/>
                <c:pt idx="0">
                  <c:v>Rojo</c:v>
                </c:pt>
              </c:strCache>
            </c:strRef>
          </c:tx>
          <c:spPr>
            <a:pattFill prst="pct50">
              <a:fgClr>
                <a:srgbClr val="FFFF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'A2'!$J$13:$J$47</c:f>
              <c:numCache>
                <c:formatCode>mmm\-yy</c:formatCode>
                <c:ptCount val="35"/>
                <c:pt idx="0">
                  <c:v>39448</c:v>
                </c:pt>
                <c:pt idx="1">
                  <c:v>39479</c:v>
                </c:pt>
                <c:pt idx="2">
                  <c:v>39509</c:v>
                </c:pt>
                <c:pt idx="3">
                  <c:v>39539</c:v>
                </c:pt>
                <c:pt idx="4">
                  <c:v>39569</c:v>
                </c:pt>
                <c:pt idx="5">
                  <c:v>39599</c:v>
                </c:pt>
                <c:pt idx="6">
                  <c:v>39629</c:v>
                </c:pt>
                <c:pt idx="7">
                  <c:v>39659</c:v>
                </c:pt>
                <c:pt idx="8">
                  <c:v>39689</c:v>
                </c:pt>
                <c:pt idx="9">
                  <c:v>39719</c:v>
                </c:pt>
                <c:pt idx="10">
                  <c:v>39749</c:v>
                </c:pt>
                <c:pt idx="11">
                  <c:v>39753</c:v>
                </c:pt>
                <c:pt idx="12">
                  <c:v>39783</c:v>
                </c:pt>
                <c:pt idx="13">
                  <c:v>39811</c:v>
                </c:pt>
              </c:numCache>
            </c:numRef>
          </c:cat>
          <c:val>
            <c:numRef>
              <c:f>'A2'!$N$13:$N$47</c:f>
              <c:numCache>
                <c:formatCode>_ * #,##0_ ;_ * \-#,##0_ ;_ * "-"??_ ;_ @_ 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</c:ser>
        <c:ser>
          <c:idx val="2"/>
          <c:order val="3"/>
          <c:tx>
            <c:strRef>
              <c:f>'A2'!$M$12</c:f>
              <c:strCache>
                <c:ptCount val="1"/>
                <c:pt idx="0">
                  <c:v>Verde</c:v>
                </c:pt>
              </c:strCache>
            </c:strRef>
          </c:tx>
          <c:spPr>
            <a:pattFill prst="pct50">
              <a:fgClr>
                <a:srgbClr val="00FF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'A2'!$J$13:$J$47</c:f>
              <c:numCache>
                <c:formatCode>mmm\-yy</c:formatCode>
                <c:ptCount val="35"/>
                <c:pt idx="0">
                  <c:v>39448</c:v>
                </c:pt>
                <c:pt idx="1">
                  <c:v>39479</c:v>
                </c:pt>
                <c:pt idx="2">
                  <c:v>39509</c:v>
                </c:pt>
                <c:pt idx="3">
                  <c:v>39539</c:v>
                </c:pt>
                <c:pt idx="4">
                  <c:v>39569</c:v>
                </c:pt>
                <c:pt idx="5">
                  <c:v>39599</c:v>
                </c:pt>
                <c:pt idx="6">
                  <c:v>39629</c:v>
                </c:pt>
                <c:pt idx="7">
                  <c:v>39659</c:v>
                </c:pt>
                <c:pt idx="8">
                  <c:v>39689</c:v>
                </c:pt>
                <c:pt idx="9">
                  <c:v>39719</c:v>
                </c:pt>
                <c:pt idx="10">
                  <c:v>39749</c:v>
                </c:pt>
                <c:pt idx="11">
                  <c:v>39753</c:v>
                </c:pt>
                <c:pt idx="12">
                  <c:v>39783</c:v>
                </c:pt>
                <c:pt idx="13">
                  <c:v>39811</c:v>
                </c:pt>
              </c:numCache>
            </c:numRef>
          </c:cat>
          <c:val>
            <c:numRef>
              <c:f>'A2'!$M$13:$M$47</c:f>
              <c:numCache>
                <c:formatCode>_ * #,##0_ ;_ * \-#,##0_ ;_ * "-"??_ ;_ @_ 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109921024"/>
        <c:axId val="109922560"/>
      </c:areaChart>
      <c:lineChart>
        <c:grouping val="standard"/>
        <c:ser>
          <c:idx val="0"/>
          <c:order val="0"/>
          <c:tx>
            <c:strRef>
              <c:f>'A2'!$K$12</c:f>
              <c:strCache>
                <c:ptCount val="1"/>
                <c:pt idx="0">
                  <c:v>Real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'A2'!$J$13:$J$47</c:f>
              <c:numCache>
                <c:formatCode>mmm\-yy</c:formatCode>
                <c:ptCount val="35"/>
                <c:pt idx="0">
                  <c:v>39448</c:v>
                </c:pt>
                <c:pt idx="1">
                  <c:v>39479</c:v>
                </c:pt>
                <c:pt idx="2">
                  <c:v>39509</c:v>
                </c:pt>
                <c:pt idx="3">
                  <c:v>39539</c:v>
                </c:pt>
                <c:pt idx="4">
                  <c:v>39569</c:v>
                </c:pt>
                <c:pt idx="5">
                  <c:v>39599</c:v>
                </c:pt>
                <c:pt idx="6">
                  <c:v>39629</c:v>
                </c:pt>
                <c:pt idx="7">
                  <c:v>39659</c:v>
                </c:pt>
                <c:pt idx="8">
                  <c:v>39689</c:v>
                </c:pt>
                <c:pt idx="9">
                  <c:v>39719</c:v>
                </c:pt>
                <c:pt idx="10">
                  <c:v>39749</c:v>
                </c:pt>
                <c:pt idx="11">
                  <c:v>39753</c:v>
                </c:pt>
                <c:pt idx="12">
                  <c:v>39783</c:v>
                </c:pt>
                <c:pt idx="13">
                  <c:v>39811</c:v>
                </c:pt>
              </c:numCache>
            </c:numRef>
          </c:cat>
          <c:val>
            <c:numRef>
              <c:f>'A2'!$K$13:$K$47</c:f>
              <c:numCache>
                <c:formatCode>_ * #,##0_ ;_ * \-#,##0_ ;_ * "-"??_ ;_ @_ 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'A2'!$L$12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'A2'!$J$13:$J$47</c:f>
              <c:numCache>
                <c:formatCode>mmm\-yy</c:formatCode>
                <c:ptCount val="35"/>
                <c:pt idx="0">
                  <c:v>39448</c:v>
                </c:pt>
                <c:pt idx="1">
                  <c:v>39479</c:v>
                </c:pt>
                <c:pt idx="2">
                  <c:v>39509</c:v>
                </c:pt>
                <c:pt idx="3">
                  <c:v>39539</c:v>
                </c:pt>
                <c:pt idx="4">
                  <c:v>39569</c:v>
                </c:pt>
                <c:pt idx="5">
                  <c:v>39599</c:v>
                </c:pt>
                <c:pt idx="6">
                  <c:v>39629</c:v>
                </c:pt>
                <c:pt idx="7">
                  <c:v>39659</c:v>
                </c:pt>
                <c:pt idx="8">
                  <c:v>39689</c:v>
                </c:pt>
                <c:pt idx="9">
                  <c:v>39719</c:v>
                </c:pt>
                <c:pt idx="10">
                  <c:v>39749</c:v>
                </c:pt>
                <c:pt idx="11">
                  <c:v>39753</c:v>
                </c:pt>
                <c:pt idx="12">
                  <c:v>39783</c:v>
                </c:pt>
                <c:pt idx="13">
                  <c:v>39811</c:v>
                </c:pt>
              </c:numCache>
            </c:numRef>
          </c:cat>
          <c:val>
            <c:numRef>
              <c:f>'A2'!$L$13:$L$47</c:f>
              <c:numCache>
                <c:formatCode>_ * #,##0_ ;_ * \-#,##0_ ;_ * "-"??_ ;_ @_ 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ser>
          <c:idx val="4"/>
          <c:order val="4"/>
          <c:tx>
            <c:strRef>
              <c:f>'A2'!$Q$11</c:f>
              <c:strCache>
                <c:ptCount val="1"/>
                <c:pt idx="0">
                  <c:v>Valor de Comparación 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'A2'!$J$13:$J$47</c:f>
              <c:numCache>
                <c:formatCode>mmm\-yy</c:formatCode>
                <c:ptCount val="35"/>
                <c:pt idx="0">
                  <c:v>39448</c:v>
                </c:pt>
                <c:pt idx="1">
                  <c:v>39479</c:v>
                </c:pt>
                <c:pt idx="2">
                  <c:v>39509</c:v>
                </c:pt>
                <c:pt idx="3">
                  <c:v>39539</c:v>
                </c:pt>
                <c:pt idx="4">
                  <c:v>39569</c:v>
                </c:pt>
                <c:pt idx="5">
                  <c:v>39599</c:v>
                </c:pt>
                <c:pt idx="6">
                  <c:v>39629</c:v>
                </c:pt>
                <c:pt idx="7">
                  <c:v>39659</c:v>
                </c:pt>
                <c:pt idx="8">
                  <c:v>39689</c:v>
                </c:pt>
                <c:pt idx="9">
                  <c:v>39719</c:v>
                </c:pt>
                <c:pt idx="10">
                  <c:v>39749</c:v>
                </c:pt>
                <c:pt idx="11">
                  <c:v>39753</c:v>
                </c:pt>
                <c:pt idx="12">
                  <c:v>39783</c:v>
                </c:pt>
                <c:pt idx="13">
                  <c:v>39811</c:v>
                </c:pt>
              </c:numCache>
            </c:numRef>
          </c:cat>
          <c:val>
            <c:numRef>
              <c:f>'A2'!$Q$24:$Q$47</c:f>
              <c:numCache>
                <c:formatCode>_ * #,##0.00_ ;_ * \-#,##0.00_ ;_ * "-"??_ ;_ @_ </c:formatCode>
                <c:ptCount val="24"/>
              </c:numCache>
            </c:numRef>
          </c:val>
        </c:ser>
        <c:ser>
          <c:idx val="5"/>
          <c:order val="5"/>
          <c:tx>
            <c:strRef>
              <c:f>'A2'!$S$11</c:f>
              <c:strCache>
                <c:ptCount val="1"/>
                <c:pt idx="0">
                  <c:v>Valor de Comparación 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'A2'!$J$13:$J$47</c:f>
              <c:numCache>
                <c:formatCode>mmm\-yy</c:formatCode>
                <c:ptCount val="35"/>
                <c:pt idx="0">
                  <c:v>39448</c:v>
                </c:pt>
                <c:pt idx="1">
                  <c:v>39479</c:v>
                </c:pt>
                <c:pt idx="2">
                  <c:v>39509</c:v>
                </c:pt>
                <c:pt idx="3">
                  <c:v>39539</c:v>
                </c:pt>
                <c:pt idx="4">
                  <c:v>39569</c:v>
                </c:pt>
                <c:pt idx="5">
                  <c:v>39599</c:v>
                </c:pt>
                <c:pt idx="6">
                  <c:v>39629</c:v>
                </c:pt>
                <c:pt idx="7">
                  <c:v>39659</c:v>
                </c:pt>
                <c:pt idx="8">
                  <c:v>39689</c:v>
                </c:pt>
                <c:pt idx="9">
                  <c:v>39719</c:v>
                </c:pt>
                <c:pt idx="10">
                  <c:v>39749</c:v>
                </c:pt>
                <c:pt idx="11">
                  <c:v>39753</c:v>
                </c:pt>
                <c:pt idx="12">
                  <c:v>39783</c:v>
                </c:pt>
                <c:pt idx="13">
                  <c:v>39811</c:v>
                </c:pt>
              </c:numCache>
            </c:numRef>
          </c:cat>
          <c:val>
            <c:numRef>
              <c:f>'A2'!$S$24:$S$47</c:f>
              <c:numCache>
                <c:formatCode>_ * #,##0.00_ ;_ * \-#,##0.00_ ;_ * "-"??_ ;_ @_ </c:formatCode>
                <c:ptCount val="24"/>
              </c:numCache>
            </c:numRef>
          </c:val>
        </c:ser>
        <c:marker val="1"/>
        <c:axId val="109921024"/>
        <c:axId val="109922560"/>
      </c:lineChart>
      <c:dateAx>
        <c:axId val="10992102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92256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09922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 * #,##0_ ;_ * \-#,##0_ ;_ * &quot;-&quot;??_ ;_ @_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921024"/>
        <c:crosses val="autoZero"/>
        <c:crossBetween val="midCat"/>
      </c:valAx>
      <c:spPr>
        <a:pattFill prst="pct50">
          <a:fgClr>
            <a:srgbClr val="FF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001562577603566"/>
          <c:y val="0.41201776816524566"/>
          <c:w val="0.22125212514374568"/>
          <c:h val="0.253219184511807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CMI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F1._Generar_mayor_rentabilidad__Objetivo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19050</xdr:rowOff>
    </xdr:from>
    <xdr:to>
      <xdr:col>2</xdr:col>
      <xdr:colOff>0</xdr:colOff>
      <xdr:row>17</xdr:row>
      <xdr:rowOff>0</xdr:rowOff>
    </xdr:to>
    <xdr:sp macro="" textlink="">
      <xdr:nvSpPr>
        <xdr:cNvPr id="465650" name="Line 1"/>
        <xdr:cNvSpPr>
          <a:spLocks noChangeShapeType="1"/>
        </xdr:cNvSpPr>
      </xdr:nvSpPr>
      <xdr:spPr bwMode="auto">
        <a:xfrm>
          <a:off x="971550" y="1343025"/>
          <a:ext cx="0" cy="1438275"/>
        </a:xfrm>
        <a:prstGeom prst="line">
          <a:avLst/>
        </a:prstGeom>
        <a:noFill/>
        <a:ln w="2540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2</xdr:col>
      <xdr:colOff>9525</xdr:colOff>
      <xdr:row>17</xdr:row>
      <xdr:rowOff>9525</xdr:rowOff>
    </xdr:from>
    <xdr:to>
      <xdr:col>4</xdr:col>
      <xdr:colOff>714375</xdr:colOff>
      <xdr:row>17</xdr:row>
      <xdr:rowOff>9525</xdr:rowOff>
    </xdr:to>
    <xdr:sp macro="" textlink="">
      <xdr:nvSpPr>
        <xdr:cNvPr id="465651" name="Line 2"/>
        <xdr:cNvSpPr>
          <a:spLocks noChangeShapeType="1"/>
        </xdr:cNvSpPr>
      </xdr:nvSpPr>
      <xdr:spPr bwMode="auto">
        <a:xfrm>
          <a:off x="981075" y="2790825"/>
          <a:ext cx="22288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1</xdr:col>
      <xdr:colOff>390525</xdr:colOff>
      <xdr:row>8</xdr:row>
      <xdr:rowOff>123825</xdr:rowOff>
    </xdr:from>
    <xdr:ext cx="257175" cy="180975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600075" y="771525"/>
          <a:ext cx="3143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PE" sz="1000" b="1" i="0" strike="noStrike">
              <a:solidFill>
                <a:srgbClr val="000000"/>
              </a:solidFill>
              <a:latin typeface="Arial"/>
              <a:cs typeface="Arial"/>
            </a:rPr>
            <a:t>Alta</a:t>
          </a:r>
        </a:p>
      </xdr:txBody>
    </xdr:sp>
    <xdr:clientData/>
  </xdr:oneCellAnchor>
  <xdr:oneCellAnchor>
    <xdr:from>
      <xdr:col>4</xdr:col>
      <xdr:colOff>19050</xdr:colOff>
      <xdr:row>17</xdr:row>
      <xdr:rowOff>76200</xdr:rowOff>
    </xdr:from>
    <xdr:ext cx="257175" cy="180975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2514600" y="2181225"/>
          <a:ext cx="3143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PE" sz="1000" b="1" i="0" strike="noStrike">
              <a:solidFill>
                <a:srgbClr val="000000"/>
              </a:solidFill>
              <a:latin typeface="Arial"/>
              <a:cs typeface="Arial"/>
            </a:rPr>
            <a:t>Alto</a:t>
          </a:r>
        </a:p>
      </xdr:txBody>
    </xdr:sp>
    <xdr:clientData/>
  </xdr:oneCellAnchor>
  <xdr:oneCellAnchor>
    <xdr:from>
      <xdr:col>2</xdr:col>
      <xdr:colOff>28575</xdr:colOff>
      <xdr:row>17</xdr:row>
      <xdr:rowOff>66675</xdr:rowOff>
    </xdr:from>
    <xdr:ext cx="295275" cy="180975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000125" y="2171700"/>
          <a:ext cx="3524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PE" sz="1000" b="1" i="0" strike="noStrike">
              <a:solidFill>
                <a:srgbClr val="000000"/>
              </a:solidFill>
              <a:latin typeface="Arial"/>
              <a:cs typeface="Arial"/>
            </a:rPr>
            <a:t>Bajo</a:t>
          </a:r>
        </a:p>
      </xdr:txBody>
    </xdr:sp>
    <xdr:clientData/>
  </xdr:oneCellAnchor>
  <xdr:oneCellAnchor>
    <xdr:from>
      <xdr:col>1</xdr:col>
      <xdr:colOff>419100</xdr:colOff>
      <xdr:row>15</xdr:row>
      <xdr:rowOff>133350</xdr:rowOff>
    </xdr:from>
    <xdr:ext cx="295275" cy="180975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628650" y="1914525"/>
          <a:ext cx="3524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PE" sz="1000" b="1" i="0" strike="noStrike">
              <a:solidFill>
                <a:srgbClr val="000000"/>
              </a:solidFill>
              <a:latin typeface="Arial"/>
              <a:cs typeface="Arial"/>
            </a:rPr>
            <a:t>Baja</a:t>
          </a:r>
        </a:p>
      </xdr:txBody>
    </xdr:sp>
    <xdr:clientData/>
  </xdr:oneCellAnchor>
  <xdr:twoCellAnchor>
    <xdr:from>
      <xdr:col>1</xdr:col>
      <xdr:colOff>514350</xdr:colOff>
      <xdr:row>22</xdr:row>
      <xdr:rowOff>47625</xdr:rowOff>
    </xdr:from>
    <xdr:to>
      <xdr:col>1</xdr:col>
      <xdr:colOff>647700</xdr:colOff>
      <xdr:row>22</xdr:row>
      <xdr:rowOff>152400</xdr:rowOff>
    </xdr:to>
    <xdr:sp macro="" textlink="">
      <xdr:nvSpPr>
        <xdr:cNvPr id="465656" name="AutoShape 7"/>
        <xdr:cNvSpPr>
          <a:spLocks noChangeArrowheads="1"/>
        </xdr:cNvSpPr>
      </xdr:nvSpPr>
      <xdr:spPr bwMode="auto">
        <a:xfrm>
          <a:off x="723900" y="3552825"/>
          <a:ext cx="133350" cy="10477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24</xdr:row>
      <xdr:rowOff>19050</xdr:rowOff>
    </xdr:from>
    <xdr:to>
      <xdr:col>1</xdr:col>
      <xdr:colOff>657225</xdr:colOff>
      <xdr:row>25</xdr:row>
      <xdr:rowOff>0</xdr:rowOff>
    </xdr:to>
    <xdr:sp macro="" textlink="">
      <xdr:nvSpPr>
        <xdr:cNvPr id="465657" name="AutoShape 9"/>
        <xdr:cNvSpPr>
          <a:spLocks noChangeArrowheads="1"/>
        </xdr:cNvSpPr>
      </xdr:nvSpPr>
      <xdr:spPr bwMode="auto">
        <a:xfrm>
          <a:off x="723900" y="3781425"/>
          <a:ext cx="142875" cy="1428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571500</xdr:colOff>
      <xdr:row>18</xdr:row>
      <xdr:rowOff>66675</xdr:rowOff>
    </xdr:from>
    <xdr:ext cx="833265" cy="180036"/>
    <xdr:sp macro="" textlink="">
      <xdr:nvSpPr>
        <xdr:cNvPr id="1034" name="Text Box 10"/>
        <xdr:cNvSpPr txBox="1">
          <a:spLocks noChangeArrowheads="1"/>
        </xdr:cNvSpPr>
      </xdr:nvSpPr>
      <xdr:spPr bwMode="auto">
        <a:xfrm>
          <a:off x="1543050" y="3009900"/>
          <a:ext cx="823687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PE" sz="1000" b="1" i="0" strike="noStrike">
              <a:solidFill>
                <a:srgbClr val="FF0000"/>
              </a:solidFill>
              <a:latin typeface="Arial"/>
              <a:cs typeface="Arial"/>
            </a:rPr>
            <a:t>Alineamiento</a:t>
          </a:r>
        </a:p>
      </xdr:txBody>
    </xdr:sp>
    <xdr:clientData/>
  </xdr:oneCellAnchor>
  <xdr:oneCellAnchor>
    <xdr:from>
      <xdr:col>1</xdr:col>
      <xdr:colOff>0</xdr:colOff>
      <xdr:row>11</xdr:row>
      <xdr:rowOff>123825</xdr:rowOff>
    </xdr:from>
    <xdr:ext cx="633732" cy="180036"/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209550" y="1933575"/>
          <a:ext cx="624273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PE" sz="1000" b="1" i="0" strike="noStrike">
              <a:solidFill>
                <a:srgbClr val="FF0000"/>
              </a:solidFill>
              <a:latin typeface="Arial"/>
              <a:cs typeface="Arial"/>
            </a:rPr>
            <a:t>Viabilidad</a:t>
          </a:r>
        </a:p>
      </xdr:txBody>
    </xdr:sp>
    <xdr:clientData/>
  </xdr:oneCellAnchor>
  <xdr:twoCellAnchor>
    <xdr:from>
      <xdr:col>3</xdr:col>
      <xdr:colOff>590550</xdr:colOff>
      <xdr:row>9</xdr:row>
      <xdr:rowOff>28575</xdr:rowOff>
    </xdr:from>
    <xdr:to>
      <xdr:col>3</xdr:col>
      <xdr:colOff>723900</xdr:colOff>
      <xdr:row>9</xdr:row>
      <xdr:rowOff>133350</xdr:rowOff>
    </xdr:to>
    <xdr:sp macro="" textlink="">
      <xdr:nvSpPr>
        <xdr:cNvPr id="465660" name="AutoShape 12"/>
        <xdr:cNvSpPr>
          <a:spLocks noChangeArrowheads="1"/>
        </xdr:cNvSpPr>
      </xdr:nvSpPr>
      <xdr:spPr bwMode="auto">
        <a:xfrm>
          <a:off x="2324100" y="1514475"/>
          <a:ext cx="133350" cy="10477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</xdr:colOff>
      <xdr:row>10</xdr:row>
      <xdr:rowOff>0</xdr:rowOff>
    </xdr:from>
    <xdr:to>
      <xdr:col>3</xdr:col>
      <xdr:colOff>161925</xdr:colOff>
      <xdr:row>10</xdr:row>
      <xdr:rowOff>142875</xdr:rowOff>
    </xdr:to>
    <xdr:sp macro="" textlink="">
      <xdr:nvSpPr>
        <xdr:cNvPr id="465661" name="AutoShape 13"/>
        <xdr:cNvSpPr>
          <a:spLocks noChangeArrowheads="1"/>
        </xdr:cNvSpPr>
      </xdr:nvSpPr>
      <xdr:spPr bwMode="auto">
        <a:xfrm>
          <a:off x="1752600" y="1647825"/>
          <a:ext cx="142875" cy="1428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504825</xdr:colOff>
      <xdr:row>20</xdr:row>
      <xdr:rowOff>19050</xdr:rowOff>
    </xdr:from>
    <xdr:to>
      <xdr:col>1</xdr:col>
      <xdr:colOff>657225</xdr:colOff>
      <xdr:row>21</xdr:row>
      <xdr:rowOff>0</xdr:rowOff>
    </xdr:to>
    <xdr:sp macro="" textlink="">
      <xdr:nvSpPr>
        <xdr:cNvPr id="465662" name="Rectangle 14"/>
        <xdr:cNvSpPr>
          <a:spLocks noChangeArrowheads="1"/>
        </xdr:cNvSpPr>
      </xdr:nvSpPr>
      <xdr:spPr bwMode="auto">
        <a:xfrm>
          <a:off x="714375" y="328612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228600</xdr:colOff>
      <xdr:row>8</xdr:row>
      <xdr:rowOff>66675</xdr:rowOff>
    </xdr:from>
    <xdr:to>
      <xdr:col>4</xdr:col>
      <xdr:colOff>381000</xdr:colOff>
      <xdr:row>9</xdr:row>
      <xdr:rowOff>47625</xdr:rowOff>
    </xdr:to>
    <xdr:sp macro="" textlink="">
      <xdr:nvSpPr>
        <xdr:cNvPr id="465663" name="Rectangle 15"/>
        <xdr:cNvSpPr>
          <a:spLocks noChangeArrowheads="1"/>
        </xdr:cNvSpPr>
      </xdr:nvSpPr>
      <xdr:spPr bwMode="auto">
        <a:xfrm>
          <a:off x="2724150" y="1390650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7</xdr:row>
      <xdr:rowOff>266700</xdr:rowOff>
    </xdr:from>
    <xdr:to>
      <xdr:col>12</xdr:col>
      <xdr:colOff>428625</xdr:colOff>
      <xdr:row>8</xdr:row>
      <xdr:rowOff>295275</xdr:rowOff>
    </xdr:to>
    <xdr:sp macro="" textlink="">
      <xdr:nvSpPr>
        <xdr:cNvPr id="8586" name="AutoShape 3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8467725" y="2495550"/>
          <a:ext cx="257175" cy="381000"/>
        </a:xfrm>
        <a:prstGeom prst="curvedLeftArrow">
          <a:avLst>
            <a:gd name="adj1" fmla="val 29630"/>
            <a:gd name="adj2" fmla="val 59259"/>
            <a:gd name="adj3" fmla="val 3333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</xdr:row>
      <xdr:rowOff>9525</xdr:rowOff>
    </xdr:from>
    <xdr:to>
      <xdr:col>8</xdr:col>
      <xdr:colOff>161925</xdr:colOff>
      <xdr:row>36</xdr:row>
      <xdr:rowOff>28575</xdr:rowOff>
    </xdr:to>
    <xdr:graphicFrame macro="">
      <xdr:nvGraphicFramePr>
        <xdr:cNvPr id="8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9525</xdr:rowOff>
    </xdr:from>
    <xdr:to>
      <xdr:col>8</xdr:col>
      <xdr:colOff>161925</xdr:colOff>
      <xdr:row>46</xdr:row>
      <xdr:rowOff>152400</xdr:rowOff>
    </xdr:to>
    <xdr:graphicFrame macro="">
      <xdr:nvGraphicFramePr>
        <xdr:cNvPr id="44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</xdr:row>
      <xdr:rowOff>38100</xdr:rowOff>
    </xdr:from>
    <xdr:to>
      <xdr:col>13</xdr:col>
      <xdr:colOff>371475</xdr:colOff>
      <xdr:row>2</xdr:row>
      <xdr:rowOff>76200</xdr:rowOff>
    </xdr:to>
    <xdr:sp macro="" textlink="">
      <xdr:nvSpPr>
        <xdr:cNvPr id="4493" name="AutoShape 3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9153525" y="114300"/>
          <a:ext cx="257175" cy="381000"/>
        </a:xfrm>
        <a:prstGeom prst="curvedLeftArrow">
          <a:avLst>
            <a:gd name="adj1" fmla="val 29630"/>
            <a:gd name="adj2" fmla="val 59259"/>
            <a:gd name="adj3" fmla="val 3333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etodologias.net/A%20M+S/Proyectos/WILLIS/Plan%20Estrat&#233;gico%202006/CMI/WILLIS%20-%20CMI%20-%20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AN%20PERIODO%203/Balanced%20Scorecard/Sesiones/EJEMPLO%20-%20CMI%20Simplificado%20-%20Fichas%20de%20Indicadores%20Crecient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MI-CE"/>
      <sheetName val="NC IND"/>
      <sheetName val="IP INI"/>
      <sheetName val="Datos Faltantes"/>
      <sheetName val="ACTA"/>
      <sheetName val="F1.a"/>
      <sheetName val="F1.b"/>
      <sheetName val="F1.c"/>
      <sheetName val="F2.a"/>
      <sheetName val="M1.a"/>
      <sheetName val="M2.a"/>
      <sheetName val="M2.b"/>
      <sheetName val="M2.c"/>
      <sheetName val="I1.a"/>
      <sheetName val="I2.a"/>
      <sheetName val="I3.a"/>
      <sheetName val="I4.a"/>
      <sheetName val="I4.b"/>
      <sheetName val="I4.c"/>
      <sheetName val="I4.d"/>
      <sheetName val="P1.a"/>
      <sheetName val="F1.1"/>
      <sheetName val="F2.1"/>
      <sheetName val="M1.1"/>
      <sheetName val="M1.2"/>
      <sheetName val="M1.3"/>
      <sheetName val="M2.1"/>
      <sheetName val="M2.2"/>
      <sheetName val="M2.3"/>
      <sheetName val="M2.4"/>
      <sheetName val="M2.5"/>
      <sheetName val="I1.1"/>
      <sheetName val="I2.1"/>
      <sheetName val="I2.2"/>
      <sheetName val="I2.3"/>
      <sheetName val="I3.1"/>
      <sheetName val="I3.2"/>
      <sheetName val="I3.3"/>
      <sheetName val="I4.1"/>
      <sheetName val="I4.2"/>
      <sheetName val="I4.3"/>
      <sheetName val="I4.4"/>
      <sheetName val="I4.5"/>
      <sheetName val="P1.1"/>
      <sheetName val="P1.2"/>
      <sheetName val="P1.3"/>
    </sheetNames>
    <sheetDataSet>
      <sheetData sheetId="0">
        <row r="4">
          <cell r="H4">
            <v>38748</v>
          </cell>
        </row>
        <row r="8">
          <cell r="E8" t="str">
            <v>F1. Incrementar el Valor Económico (Objetivo)</v>
          </cell>
        </row>
        <row r="15">
          <cell r="E15" t="str">
            <v>F2. Definir e Implementar crecimiento por adquisiciones (Objetivo)</v>
          </cell>
        </row>
        <row r="23">
          <cell r="E23" t="str">
            <v>M1. Mejorar relación  y estrategía de negociación con Aseguradoras (Objetivo)</v>
          </cell>
        </row>
        <row r="29">
          <cell r="E29" t="str">
            <v>M2. Fidelizar Clientes (Objetivo)</v>
          </cell>
        </row>
        <row r="43">
          <cell r="E43" t="str">
            <v>I1. Optimizar la estructura organizativa (Objetivo)</v>
          </cell>
        </row>
        <row r="48">
          <cell r="E48" t="str">
            <v>I2. Optimizar Procesos Primarios Críticos (Objetivo)</v>
          </cell>
        </row>
        <row r="55">
          <cell r="E55" t="str">
            <v>I3. Optimizar Procesos de Gestión Estratégica y Operacional (Objetivo)</v>
          </cell>
        </row>
        <row r="62">
          <cell r="E62" t="str">
            <v>I4. Definir e Implementar Procesos Comerciales (Objetivo)</v>
          </cell>
        </row>
        <row r="77">
          <cell r="E77" t="str">
            <v>P1. Definir e Implementar Politicas y Procesos de RRHH (Objetivo)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MI"/>
      <sheetName val="R1.a"/>
      <sheetName val="M1.a"/>
    </sheetNames>
    <sheetDataSet>
      <sheetData sheetId="0">
        <row r="4">
          <cell r="I4">
            <v>38563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6"/>
  <sheetViews>
    <sheetView workbookViewId="0">
      <selection activeCell="C26" sqref="C26"/>
    </sheetView>
  </sheetViews>
  <sheetFormatPr baseColWidth="10" defaultRowHeight="12.75"/>
  <cols>
    <col min="1" max="1" width="3.140625" customWidth="1"/>
    <col min="7" max="7" width="6.140625" customWidth="1"/>
  </cols>
  <sheetData>
    <row r="2" spans="2:8">
      <c r="B2" s="163" t="s">
        <v>34</v>
      </c>
      <c r="C2" s="164"/>
      <c r="D2" s="164"/>
      <c r="E2" s="164"/>
      <c r="F2" s="164"/>
      <c r="G2" s="164"/>
      <c r="H2" s="164"/>
    </row>
    <row r="4" spans="2:8">
      <c r="B4" s="1" t="s">
        <v>35</v>
      </c>
    </row>
    <row r="6" spans="2:8" s="1" customFormat="1" ht="15">
      <c r="B6" s="1" t="s">
        <v>0</v>
      </c>
      <c r="C6" s="162" t="s">
        <v>36</v>
      </c>
    </row>
    <row r="21" spans="3:3">
      <c r="C21" s="1" t="s">
        <v>37</v>
      </c>
    </row>
    <row r="22" spans="3:3" ht="6" customHeight="1"/>
    <row r="23" spans="3:3" ht="12.75" customHeight="1">
      <c r="C23" s="1" t="s">
        <v>29</v>
      </c>
    </row>
    <row r="24" spans="3:3" ht="7.5" customHeight="1">
      <c r="C24" s="1"/>
    </row>
    <row r="25" spans="3:3">
      <c r="C25" s="1" t="s">
        <v>28</v>
      </c>
    </row>
    <row r="26" spans="3:3" ht="6.75" customHeight="1"/>
  </sheetData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D154"/>
  <sheetViews>
    <sheetView zoomScaleNormal="100" workbookViewId="0">
      <selection activeCell="C3" sqref="C3"/>
    </sheetView>
  </sheetViews>
  <sheetFormatPr baseColWidth="10" defaultColWidth="9.140625" defaultRowHeight="12.75"/>
  <cols>
    <col min="1" max="1" width="2.42578125" style="86" customWidth="1"/>
    <col min="2" max="2" width="2.85546875" style="86" customWidth="1"/>
    <col min="3" max="3" width="3.42578125" style="86" customWidth="1"/>
    <col min="4" max="4" width="17" style="86" customWidth="1"/>
    <col min="5" max="5" width="40.85546875" style="154" customWidth="1"/>
    <col min="6" max="6" width="11.42578125" style="86" customWidth="1"/>
    <col min="7" max="7" width="5.42578125" style="86" customWidth="1"/>
    <col min="8" max="8" width="13.28515625" style="86" customWidth="1"/>
    <col min="9" max="9" width="4.140625" style="86" customWidth="1"/>
    <col min="10" max="10" width="9.5703125" style="155" bestFit="1" customWidth="1"/>
    <col min="11" max="14" width="7" style="155" customWidth="1"/>
    <col min="15" max="16" width="2" style="83" customWidth="1"/>
    <col min="17" max="17" width="21" style="155" bestFit="1" customWidth="1"/>
    <col min="18" max="18" width="2" style="85" customWidth="1"/>
    <col min="19" max="19" width="20.140625" style="155" bestFit="1" customWidth="1"/>
    <col min="20" max="16384" width="9.140625" style="86"/>
  </cols>
  <sheetData>
    <row r="1" spans="1:238" ht="6" customHeight="1">
      <c r="A1" s="83"/>
      <c r="B1" s="83"/>
      <c r="C1" s="83"/>
      <c r="D1" s="83"/>
      <c r="E1" s="84"/>
      <c r="F1" s="83"/>
      <c r="G1" s="83"/>
      <c r="H1" s="83"/>
      <c r="I1" s="83"/>
      <c r="J1" s="85"/>
      <c r="K1" s="85"/>
      <c r="L1" s="85"/>
      <c r="M1" s="85"/>
      <c r="N1" s="85"/>
      <c r="Q1" s="85"/>
      <c r="S1" s="85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  <c r="GR1" s="83"/>
      <c r="GS1" s="83"/>
      <c r="GT1" s="83"/>
      <c r="GU1" s="83"/>
      <c r="GV1" s="83"/>
      <c r="GW1" s="83"/>
      <c r="GX1" s="83"/>
      <c r="GY1" s="83"/>
      <c r="GZ1" s="83"/>
      <c r="HA1" s="83"/>
      <c r="HB1" s="83"/>
      <c r="HC1" s="83"/>
      <c r="HD1" s="83"/>
      <c r="HE1" s="83"/>
      <c r="HF1" s="83"/>
      <c r="HG1" s="83"/>
      <c r="HH1" s="83"/>
      <c r="HI1" s="83"/>
      <c r="HJ1" s="83"/>
      <c r="HK1" s="83"/>
      <c r="HL1" s="83"/>
      <c r="HM1" s="83"/>
      <c r="HN1" s="83"/>
      <c r="HO1" s="83"/>
      <c r="HP1" s="83"/>
      <c r="HQ1" s="83"/>
      <c r="HR1" s="83"/>
      <c r="HS1" s="83"/>
      <c r="HT1" s="83"/>
      <c r="HU1" s="83"/>
      <c r="HV1" s="83"/>
      <c r="HW1" s="83"/>
      <c r="HX1" s="83"/>
      <c r="HY1" s="83"/>
      <c r="HZ1" s="83"/>
      <c r="IA1" s="83"/>
      <c r="IB1" s="83"/>
      <c r="IC1" s="83"/>
      <c r="ID1" s="83"/>
    </row>
    <row r="2" spans="1:238" s="96" customFormat="1" ht="27" customHeight="1">
      <c r="A2" s="87"/>
      <c r="B2" s="175" t="s">
        <v>1</v>
      </c>
      <c r="C2" s="175"/>
      <c r="D2" s="175"/>
      <c r="E2" s="175"/>
      <c r="F2" s="88"/>
      <c r="G2" s="88"/>
      <c r="H2" s="88"/>
      <c r="I2" s="89"/>
      <c r="J2" s="90"/>
      <c r="K2" s="91"/>
      <c r="L2" s="92" t="s">
        <v>31</v>
      </c>
      <c r="M2" s="93">
        <f>+[2]CMI!I4</f>
        <v>38563</v>
      </c>
      <c r="N2" s="94"/>
      <c r="O2" s="87"/>
      <c r="P2" s="87"/>
      <c r="Q2" s="95"/>
      <c r="R2" s="95"/>
      <c r="S2" s="95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</row>
    <row r="3" spans="1:238" s="96" customFormat="1" ht="27" customHeight="1">
      <c r="A3" s="87"/>
      <c r="B3" s="97" t="e">
        <f>IF(ISBLANK(M3),4,IF(M5&gt;=M6,IF(M3&gt;=M5,3,IF(M3&lt;=M6,1,IF(M5&gt;M3&gt;M6,2))),IF(M3&gt;=M6,1,IF(M3&lt;=M5,3,IF(M5&gt;M3&gt;M6,2)))))</f>
        <v>#N/A</v>
      </c>
      <c r="C3" s="165" t="s">
        <v>3</v>
      </c>
      <c r="D3" s="175" t="s">
        <v>30</v>
      </c>
      <c r="E3" s="175"/>
      <c r="F3" s="175"/>
      <c r="G3" s="175"/>
      <c r="H3" s="175"/>
      <c r="I3" s="88"/>
      <c r="J3" s="90"/>
      <c r="K3" s="98"/>
      <c r="L3" s="92" t="s">
        <v>4</v>
      </c>
      <c r="M3" s="92" t="e">
        <f>VLOOKUP(M$2,J$13:N$36,2)</f>
        <v>#N/A</v>
      </c>
      <c r="N3" s="94"/>
      <c r="O3" s="87"/>
      <c r="P3" s="87"/>
      <c r="Q3" s="95"/>
      <c r="R3" s="95"/>
      <c r="S3" s="95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87"/>
      <c r="GN3" s="87"/>
      <c r="GO3" s="87"/>
      <c r="GP3" s="87"/>
      <c r="GQ3" s="87"/>
      <c r="GR3" s="87"/>
      <c r="GS3" s="87"/>
      <c r="GT3" s="87"/>
      <c r="GU3" s="87"/>
      <c r="GV3" s="87"/>
      <c r="GW3" s="87"/>
      <c r="GX3" s="87"/>
      <c r="GY3" s="87"/>
      <c r="GZ3" s="87"/>
      <c r="HA3" s="87"/>
      <c r="HB3" s="87"/>
      <c r="HC3" s="87"/>
      <c r="HD3" s="87"/>
      <c r="HE3" s="87"/>
      <c r="HF3" s="87"/>
      <c r="HG3" s="87"/>
      <c r="HH3" s="87"/>
      <c r="HI3" s="87"/>
      <c r="HJ3" s="87"/>
      <c r="HK3" s="87"/>
      <c r="HL3" s="87"/>
      <c r="HM3" s="87"/>
      <c r="HN3" s="87"/>
      <c r="HO3" s="87"/>
      <c r="HP3" s="87"/>
      <c r="HQ3" s="87"/>
      <c r="HR3" s="87"/>
      <c r="HS3" s="87"/>
      <c r="HT3" s="87"/>
      <c r="HU3" s="87"/>
      <c r="HV3" s="87"/>
      <c r="HW3" s="87"/>
      <c r="HX3" s="87"/>
      <c r="HY3" s="87"/>
      <c r="HZ3" s="87"/>
      <c r="IA3" s="87"/>
      <c r="IB3" s="87"/>
      <c r="IC3" s="87"/>
      <c r="ID3" s="87"/>
    </row>
    <row r="4" spans="1:238" s="106" customFormat="1" ht="7.5" customHeight="1" thickBot="1">
      <c r="A4" s="99"/>
      <c r="B4" s="100"/>
      <c r="C4" s="100"/>
      <c r="D4" s="100"/>
      <c r="E4" s="100"/>
      <c r="F4" s="100"/>
      <c r="G4" s="100"/>
      <c r="H4" s="100"/>
      <c r="I4" s="100"/>
      <c r="J4" s="101"/>
      <c r="K4" s="102"/>
      <c r="L4" s="92" t="s">
        <v>5</v>
      </c>
      <c r="M4" s="92" t="e">
        <f>VLOOKUP(M$2,J$13:N$36,3)</f>
        <v>#N/A</v>
      </c>
      <c r="N4" s="103"/>
      <c r="O4" s="104"/>
      <c r="P4" s="104"/>
      <c r="Q4" s="105"/>
      <c r="R4" s="105"/>
      <c r="S4" s="105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</row>
    <row r="5" spans="1:238" s="115" customFormat="1" ht="56.25" customHeight="1" thickBot="1">
      <c r="A5" s="107"/>
      <c r="B5" s="108" t="s">
        <v>6</v>
      </c>
      <c r="C5" s="109"/>
      <c r="D5" s="109"/>
      <c r="E5" s="167" t="s">
        <v>39</v>
      </c>
      <c r="F5" s="168"/>
      <c r="G5" s="168"/>
      <c r="H5" s="168"/>
      <c r="I5" s="168"/>
      <c r="J5" s="169"/>
      <c r="K5" s="111"/>
      <c r="L5" s="92" t="s">
        <v>7</v>
      </c>
      <c r="M5" s="92" t="e">
        <f>VLOOKUP(M$2,J$13:N$36,4)</f>
        <v>#N/A</v>
      </c>
      <c r="N5" s="112"/>
      <c r="O5" s="113"/>
      <c r="P5" s="113"/>
      <c r="Q5" s="114"/>
      <c r="R5" s="114"/>
      <c r="S5" s="114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  <c r="DS5" s="107"/>
      <c r="DT5" s="107"/>
      <c r="DU5" s="107"/>
      <c r="DV5" s="107"/>
      <c r="DW5" s="107"/>
      <c r="DX5" s="107"/>
      <c r="DY5" s="107"/>
      <c r="DZ5" s="107"/>
      <c r="EA5" s="107"/>
      <c r="EB5" s="107"/>
      <c r="EC5" s="107"/>
      <c r="ED5" s="107"/>
      <c r="EE5" s="107"/>
      <c r="EF5" s="107"/>
      <c r="EG5" s="107"/>
      <c r="EH5" s="107"/>
      <c r="EI5" s="107"/>
      <c r="EJ5" s="107"/>
      <c r="EK5" s="107"/>
      <c r="EL5" s="107"/>
      <c r="EM5" s="107"/>
      <c r="EN5" s="107"/>
      <c r="EO5" s="107"/>
      <c r="EP5" s="107"/>
      <c r="EQ5" s="107"/>
      <c r="ER5" s="107"/>
      <c r="ES5" s="107"/>
      <c r="ET5" s="107"/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07"/>
      <c r="FH5" s="107"/>
      <c r="FI5" s="107"/>
      <c r="FJ5" s="107"/>
      <c r="FK5" s="107"/>
      <c r="FL5" s="107"/>
      <c r="FM5" s="107"/>
      <c r="FN5" s="107"/>
      <c r="FO5" s="107"/>
      <c r="FP5" s="107"/>
      <c r="FQ5" s="107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  <c r="GC5" s="107"/>
      <c r="GD5" s="107"/>
      <c r="GE5" s="107"/>
      <c r="GF5" s="107"/>
      <c r="GG5" s="107"/>
      <c r="GH5" s="107"/>
      <c r="GI5" s="107"/>
      <c r="GJ5" s="107"/>
      <c r="GK5" s="107"/>
      <c r="GL5" s="107"/>
      <c r="GM5" s="107"/>
      <c r="GN5" s="107"/>
      <c r="GO5" s="107"/>
      <c r="GP5" s="107"/>
      <c r="GQ5" s="107"/>
      <c r="GR5" s="107"/>
      <c r="GS5" s="107"/>
      <c r="GT5" s="107"/>
      <c r="GU5" s="107"/>
      <c r="GV5" s="107"/>
      <c r="GW5" s="107"/>
      <c r="GX5" s="107"/>
      <c r="GY5" s="107"/>
      <c r="GZ5" s="107"/>
      <c r="HA5" s="107"/>
      <c r="HB5" s="107"/>
      <c r="HC5" s="107"/>
      <c r="HD5" s="107"/>
      <c r="HE5" s="107"/>
      <c r="HF5" s="107"/>
      <c r="HG5" s="107"/>
      <c r="HH5" s="107"/>
      <c r="HI5" s="107"/>
      <c r="HJ5" s="107"/>
      <c r="HK5" s="107"/>
      <c r="HL5" s="107"/>
      <c r="HM5" s="107"/>
      <c r="HN5" s="107"/>
      <c r="HO5" s="107"/>
      <c r="HP5" s="107"/>
      <c r="HQ5" s="107"/>
      <c r="HR5" s="107"/>
      <c r="HS5" s="107"/>
      <c r="HT5" s="107"/>
      <c r="HU5" s="107"/>
      <c r="HV5" s="107"/>
      <c r="HW5" s="107"/>
      <c r="HX5" s="107"/>
      <c r="HY5" s="107"/>
      <c r="HZ5" s="107"/>
      <c r="IA5" s="107"/>
      <c r="IB5" s="107"/>
      <c r="IC5" s="107"/>
      <c r="ID5" s="107"/>
    </row>
    <row r="6" spans="1:238" ht="21.75" customHeight="1" thickBot="1">
      <c r="A6" s="83"/>
      <c r="B6" s="108" t="s">
        <v>8</v>
      </c>
      <c r="C6" s="109"/>
      <c r="D6" s="109"/>
      <c r="E6" s="167" t="s">
        <v>9</v>
      </c>
      <c r="F6" s="168"/>
      <c r="G6" s="169"/>
      <c r="H6" s="176" t="s">
        <v>10</v>
      </c>
      <c r="I6" s="177"/>
      <c r="J6" s="116" t="s">
        <v>11</v>
      </c>
      <c r="K6" s="85"/>
      <c r="L6" s="92" t="s">
        <v>12</v>
      </c>
      <c r="M6" s="92" t="e">
        <f>VLOOKUP(M$2,J$13:N$36,5)</f>
        <v>#N/A</v>
      </c>
      <c r="N6" s="117"/>
      <c r="O6" s="118"/>
      <c r="P6" s="118"/>
      <c r="Q6" s="114"/>
      <c r="R6" s="114"/>
      <c r="S6" s="114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3"/>
      <c r="DZ6" s="83"/>
      <c r="EA6" s="83"/>
      <c r="EB6" s="83"/>
      <c r="EC6" s="83"/>
      <c r="ED6" s="83"/>
      <c r="EE6" s="83"/>
      <c r="EF6" s="83"/>
      <c r="EG6" s="83"/>
      <c r="EH6" s="83"/>
      <c r="EI6" s="83"/>
      <c r="EJ6" s="83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  <c r="EZ6" s="83"/>
      <c r="FA6" s="83"/>
      <c r="FB6" s="83"/>
      <c r="FC6" s="83"/>
      <c r="FD6" s="83"/>
      <c r="FE6" s="83"/>
      <c r="FF6" s="83"/>
      <c r="FG6" s="83"/>
      <c r="FH6" s="83"/>
      <c r="FI6" s="83"/>
      <c r="FJ6" s="83"/>
      <c r="FK6" s="83"/>
      <c r="FL6" s="83"/>
      <c r="FM6" s="83"/>
      <c r="FN6" s="83"/>
      <c r="FO6" s="83"/>
      <c r="FP6" s="83"/>
      <c r="FQ6" s="83"/>
      <c r="FR6" s="83"/>
      <c r="FS6" s="83"/>
      <c r="FT6" s="83"/>
      <c r="FU6" s="83"/>
      <c r="FV6" s="83"/>
      <c r="FW6" s="83"/>
      <c r="FX6" s="83"/>
      <c r="FY6" s="83"/>
      <c r="FZ6" s="83"/>
      <c r="GA6" s="83"/>
      <c r="GB6" s="83"/>
      <c r="GC6" s="83"/>
      <c r="GD6" s="83"/>
      <c r="GE6" s="83"/>
      <c r="GF6" s="83"/>
      <c r="GG6" s="83"/>
      <c r="GH6" s="83"/>
      <c r="GI6" s="83"/>
      <c r="GJ6" s="83"/>
      <c r="GK6" s="83"/>
      <c r="GL6" s="83"/>
      <c r="GM6" s="83"/>
      <c r="GN6" s="83"/>
      <c r="GO6" s="83"/>
      <c r="GP6" s="83"/>
      <c r="GQ6" s="83"/>
      <c r="GR6" s="83"/>
      <c r="GS6" s="83"/>
      <c r="GT6" s="83"/>
      <c r="GU6" s="83"/>
      <c r="GV6" s="83"/>
      <c r="GW6" s="83"/>
      <c r="GX6" s="83"/>
      <c r="GY6" s="83"/>
      <c r="GZ6" s="83"/>
      <c r="HA6" s="83"/>
      <c r="HB6" s="83"/>
      <c r="HC6" s="83"/>
      <c r="HD6" s="83"/>
      <c r="HE6" s="83"/>
      <c r="HF6" s="83"/>
      <c r="HG6" s="83"/>
      <c r="HH6" s="83"/>
      <c r="HI6" s="83"/>
      <c r="HJ6" s="83"/>
      <c r="HK6" s="83"/>
      <c r="HL6" s="83"/>
      <c r="HM6" s="83"/>
      <c r="HN6" s="83"/>
      <c r="HO6" s="83"/>
      <c r="HP6" s="83"/>
      <c r="HQ6" s="83"/>
      <c r="HR6" s="83"/>
      <c r="HS6" s="83"/>
      <c r="HT6" s="83"/>
      <c r="HU6" s="83"/>
      <c r="HV6" s="83"/>
      <c r="HW6" s="83"/>
      <c r="HX6" s="83"/>
      <c r="HY6" s="83"/>
      <c r="HZ6" s="83"/>
      <c r="IA6" s="83"/>
      <c r="IB6" s="83"/>
      <c r="IC6" s="83"/>
      <c r="ID6" s="83"/>
    </row>
    <row r="7" spans="1:238" ht="30" customHeight="1" thickBot="1">
      <c r="A7" s="83"/>
      <c r="B7" s="108" t="s">
        <v>13</v>
      </c>
      <c r="C7" s="109"/>
      <c r="D7" s="119"/>
      <c r="E7" s="167" t="s">
        <v>38</v>
      </c>
      <c r="F7" s="168"/>
      <c r="G7" s="168"/>
      <c r="H7" s="168"/>
      <c r="I7" s="168"/>
      <c r="J7" s="169"/>
      <c r="K7" s="120"/>
      <c r="L7" s="121"/>
      <c r="M7" s="121"/>
      <c r="N7" s="85"/>
      <c r="Q7" s="85"/>
      <c r="S7" s="85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  <c r="FQ7" s="83"/>
      <c r="FR7" s="83"/>
      <c r="FS7" s="83"/>
      <c r="FT7" s="83"/>
      <c r="FU7" s="83"/>
      <c r="FV7" s="83"/>
      <c r="FW7" s="83"/>
      <c r="FX7" s="83"/>
      <c r="FY7" s="83"/>
      <c r="FZ7" s="83"/>
      <c r="GA7" s="83"/>
      <c r="GB7" s="83"/>
      <c r="GC7" s="83"/>
      <c r="GD7" s="83"/>
      <c r="GE7" s="83"/>
      <c r="GF7" s="83"/>
      <c r="GG7" s="83"/>
      <c r="GH7" s="83"/>
      <c r="GI7" s="83"/>
      <c r="GJ7" s="83"/>
      <c r="GK7" s="83"/>
      <c r="GL7" s="83"/>
      <c r="GM7" s="83"/>
      <c r="GN7" s="83"/>
      <c r="GO7" s="83"/>
      <c r="GP7" s="83"/>
      <c r="GQ7" s="83"/>
      <c r="GR7" s="83"/>
      <c r="GS7" s="83"/>
      <c r="GT7" s="83"/>
      <c r="GU7" s="83"/>
      <c r="GV7" s="83"/>
      <c r="GW7" s="83"/>
      <c r="GX7" s="83"/>
      <c r="GY7" s="83"/>
      <c r="GZ7" s="83"/>
      <c r="HA7" s="83"/>
      <c r="HB7" s="83"/>
      <c r="HC7" s="83"/>
      <c r="HD7" s="83"/>
      <c r="HE7" s="83"/>
      <c r="HF7" s="83"/>
      <c r="HG7" s="83"/>
      <c r="HH7" s="83"/>
      <c r="HI7" s="83"/>
      <c r="HJ7" s="83"/>
      <c r="HK7" s="83"/>
      <c r="HL7" s="83"/>
      <c r="HM7" s="83"/>
      <c r="HN7" s="83"/>
      <c r="HO7" s="83"/>
      <c r="HP7" s="83"/>
      <c r="HQ7" s="83"/>
      <c r="HR7" s="83"/>
      <c r="HS7" s="83"/>
      <c r="HT7" s="83"/>
      <c r="HU7" s="83"/>
      <c r="HV7" s="83"/>
      <c r="HW7" s="83"/>
      <c r="HX7" s="83"/>
      <c r="HY7" s="83"/>
      <c r="HZ7" s="83"/>
      <c r="IA7" s="83"/>
      <c r="IB7" s="83"/>
      <c r="IC7" s="83"/>
      <c r="ID7" s="83"/>
    </row>
    <row r="8" spans="1:238" ht="27.75" customHeight="1" thickBot="1">
      <c r="A8" s="83"/>
      <c r="B8" s="108" t="s">
        <v>15</v>
      </c>
      <c r="C8" s="109"/>
      <c r="D8" s="119"/>
      <c r="E8" s="167" t="s">
        <v>24</v>
      </c>
      <c r="F8" s="168"/>
      <c r="G8" s="168"/>
      <c r="H8" s="168"/>
      <c r="I8" s="168"/>
      <c r="J8" s="169"/>
      <c r="K8" s="85"/>
      <c r="L8" s="122"/>
      <c r="M8" s="122"/>
      <c r="N8" s="85"/>
      <c r="Q8" s="85"/>
      <c r="S8" s="85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3"/>
      <c r="DX8" s="83"/>
      <c r="DY8" s="83"/>
      <c r="DZ8" s="83"/>
      <c r="EA8" s="83"/>
      <c r="EB8" s="83"/>
      <c r="EC8" s="83"/>
      <c r="ED8" s="83"/>
      <c r="EE8" s="83"/>
      <c r="EF8" s="83"/>
      <c r="EG8" s="83"/>
      <c r="EH8" s="83"/>
      <c r="EI8" s="83"/>
      <c r="EJ8" s="83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83"/>
      <c r="EX8" s="83"/>
      <c r="EY8" s="83"/>
      <c r="EZ8" s="83"/>
      <c r="FA8" s="83"/>
      <c r="FB8" s="83"/>
      <c r="FC8" s="83"/>
      <c r="FD8" s="83"/>
      <c r="FE8" s="83"/>
      <c r="FF8" s="83"/>
      <c r="FG8" s="83"/>
      <c r="FH8" s="83"/>
      <c r="FI8" s="83"/>
      <c r="FJ8" s="83"/>
      <c r="FK8" s="83"/>
      <c r="FL8" s="83"/>
      <c r="FM8" s="83"/>
      <c r="FN8" s="83"/>
      <c r="FO8" s="83"/>
      <c r="FP8" s="83"/>
      <c r="FQ8" s="83"/>
      <c r="FR8" s="83"/>
      <c r="FS8" s="83"/>
      <c r="FT8" s="83"/>
      <c r="FU8" s="83"/>
      <c r="FV8" s="83"/>
      <c r="FW8" s="83"/>
      <c r="FX8" s="83"/>
      <c r="FY8" s="83"/>
      <c r="FZ8" s="83"/>
      <c r="GA8" s="83"/>
      <c r="GB8" s="83"/>
      <c r="GC8" s="83"/>
      <c r="GD8" s="83"/>
      <c r="GE8" s="83"/>
      <c r="GF8" s="83"/>
      <c r="GG8" s="83"/>
      <c r="GH8" s="83"/>
      <c r="GI8" s="83"/>
      <c r="GJ8" s="83"/>
      <c r="GK8" s="83"/>
      <c r="GL8" s="83"/>
      <c r="GM8" s="83"/>
      <c r="GN8" s="83"/>
      <c r="GO8" s="83"/>
      <c r="GP8" s="83"/>
      <c r="GQ8" s="83"/>
      <c r="GR8" s="83"/>
      <c r="GS8" s="83"/>
      <c r="GT8" s="83"/>
      <c r="GU8" s="83"/>
      <c r="GV8" s="83"/>
      <c r="GW8" s="83"/>
      <c r="GX8" s="83"/>
      <c r="GY8" s="83"/>
      <c r="GZ8" s="83"/>
      <c r="HA8" s="83"/>
      <c r="HB8" s="83"/>
      <c r="HC8" s="83"/>
      <c r="HD8" s="83"/>
      <c r="HE8" s="83"/>
      <c r="HF8" s="83"/>
      <c r="HG8" s="83"/>
      <c r="HH8" s="83"/>
      <c r="HI8" s="83"/>
      <c r="HJ8" s="83"/>
      <c r="HK8" s="83"/>
      <c r="HL8" s="83"/>
      <c r="HM8" s="83"/>
      <c r="HN8" s="83"/>
      <c r="HO8" s="83"/>
      <c r="HP8" s="83"/>
      <c r="HQ8" s="83"/>
      <c r="HR8" s="83"/>
      <c r="HS8" s="83"/>
      <c r="HT8" s="83"/>
      <c r="HU8" s="83"/>
      <c r="HV8" s="83"/>
      <c r="HW8" s="83"/>
      <c r="HX8" s="83"/>
      <c r="HY8" s="83"/>
      <c r="HZ8" s="83"/>
      <c r="IA8" s="83"/>
      <c r="IB8" s="83"/>
      <c r="IC8" s="83"/>
      <c r="ID8" s="83"/>
    </row>
    <row r="9" spans="1:238" ht="27" customHeight="1" thickBot="1">
      <c r="A9" s="83"/>
      <c r="B9" s="108" t="s">
        <v>16</v>
      </c>
      <c r="C9" s="109"/>
      <c r="D9" s="119"/>
      <c r="E9" s="110" t="s">
        <v>17</v>
      </c>
      <c r="F9" s="170" t="s">
        <v>18</v>
      </c>
      <c r="G9" s="171"/>
      <c r="H9" s="167" t="s">
        <v>25</v>
      </c>
      <c r="I9" s="168"/>
      <c r="J9" s="169"/>
      <c r="K9" s="85"/>
      <c r="L9" s="85"/>
      <c r="M9" s="85"/>
      <c r="N9" s="85"/>
      <c r="Q9" s="85"/>
      <c r="S9" s="85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</row>
    <row r="10" spans="1:238" ht="9.75" customHeight="1" thickBot="1">
      <c r="A10" s="83"/>
      <c r="B10" s="83"/>
      <c r="C10" s="83"/>
      <c r="D10" s="83"/>
      <c r="E10" s="84"/>
      <c r="F10" s="83"/>
      <c r="G10" s="83"/>
      <c r="H10" s="83"/>
      <c r="I10" s="83"/>
      <c r="J10" s="85"/>
      <c r="K10" s="85"/>
      <c r="L10" s="85"/>
      <c r="M10" s="85"/>
      <c r="N10" s="85"/>
      <c r="Q10" s="85"/>
      <c r="S10" s="85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FX10" s="83"/>
      <c r="FY10" s="83"/>
      <c r="FZ10" s="83"/>
      <c r="GA10" s="83"/>
      <c r="GB10" s="83"/>
      <c r="GC10" s="83"/>
      <c r="GD10" s="83"/>
      <c r="GE10" s="83"/>
      <c r="GF10" s="83"/>
      <c r="GG10" s="83"/>
      <c r="GH10" s="83"/>
      <c r="GI10" s="83"/>
      <c r="GJ10" s="83"/>
      <c r="GK10" s="83"/>
      <c r="GL10" s="83"/>
      <c r="GM10" s="83"/>
      <c r="GN10" s="83"/>
      <c r="GO10" s="83"/>
      <c r="GP10" s="83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/>
      <c r="HK10" s="83"/>
      <c r="HL10" s="83"/>
      <c r="HM10" s="83"/>
      <c r="HN10" s="83"/>
      <c r="HO10" s="83"/>
      <c r="HP10" s="83"/>
      <c r="HQ10" s="83"/>
      <c r="HR10" s="83"/>
      <c r="HS10" s="83"/>
      <c r="HT10" s="83"/>
      <c r="HU10" s="83"/>
      <c r="HV10" s="83"/>
      <c r="HW10" s="83"/>
      <c r="HX10" s="83"/>
      <c r="HY10" s="83"/>
      <c r="HZ10" s="83"/>
      <c r="IA10" s="83"/>
      <c r="IB10" s="83"/>
      <c r="IC10" s="83"/>
      <c r="ID10" s="83"/>
    </row>
    <row r="11" spans="1:238" ht="15.95" customHeight="1">
      <c r="A11" s="83"/>
      <c r="B11" s="123"/>
      <c r="C11" s="123"/>
      <c r="D11" s="123"/>
      <c r="E11" s="124"/>
      <c r="F11" s="125"/>
      <c r="G11" s="125"/>
      <c r="H11" s="125"/>
      <c r="I11" s="125"/>
      <c r="J11" s="172" t="s">
        <v>19</v>
      </c>
      <c r="K11" s="173"/>
      <c r="L11" s="173"/>
      <c r="M11" s="173"/>
      <c r="N11" s="174"/>
      <c r="O11" s="126"/>
      <c r="P11" s="126"/>
      <c r="Q11" s="127" t="s">
        <v>32</v>
      </c>
      <c r="R11" s="128"/>
      <c r="S11" s="129" t="s">
        <v>33</v>
      </c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83"/>
      <c r="GM11" s="83"/>
      <c r="GN11" s="83"/>
      <c r="GO11" s="83"/>
      <c r="GP11" s="83"/>
      <c r="GQ11" s="83"/>
      <c r="GR11" s="83"/>
      <c r="GS11" s="83"/>
      <c r="GT11" s="83"/>
      <c r="GU11" s="83"/>
      <c r="GV11" s="83"/>
      <c r="GW11" s="83"/>
      <c r="GX11" s="83"/>
      <c r="GY11" s="83"/>
      <c r="GZ11" s="83"/>
      <c r="HA11" s="83"/>
      <c r="HB11" s="83"/>
      <c r="HC11" s="83"/>
      <c r="HD11" s="83"/>
      <c r="HE11" s="83"/>
      <c r="HF11" s="83"/>
      <c r="HG11" s="83"/>
      <c r="HH11" s="83"/>
      <c r="HI11" s="83"/>
      <c r="HJ11" s="83"/>
      <c r="HK11" s="83"/>
      <c r="HL11" s="83"/>
      <c r="HM11" s="83"/>
      <c r="HN11" s="83"/>
      <c r="HO11" s="83"/>
      <c r="HP11" s="83"/>
      <c r="HQ11" s="83"/>
      <c r="HR11" s="83"/>
      <c r="HS11" s="83"/>
      <c r="HT11" s="83"/>
      <c r="HU11" s="83"/>
      <c r="HV11" s="83"/>
      <c r="HW11" s="83"/>
      <c r="HX11" s="83"/>
      <c r="HY11" s="83"/>
      <c r="HZ11" s="83"/>
      <c r="IA11" s="83"/>
      <c r="IB11" s="83"/>
      <c r="IC11" s="83"/>
      <c r="ID11" s="83"/>
    </row>
    <row r="12" spans="1:238" ht="15.95" customHeight="1" thickBot="1">
      <c r="A12" s="83"/>
      <c r="B12" s="130"/>
      <c r="C12" s="130"/>
      <c r="D12" s="130"/>
      <c r="E12" s="130"/>
      <c r="F12" s="131"/>
      <c r="G12" s="132"/>
      <c r="H12" s="125"/>
      <c r="I12" s="125"/>
      <c r="J12" s="133" t="s">
        <v>22</v>
      </c>
      <c r="K12" s="134" t="s">
        <v>4</v>
      </c>
      <c r="L12" s="134" t="s">
        <v>5</v>
      </c>
      <c r="M12" s="134" t="s">
        <v>7</v>
      </c>
      <c r="N12" s="135" t="s">
        <v>12</v>
      </c>
      <c r="O12" s="126"/>
      <c r="P12" s="126"/>
      <c r="Q12" s="136" t="s">
        <v>4</v>
      </c>
      <c r="R12" s="128"/>
      <c r="S12" s="136" t="s">
        <v>4</v>
      </c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FX12" s="83"/>
      <c r="FY12" s="83"/>
      <c r="FZ12" s="83"/>
      <c r="GA12" s="83"/>
      <c r="GB12" s="83"/>
      <c r="GC12" s="83"/>
      <c r="GD12" s="83"/>
      <c r="GE12" s="83"/>
      <c r="GF12" s="83"/>
      <c r="GG12" s="83"/>
      <c r="GH12" s="83"/>
      <c r="GI12" s="83"/>
      <c r="GJ12" s="83"/>
      <c r="GK12" s="83"/>
      <c r="GL12" s="83"/>
      <c r="GM12" s="83"/>
      <c r="GN12" s="83"/>
      <c r="GO12" s="83"/>
      <c r="GP12" s="83"/>
      <c r="GQ12" s="83"/>
      <c r="GR12" s="83"/>
      <c r="GS12" s="83"/>
      <c r="GT12" s="83"/>
      <c r="GU12" s="83"/>
      <c r="GV12" s="83"/>
      <c r="GW12" s="83"/>
      <c r="GX12" s="83"/>
      <c r="GY12" s="83"/>
      <c r="GZ12" s="83"/>
      <c r="HA12" s="83"/>
      <c r="HB12" s="83"/>
      <c r="HC12" s="83"/>
      <c r="HD12" s="83"/>
      <c r="HE12" s="83"/>
      <c r="HF12" s="83"/>
      <c r="HG12" s="83"/>
      <c r="HH12" s="83"/>
      <c r="HI12" s="83"/>
      <c r="HJ12" s="83"/>
      <c r="HK12" s="83"/>
      <c r="HL12" s="83"/>
      <c r="HM12" s="83"/>
      <c r="HN12" s="83"/>
      <c r="HO12" s="83"/>
      <c r="HP12" s="83"/>
      <c r="HQ12" s="83"/>
      <c r="HR12" s="83"/>
      <c r="HS12" s="83"/>
      <c r="HT12" s="83"/>
      <c r="HU12" s="83"/>
      <c r="HV12" s="83"/>
      <c r="HW12" s="83"/>
      <c r="HX12" s="83"/>
      <c r="HY12" s="83"/>
      <c r="HZ12" s="83"/>
      <c r="IA12" s="83"/>
      <c r="IB12" s="83"/>
      <c r="IC12" s="83"/>
      <c r="ID12" s="83"/>
    </row>
    <row r="13" spans="1:238" ht="12.75" customHeight="1">
      <c r="A13" s="83"/>
      <c r="B13" s="130"/>
      <c r="C13" s="130"/>
      <c r="D13" s="130"/>
      <c r="E13" s="130"/>
      <c r="F13" s="131"/>
      <c r="G13" s="137"/>
      <c r="H13" s="125"/>
      <c r="I13" s="125"/>
      <c r="J13" s="138">
        <v>39478</v>
      </c>
      <c r="K13" s="156">
        <v>0.74</v>
      </c>
      <c r="L13" s="156">
        <v>0.85</v>
      </c>
      <c r="M13" s="156">
        <v>0.85</v>
      </c>
      <c r="N13" s="159">
        <v>0.55000000000000004</v>
      </c>
      <c r="O13" s="139"/>
      <c r="P13" s="139"/>
      <c r="Q13" s="140"/>
      <c r="R13" s="141"/>
      <c r="S13" s="140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FX13" s="83"/>
      <c r="FY13" s="83"/>
      <c r="FZ13" s="83"/>
      <c r="GA13" s="83"/>
      <c r="GB13" s="83"/>
      <c r="GC13" s="83"/>
      <c r="GD13" s="83"/>
      <c r="GE13" s="83"/>
      <c r="GF13" s="83"/>
      <c r="GG13" s="83"/>
      <c r="GH13" s="83"/>
      <c r="GI13" s="83"/>
      <c r="GJ13" s="83"/>
      <c r="GK13" s="83"/>
      <c r="GL13" s="83"/>
      <c r="GM13" s="83"/>
      <c r="GN13" s="83"/>
      <c r="GO13" s="83"/>
      <c r="GP13" s="83"/>
      <c r="GQ13" s="83"/>
      <c r="GR13" s="83"/>
      <c r="GS13" s="83"/>
      <c r="GT13" s="83"/>
      <c r="GU13" s="83"/>
      <c r="GV13" s="83"/>
      <c r="GW13" s="83"/>
      <c r="GX13" s="83"/>
      <c r="GY13" s="83"/>
      <c r="GZ13" s="83"/>
      <c r="HA13" s="83"/>
      <c r="HB13" s="83"/>
      <c r="HC13" s="83"/>
      <c r="HD13" s="83"/>
      <c r="HE13" s="83"/>
      <c r="HF13" s="83"/>
      <c r="HG13" s="83"/>
      <c r="HH13" s="83"/>
      <c r="HI13" s="83"/>
      <c r="HJ13" s="83"/>
      <c r="HK13" s="83"/>
      <c r="HL13" s="83"/>
      <c r="HM13" s="83"/>
      <c r="HN13" s="83"/>
      <c r="HO13" s="83"/>
      <c r="HP13" s="83"/>
      <c r="HQ13" s="83"/>
      <c r="HR13" s="83"/>
      <c r="HS13" s="83"/>
      <c r="HT13" s="83"/>
      <c r="HU13" s="83"/>
      <c r="HV13" s="83"/>
      <c r="HW13" s="83"/>
      <c r="HX13" s="83"/>
      <c r="HY13" s="83"/>
      <c r="HZ13" s="83"/>
      <c r="IA13" s="83"/>
      <c r="IB13" s="83"/>
      <c r="IC13" s="83"/>
      <c r="ID13" s="83"/>
    </row>
    <row r="14" spans="1:238" ht="12.75" customHeight="1">
      <c r="A14" s="83"/>
      <c r="B14" s="130"/>
      <c r="C14" s="130"/>
      <c r="D14" s="130"/>
      <c r="E14" s="130"/>
      <c r="F14" s="131"/>
      <c r="G14" s="137"/>
      <c r="H14" s="125"/>
      <c r="I14" s="125"/>
      <c r="J14" s="142">
        <v>39506</v>
      </c>
      <c r="K14" s="157">
        <v>0.76</v>
      </c>
      <c r="L14" s="157">
        <v>0.85</v>
      </c>
      <c r="M14" s="157">
        <v>0.85</v>
      </c>
      <c r="N14" s="160">
        <v>0.55000000000000004</v>
      </c>
      <c r="O14" s="139"/>
      <c r="P14" s="139"/>
      <c r="Q14" s="145"/>
      <c r="R14" s="141"/>
      <c r="S14" s="145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FX14" s="83"/>
      <c r="FY14" s="83"/>
      <c r="FZ14" s="83"/>
      <c r="GA14" s="83"/>
      <c r="GB14" s="83"/>
      <c r="GC14" s="83"/>
      <c r="GD14" s="83"/>
      <c r="GE14" s="83"/>
      <c r="GF14" s="83"/>
      <c r="GG14" s="83"/>
      <c r="GH14" s="83"/>
      <c r="GI14" s="83"/>
      <c r="GJ14" s="83"/>
      <c r="GK14" s="83"/>
      <c r="GL14" s="83"/>
      <c r="GM14" s="83"/>
      <c r="GN14" s="83"/>
      <c r="GO14" s="83"/>
      <c r="GP14" s="83"/>
      <c r="GQ14" s="83"/>
      <c r="GR14" s="83"/>
      <c r="GS14" s="83"/>
      <c r="GT14" s="83"/>
      <c r="GU14" s="83"/>
      <c r="GV14" s="83"/>
      <c r="GW14" s="83"/>
      <c r="GX14" s="83"/>
      <c r="GY14" s="83"/>
      <c r="GZ14" s="83"/>
      <c r="HA14" s="83"/>
      <c r="HB14" s="83"/>
      <c r="HC14" s="83"/>
      <c r="HD14" s="83"/>
      <c r="HE14" s="83"/>
      <c r="HF14" s="83"/>
      <c r="HG14" s="83"/>
      <c r="HH14" s="83"/>
      <c r="HI14" s="83"/>
      <c r="HJ14" s="83"/>
      <c r="HK14" s="83"/>
      <c r="HL14" s="83"/>
      <c r="HM14" s="83"/>
      <c r="HN14" s="83"/>
      <c r="HO14" s="83"/>
      <c r="HP14" s="83"/>
      <c r="HQ14" s="83"/>
      <c r="HR14" s="83"/>
      <c r="HS14" s="83"/>
      <c r="HT14" s="83"/>
      <c r="HU14" s="83"/>
      <c r="HV14" s="83"/>
      <c r="HW14" s="83"/>
      <c r="HX14" s="83"/>
      <c r="HY14" s="83"/>
      <c r="HZ14" s="83"/>
      <c r="IA14" s="83"/>
      <c r="IB14" s="83"/>
      <c r="IC14" s="83"/>
      <c r="ID14" s="83"/>
    </row>
    <row r="15" spans="1:238" s="130" customFormat="1" ht="12.75" customHeight="1">
      <c r="A15" s="107"/>
      <c r="F15" s="131"/>
      <c r="G15" s="137"/>
      <c r="H15" s="125"/>
      <c r="I15" s="125"/>
      <c r="J15" s="146">
        <v>39536</v>
      </c>
      <c r="K15" s="158">
        <v>0.75</v>
      </c>
      <c r="L15" s="158">
        <v>0.85</v>
      </c>
      <c r="M15" s="158">
        <v>0.85</v>
      </c>
      <c r="N15" s="161">
        <v>0.55000000000000004</v>
      </c>
      <c r="O15" s="139"/>
      <c r="P15" s="139"/>
      <c r="Q15" s="140"/>
      <c r="R15" s="141"/>
      <c r="S15" s="140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7"/>
      <c r="DP15" s="107"/>
      <c r="DQ15" s="107"/>
      <c r="DR15" s="107"/>
      <c r="DS15" s="107"/>
      <c r="DT15" s="107"/>
      <c r="DU15" s="107"/>
      <c r="DV15" s="107"/>
      <c r="DW15" s="107"/>
      <c r="DX15" s="107"/>
      <c r="DY15" s="107"/>
      <c r="DZ15" s="107"/>
      <c r="EA15" s="107"/>
      <c r="EB15" s="107"/>
      <c r="EC15" s="107"/>
      <c r="ED15" s="107"/>
      <c r="EE15" s="107"/>
      <c r="EF15" s="107"/>
      <c r="EG15" s="107"/>
      <c r="EH15" s="107"/>
      <c r="EI15" s="107"/>
      <c r="EJ15" s="107"/>
      <c r="EK15" s="107"/>
      <c r="EL15" s="107"/>
      <c r="EM15" s="107"/>
      <c r="EN15" s="107"/>
      <c r="EO15" s="107"/>
      <c r="EP15" s="107"/>
      <c r="EQ15" s="107"/>
      <c r="ER15" s="107"/>
      <c r="ES15" s="107"/>
      <c r="ET15" s="107"/>
      <c r="EU15" s="107"/>
      <c r="EV15" s="107"/>
      <c r="EW15" s="107"/>
      <c r="EX15" s="107"/>
      <c r="EY15" s="107"/>
      <c r="EZ15" s="107"/>
      <c r="FA15" s="107"/>
      <c r="FB15" s="107"/>
      <c r="FC15" s="107"/>
      <c r="FD15" s="107"/>
      <c r="FE15" s="107"/>
      <c r="FF15" s="107"/>
      <c r="FG15" s="107"/>
      <c r="FH15" s="107"/>
      <c r="FI15" s="107"/>
      <c r="FJ15" s="107"/>
      <c r="FK15" s="107"/>
      <c r="FL15" s="107"/>
      <c r="FM15" s="107"/>
      <c r="FN15" s="107"/>
      <c r="FO15" s="107"/>
      <c r="FP15" s="107"/>
      <c r="FQ15" s="107"/>
      <c r="FR15" s="107"/>
      <c r="FS15" s="107"/>
      <c r="FT15" s="107"/>
      <c r="FU15" s="107"/>
      <c r="FV15" s="107"/>
      <c r="FW15" s="107"/>
      <c r="FX15" s="107"/>
      <c r="FY15" s="107"/>
      <c r="FZ15" s="107"/>
      <c r="GA15" s="107"/>
      <c r="GB15" s="107"/>
      <c r="GC15" s="107"/>
      <c r="GD15" s="107"/>
      <c r="GE15" s="107"/>
      <c r="GF15" s="107"/>
      <c r="GG15" s="107"/>
      <c r="GH15" s="107"/>
      <c r="GI15" s="107"/>
      <c r="GJ15" s="107"/>
      <c r="GK15" s="107"/>
      <c r="GL15" s="107"/>
      <c r="GM15" s="107"/>
      <c r="GN15" s="107"/>
      <c r="GO15" s="107"/>
      <c r="GP15" s="107"/>
      <c r="GQ15" s="107"/>
      <c r="GR15" s="107"/>
      <c r="GS15" s="107"/>
      <c r="GT15" s="107"/>
      <c r="GU15" s="107"/>
      <c r="GV15" s="107"/>
      <c r="GW15" s="107"/>
      <c r="GX15" s="107"/>
      <c r="GY15" s="107"/>
      <c r="GZ15" s="107"/>
      <c r="HA15" s="107"/>
      <c r="HB15" s="107"/>
      <c r="HC15" s="107"/>
      <c r="HD15" s="107"/>
      <c r="HE15" s="107"/>
      <c r="HF15" s="107"/>
      <c r="HG15" s="107"/>
      <c r="HH15" s="107"/>
      <c r="HI15" s="107"/>
      <c r="HJ15" s="107"/>
      <c r="HK15" s="107"/>
      <c r="HL15" s="107"/>
      <c r="HM15" s="107"/>
      <c r="HN15" s="107"/>
      <c r="HO15" s="107"/>
      <c r="HP15" s="107"/>
      <c r="HQ15" s="107"/>
      <c r="HR15" s="107"/>
      <c r="HS15" s="107"/>
      <c r="HT15" s="107"/>
      <c r="HU15" s="107"/>
      <c r="HV15" s="107"/>
      <c r="HW15" s="107"/>
      <c r="HX15" s="107"/>
      <c r="HY15" s="107"/>
      <c r="HZ15" s="107"/>
      <c r="IA15" s="107"/>
      <c r="IB15" s="107"/>
      <c r="IC15" s="107"/>
      <c r="ID15" s="107"/>
    </row>
    <row r="16" spans="1:238" s="130" customFormat="1" ht="12.75" customHeight="1">
      <c r="F16" s="131"/>
      <c r="G16" s="137"/>
      <c r="H16" s="125"/>
      <c r="I16" s="125"/>
      <c r="J16" s="142">
        <v>39566</v>
      </c>
      <c r="K16" s="157">
        <v>0.78</v>
      </c>
      <c r="L16" s="157">
        <v>0.85</v>
      </c>
      <c r="M16" s="157">
        <v>0.85</v>
      </c>
      <c r="N16" s="160">
        <v>0.55000000000000004</v>
      </c>
      <c r="O16" s="139"/>
      <c r="P16" s="139"/>
      <c r="Q16" s="145"/>
      <c r="R16" s="141"/>
      <c r="S16" s="145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7"/>
      <c r="DP16" s="107"/>
      <c r="DQ16" s="107"/>
      <c r="DR16" s="107"/>
      <c r="DS16" s="107"/>
      <c r="DT16" s="107"/>
      <c r="DU16" s="107"/>
      <c r="DV16" s="107"/>
      <c r="DW16" s="107"/>
      <c r="DX16" s="107"/>
      <c r="DY16" s="107"/>
      <c r="DZ16" s="107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7"/>
      <c r="EL16" s="107"/>
      <c r="EM16" s="107"/>
      <c r="EN16" s="107"/>
      <c r="EO16" s="107"/>
      <c r="EP16" s="107"/>
      <c r="EQ16" s="107"/>
      <c r="ER16" s="107"/>
      <c r="ES16" s="107"/>
      <c r="ET16" s="107"/>
      <c r="EU16" s="107"/>
      <c r="EV16" s="107"/>
      <c r="EW16" s="107"/>
      <c r="EX16" s="107"/>
      <c r="EY16" s="107"/>
      <c r="EZ16" s="107"/>
      <c r="FA16" s="107"/>
      <c r="FB16" s="107"/>
      <c r="FC16" s="107"/>
      <c r="FD16" s="107"/>
      <c r="FE16" s="107"/>
      <c r="FF16" s="107"/>
      <c r="FG16" s="107"/>
      <c r="FH16" s="107"/>
      <c r="FI16" s="107"/>
      <c r="FJ16" s="107"/>
      <c r="FK16" s="107"/>
      <c r="FL16" s="107"/>
      <c r="FM16" s="107"/>
      <c r="FN16" s="107"/>
      <c r="FO16" s="107"/>
      <c r="FP16" s="107"/>
      <c r="FQ16" s="107"/>
      <c r="FR16" s="107"/>
      <c r="FS16" s="107"/>
      <c r="FT16" s="107"/>
      <c r="FU16" s="107"/>
      <c r="FV16" s="107"/>
      <c r="FW16" s="107"/>
      <c r="FX16" s="107"/>
      <c r="FY16" s="107"/>
      <c r="FZ16" s="107"/>
      <c r="GA16" s="107"/>
      <c r="GB16" s="107"/>
      <c r="GC16" s="107"/>
      <c r="GD16" s="107"/>
      <c r="GE16" s="107"/>
      <c r="GF16" s="107"/>
      <c r="GG16" s="107"/>
      <c r="GH16" s="107"/>
      <c r="GI16" s="107"/>
      <c r="GJ16" s="107"/>
      <c r="GK16" s="107"/>
      <c r="GL16" s="107"/>
      <c r="GM16" s="107"/>
      <c r="GN16" s="107"/>
      <c r="GO16" s="107"/>
      <c r="GP16" s="107"/>
      <c r="GQ16" s="107"/>
      <c r="GR16" s="107"/>
      <c r="GS16" s="107"/>
      <c r="GT16" s="107"/>
      <c r="GU16" s="107"/>
      <c r="GV16" s="107"/>
      <c r="GW16" s="107"/>
      <c r="GX16" s="107"/>
      <c r="GY16" s="107"/>
      <c r="GZ16" s="107"/>
      <c r="HA16" s="107"/>
      <c r="HB16" s="107"/>
      <c r="HC16" s="107"/>
      <c r="HD16" s="107"/>
      <c r="HE16" s="107"/>
      <c r="HF16" s="107"/>
      <c r="HG16" s="107"/>
      <c r="HH16" s="107"/>
      <c r="HI16" s="107"/>
      <c r="HJ16" s="107"/>
      <c r="HK16" s="107"/>
      <c r="HL16" s="107"/>
      <c r="HM16" s="107"/>
      <c r="HN16" s="107"/>
      <c r="HO16" s="107"/>
      <c r="HP16" s="107"/>
      <c r="HQ16" s="107"/>
      <c r="HR16" s="107"/>
      <c r="HS16" s="107"/>
      <c r="HT16" s="107"/>
      <c r="HU16" s="107"/>
      <c r="HV16" s="107"/>
      <c r="HW16" s="107"/>
      <c r="HX16" s="107"/>
      <c r="HY16" s="107"/>
      <c r="HZ16" s="107"/>
      <c r="IA16" s="107"/>
      <c r="IB16" s="107"/>
      <c r="IC16" s="107"/>
      <c r="ID16" s="107"/>
    </row>
    <row r="17" spans="2:238" s="130" customFormat="1" ht="12.75" customHeight="1">
      <c r="F17" s="131"/>
      <c r="G17" s="137"/>
      <c r="H17" s="125"/>
      <c r="I17" s="125"/>
      <c r="J17" s="146">
        <v>39596</v>
      </c>
      <c r="K17" s="158">
        <v>0.77</v>
      </c>
      <c r="L17" s="158">
        <v>0.85</v>
      </c>
      <c r="M17" s="158">
        <v>0.85</v>
      </c>
      <c r="N17" s="161">
        <v>0.55000000000000004</v>
      </c>
      <c r="O17" s="139"/>
      <c r="P17" s="139"/>
      <c r="Q17" s="140"/>
      <c r="R17" s="141"/>
      <c r="S17" s="140"/>
      <c r="T17" s="125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7"/>
      <c r="DP17" s="107"/>
      <c r="DQ17" s="107"/>
      <c r="DR17" s="107"/>
      <c r="DS17" s="107"/>
      <c r="DT17" s="107"/>
      <c r="DU17" s="107"/>
      <c r="DV17" s="107"/>
      <c r="DW17" s="107"/>
      <c r="DX17" s="107"/>
      <c r="DY17" s="107"/>
      <c r="DZ17" s="107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7"/>
      <c r="EL17" s="107"/>
      <c r="EM17" s="107"/>
      <c r="EN17" s="107"/>
      <c r="EO17" s="107"/>
      <c r="EP17" s="107"/>
      <c r="EQ17" s="107"/>
      <c r="ER17" s="107"/>
      <c r="ES17" s="107"/>
      <c r="ET17" s="107"/>
      <c r="EU17" s="107"/>
      <c r="EV17" s="107"/>
      <c r="EW17" s="107"/>
      <c r="EX17" s="107"/>
      <c r="EY17" s="107"/>
      <c r="EZ17" s="107"/>
      <c r="FA17" s="107"/>
      <c r="FB17" s="107"/>
      <c r="FC17" s="107"/>
      <c r="FD17" s="107"/>
      <c r="FE17" s="107"/>
      <c r="FF17" s="107"/>
      <c r="FG17" s="107"/>
      <c r="FH17" s="107"/>
      <c r="FI17" s="107"/>
      <c r="FJ17" s="107"/>
      <c r="FK17" s="107"/>
      <c r="FL17" s="107"/>
      <c r="FM17" s="107"/>
      <c r="FN17" s="107"/>
      <c r="FO17" s="107"/>
      <c r="FP17" s="107"/>
      <c r="FQ17" s="107"/>
      <c r="FR17" s="107"/>
      <c r="FS17" s="107"/>
      <c r="FT17" s="107"/>
      <c r="FU17" s="107"/>
      <c r="FV17" s="107"/>
      <c r="FW17" s="107"/>
      <c r="FX17" s="107"/>
      <c r="FY17" s="107"/>
      <c r="FZ17" s="107"/>
      <c r="GA17" s="107"/>
      <c r="GB17" s="107"/>
      <c r="GC17" s="107"/>
      <c r="GD17" s="107"/>
      <c r="GE17" s="107"/>
      <c r="GF17" s="107"/>
      <c r="GG17" s="107"/>
      <c r="GH17" s="107"/>
      <c r="GI17" s="107"/>
      <c r="GJ17" s="107"/>
      <c r="GK17" s="107"/>
      <c r="GL17" s="107"/>
      <c r="GM17" s="107"/>
      <c r="GN17" s="107"/>
      <c r="GO17" s="107"/>
      <c r="GP17" s="107"/>
      <c r="GQ17" s="107"/>
      <c r="GR17" s="107"/>
      <c r="GS17" s="107"/>
      <c r="GT17" s="107"/>
      <c r="GU17" s="107"/>
      <c r="GV17" s="107"/>
      <c r="GW17" s="107"/>
      <c r="GX17" s="107"/>
      <c r="GY17" s="107"/>
      <c r="GZ17" s="107"/>
      <c r="HA17" s="107"/>
      <c r="HB17" s="107"/>
      <c r="HC17" s="107"/>
      <c r="HD17" s="107"/>
      <c r="HE17" s="107"/>
      <c r="HF17" s="107"/>
      <c r="HG17" s="107"/>
      <c r="HH17" s="107"/>
      <c r="HI17" s="107"/>
      <c r="HJ17" s="107"/>
      <c r="HK17" s="107"/>
      <c r="HL17" s="107"/>
      <c r="HM17" s="107"/>
      <c r="HN17" s="107"/>
      <c r="HO17" s="107"/>
      <c r="HP17" s="107"/>
      <c r="HQ17" s="107"/>
      <c r="HR17" s="107"/>
      <c r="HS17" s="107"/>
      <c r="HT17" s="107"/>
      <c r="HU17" s="107"/>
      <c r="HV17" s="107"/>
      <c r="HW17" s="107"/>
      <c r="HX17" s="107"/>
      <c r="HY17" s="107"/>
      <c r="HZ17" s="107"/>
      <c r="IA17" s="107"/>
      <c r="IB17" s="107"/>
      <c r="IC17" s="107"/>
      <c r="ID17" s="107"/>
    </row>
    <row r="18" spans="2:238" s="130" customFormat="1" ht="12.75" customHeight="1">
      <c r="F18" s="131"/>
      <c r="G18" s="137"/>
      <c r="H18" s="125"/>
      <c r="I18" s="125"/>
      <c r="J18" s="142">
        <v>39626</v>
      </c>
      <c r="K18" s="157">
        <v>0.8</v>
      </c>
      <c r="L18" s="157">
        <v>0.85</v>
      </c>
      <c r="M18" s="157">
        <v>0.85</v>
      </c>
      <c r="N18" s="160">
        <v>0.55000000000000004</v>
      </c>
      <c r="O18" s="139"/>
      <c r="P18" s="139"/>
      <c r="Q18" s="145"/>
      <c r="R18" s="141"/>
      <c r="S18" s="145"/>
      <c r="T18" s="125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/>
      <c r="CH18" s="107"/>
      <c r="CI18" s="107"/>
      <c r="CJ18" s="107"/>
      <c r="CK18" s="107"/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7"/>
      <c r="DB18" s="107"/>
      <c r="DC18" s="107"/>
      <c r="DD18" s="107"/>
      <c r="DE18" s="107"/>
      <c r="DF18" s="107"/>
      <c r="DG18" s="107"/>
      <c r="DH18" s="107"/>
      <c r="DI18" s="107"/>
      <c r="DJ18" s="107"/>
      <c r="DK18" s="107"/>
      <c r="DL18" s="107"/>
      <c r="DM18" s="107"/>
      <c r="DN18" s="107"/>
      <c r="DO18" s="107"/>
      <c r="DP18" s="107"/>
      <c r="DQ18" s="107"/>
      <c r="DR18" s="107"/>
      <c r="DS18" s="107"/>
      <c r="DT18" s="107"/>
      <c r="DU18" s="107"/>
      <c r="DV18" s="107"/>
      <c r="DW18" s="107"/>
      <c r="DX18" s="107"/>
      <c r="DY18" s="107"/>
      <c r="DZ18" s="107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7"/>
      <c r="EL18" s="107"/>
      <c r="EM18" s="107"/>
      <c r="EN18" s="107"/>
      <c r="EO18" s="107"/>
      <c r="EP18" s="107"/>
      <c r="EQ18" s="107"/>
      <c r="ER18" s="107"/>
      <c r="ES18" s="107"/>
      <c r="ET18" s="107"/>
      <c r="EU18" s="107"/>
      <c r="EV18" s="107"/>
      <c r="EW18" s="107"/>
      <c r="EX18" s="107"/>
      <c r="EY18" s="107"/>
      <c r="EZ18" s="107"/>
      <c r="FA18" s="107"/>
      <c r="FB18" s="107"/>
      <c r="FC18" s="107"/>
      <c r="FD18" s="107"/>
      <c r="FE18" s="107"/>
      <c r="FF18" s="107"/>
      <c r="FG18" s="107"/>
      <c r="FH18" s="107"/>
      <c r="FI18" s="107"/>
      <c r="FJ18" s="107"/>
      <c r="FK18" s="107"/>
      <c r="FL18" s="107"/>
      <c r="FM18" s="107"/>
      <c r="FN18" s="107"/>
      <c r="FO18" s="107"/>
      <c r="FP18" s="107"/>
      <c r="FQ18" s="107"/>
      <c r="FR18" s="107"/>
      <c r="FS18" s="107"/>
      <c r="FT18" s="107"/>
      <c r="FU18" s="107"/>
      <c r="FV18" s="107"/>
      <c r="FW18" s="107"/>
      <c r="FX18" s="107"/>
      <c r="FY18" s="107"/>
      <c r="FZ18" s="107"/>
      <c r="GA18" s="107"/>
      <c r="GB18" s="107"/>
      <c r="GC18" s="107"/>
      <c r="GD18" s="107"/>
      <c r="GE18" s="107"/>
      <c r="GF18" s="107"/>
      <c r="GG18" s="107"/>
      <c r="GH18" s="107"/>
      <c r="GI18" s="107"/>
      <c r="GJ18" s="107"/>
      <c r="GK18" s="107"/>
      <c r="GL18" s="107"/>
      <c r="GM18" s="107"/>
      <c r="GN18" s="107"/>
      <c r="GO18" s="107"/>
      <c r="GP18" s="107"/>
      <c r="GQ18" s="107"/>
      <c r="GR18" s="107"/>
      <c r="GS18" s="107"/>
      <c r="GT18" s="107"/>
      <c r="GU18" s="107"/>
      <c r="GV18" s="107"/>
      <c r="GW18" s="107"/>
      <c r="GX18" s="107"/>
      <c r="GY18" s="107"/>
      <c r="GZ18" s="107"/>
      <c r="HA18" s="107"/>
      <c r="HB18" s="107"/>
      <c r="HC18" s="107"/>
      <c r="HD18" s="107"/>
      <c r="HE18" s="107"/>
      <c r="HF18" s="107"/>
      <c r="HG18" s="107"/>
      <c r="HH18" s="107"/>
      <c r="HI18" s="107"/>
      <c r="HJ18" s="107"/>
      <c r="HK18" s="107"/>
      <c r="HL18" s="107"/>
      <c r="HM18" s="107"/>
      <c r="HN18" s="107"/>
      <c r="HO18" s="107"/>
      <c r="HP18" s="107"/>
      <c r="HQ18" s="107"/>
      <c r="HR18" s="107"/>
      <c r="HS18" s="107"/>
      <c r="HT18" s="107"/>
      <c r="HU18" s="107"/>
      <c r="HV18" s="107"/>
      <c r="HW18" s="107"/>
      <c r="HX18" s="107"/>
      <c r="HY18" s="107"/>
      <c r="HZ18" s="107"/>
      <c r="IA18" s="107"/>
      <c r="IB18" s="107"/>
      <c r="IC18" s="107"/>
      <c r="ID18" s="107"/>
    </row>
    <row r="19" spans="2:238" s="130" customFormat="1" ht="12.75" customHeight="1">
      <c r="F19" s="131"/>
      <c r="G19" s="137"/>
      <c r="H19" s="125"/>
      <c r="I19" s="125"/>
      <c r="J19" s="146">
        <v>39656</v>
      </c>
      <c r="K19" s="158">
        <v>0.83</v>
      </c>
      <c r="L19" s="158">
        <v>0.85</v>
      </c>
      <c r="M19" s="158">
        <v>0.85</v>
      </c>
      <c r="N19" s="161">
        <v>0.55000000000000004</v>
      </c>
      <c r="O19" s="139"/>
      <c r="P19" s="139"/>
      <c r="Q19" s="140"/>
      <c r="R19" s="141"/>
      <c r="S19" s="140"/>
      <c r="T19" s="125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7"/>
      <c r="DP19" s="107"/>
      <c r="DQ19" s="107"/>
      <c r="DR19" s="107"/>
      <c r="DS19" s="107"/>
      <c r="DT19" s="107"/>
      <c r="DU19" s="107"/>
      <c r="DV19" s="107"/>
      <c r="DW19" s="107"/>
      <c r="DX19" s="107"/>
      <c r="DY19" s="107"/>
      <c r="DZ19" s="107"/>
      <c r="EA19" s="107"/>
      <c r="EB19" s="107"/>
      <c r="EC19" s="107"/>
      <c r="ED19" s="107"/>
      <c r="EE19" s="107"/>
      <c r="EF19" s="107"/>
      <c r="EG19" s="107"/>
      <c r="EH19" s="107"/>
      <c r="EI19" s="107"/>
      <c r="EJ19" s="107"/>
      <c r="EK19" s="107"/>
      <c r="EL19" s="107"/>
      <c r="EM19" s="107"/>
      <c r="EN19" s="107"/>
      <c r="EO19" s="107"/>
      <c r="EP19" s="107"/>
      <c r="EQ19" s="107"/>
      <c r="ER19" s="107"/>
      <c r="ES19" s="107"/>
      <c r="ET19" s="107"/>
      <c r="EU19" s="107"/>
      <c r="EV19" s="107"/>
      <c r="EW19" s="107"/>
      <c r="EX19" s="107"/>
      <c r="EY19" s="107"/>
      <c r="EZ19" s="107"/>
      <c r="FA19" s="107"/>
      <c r="FB19" s="107"/>
      <c r="FC19" s="107"/>
      <c r="FD19" s="107"/>
      <c r="FE19" s="107"/>
      <c r="FF19" s="107"/>
      <c r="FG19" s="107"/>
      <c r="FH19" s="107"/>
      <c r="FI19" s="107"/>
      <c r="FJ19" s="107"/>
      <c r="FK19" s="107"/>
      <c r="FL19" s="107"/>
      <c r="FM19" s="107"/>
      <c r="FN19" s="107"/>
      <c r="FO19" s="107"/>
      <c r="FP19" s="107"/>
      <c r="FQ19" s="107"/>
      <c r="FR19" s="107"/>
      <c r="FS19" s="107"/>
      <c r="FT19" s="107"/>
      <c r="FU19" s="107"/>
      <c r="FV19" s="107"/>
      <c r="FW19" s="107"/>
      <c r="FX19" s="107"/>
      <c r="FY19" s="107"/>
      <c r="FZ19" s="107"/>
      <c r="GA19" s="107"/>
      <c r="GB19" s="107"/>
      <c r="GC19" s="107"/>
      <c r="GD19" s="107"/>
      <c r="GE19" s="107"/>
      <c r="GF19" s="107"/>
      <c r="GG19" s="107"/>
      <c r="GH19" s="107"/>
      <c r="GI19" s="107"/>
      <c r="GJ19" s="107"/>
      <c r="GK19" s="107"/>
      <c r="GL19" s="107"/>
      <c r="GM19" s="107"/>
      <c r="GN19" s="107"/>
      <c r="GO19" s="107"/>
      <c r="GP19" s="107"/>
      <c r="GQ19" s="107"/>
      <c r="GR19" s="107"/>
      <c r="GS19" s="107"/>
      <c r="GT19" s="107"/>
      <c r="GU19" s="107"/>
      <c r="GV19" s="107"/>
      <c r="GW19" s="107"/>
      <c r="GX19" s="107"/>
      <c r="GY19" s="107"/>
      <c r="GZ19" s="107"/>
      <c r="HA19" s="107"/>
      <c r="HB19" s="107"/>
      <c r="HC19" s="107"/>
      <c r="HD19" s="107"/>
      <c r="HE19" s="107"/>
      <c r="HF19" s="107"/>
      <c r="HG19" s="107"/>
      <c r="HH19" s="107"/>
      <c r="HI19" s="107"/>
      <c r="HJ19" s="107"/>
      <c r="HK19" s="107"/>
      <c r="HL19" s="107"/>
      <c r="HM19" s="107"/>
      <c r="HN19" s="107"/>
      <c r="HO19" s="107"/>
      <c r="HP19" s="107"/>
      <c r="HQ19" s="107"/>
      <c r="HR19" s="107"/>
      <c r="HS19" s="107"/>
      <c r="HT19" s="107"/>
      <c r="HU19" s="107"/>
      <c r="HV19" s="107"/>
      <c r="HW19" s="107"/>
      <c r="HX19" s="107"/>
      <c r="HY19" s="107"/>
      <c r="HZ19" s="107"/>
      <c r="IA19" s="107"/>
      <c r="IB19" s="107"/>
      <c r="IC19" s="107"/>
      <c r="ID19" s="107"/>
    </row>
    <row r="20" spans="2:238" s="130" customFormat="1" ht="12.75" customHeight="1">
      <c r="F20" s="131"/>
      <c r="G20" s="137"/>
      <c r="H20" s="125"/>
      <c r="I20" s="125"/>
      <c r="J20" s="142">
        <v>39686</v>
      </c>
      <c r="K20" s="157">
        <v>0.84</v>
      </c>
      <c r="L20" s="157">
        <v>0.85</v>
      </c>
      <c r="M20" s="157">
        <v>0.85</v>
      </c>
      <c r="N20" s="160">
        <v>0.55000000000000004</v>
      </c>
      <c r="O20" s="139"/>
      <c r="P20" s="139"/>
      <c r="Q20" s="145"/>
      <c r="R20" s="141"/>
      <c r="S20" s="145"/>
      <c r="T20" s="125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7"/>
      <c r="DP20" s="107"/>
      <c r="DQ20" s="107"/>
      <c r="DR20" s="107"/>
      <c r="DS20" s="107"/>
      <c r="DT20" s="107"/>
      <c r="DU20" s="107"/>
      <c r="DV20" s="107"/>
      <c r="DW20" s="107"/>
      <c r="DX20" s="107"/>
      <c r="DY20" s="107"/>
      <c r="DZ20" s="107"/>
      <c r="EA20" s="107"/>
      <c r="EB20" s="107"/>
      <c r="EC20" s="107"/>
      <c r="ED20" s="107"/>
      <c r="EE20" s="107"/>
      <c r="EF20" s="107"/>
      <c r="EG20" s="107"/>
      <c r="EH20" s="107"/>
      <c r="EI20" s="107"/>
      <c r="EJ20" s="107"/>
      <c r="EK20" s="107"/>
      <c r="EL20" s="107"/>
      <c r="EM20" s="107"/>
      <c r="EN20" s="107"/>
      <c r="EO20" s="107"/>
      <c r="EP20" s="107"/>
      <c r="EQ20" s="107"/>
      <c r="ER20" s="107"/>
      <c r="ES20" s="107"/>
      <c r="ET20" s="107"/>
      <c r="EU20" s="107"/>
      <c r="EV20" s="107"/>
      <c r="EW20" s="107"/>
      <c r="EX20" s="107"/>
      <c r="EY20" s="107"/>
      <c r="EZ20" s="107"/>
      <c r="FA20" s="107"/>
      <c r="FB20" s="107"/>
      <c r="FC20" s="107"/>
      <c r="FD20" s="107"/>
      <c r="FE20" s="107"/>
      <c r="FF20" s="107"/>
      <c r="FG20" s="107"/>
      <c r="FH20" s="107"/>
      <c r="FI20" s="107"/>
      <c r="FJ20" s="107"/>
      <c r="FK20" s="107"/>
      <c r="FL20" s="107"/>
      <c r="FM20" s="107"/>
      <c r="FN20" s="107"/>
      <c r="FO20" s="107"/>
      <c r="FP20" s="107"/>
      <c r="FQ20" s="107"/>
      <c r="FR20" s="107"/>
      <c r="FS20" s="107"/>
      <c r="FT20" s="107"/>
      <c r="FU20" s="107"/>
      <c r="FV20" s="107"/>
      <c r="FW20" s="107"/>
      <c r="FX20" s="107"/>
      <c r="FY20" s="107"/>
      <c r="FZ20" s="107"/>
      <c r="GA20" s="107"/>
      <c r="GB20" s="107"/>
      <c r="GC20" s="107"/>
      <c r="GD20" s="107"/>
      <c r="GE20" s="107"/>
      <c r="GF20" s="107"/>
      <c r="GG20" s="107"/>
      <c r="GH20" s="107"/>
      <c r="GI20" s="107"/>
      <c r="GJ20" s="107"/>
      <c r="GK20" s="107"/>
      <c r="GL20" s="107"/>
      <c r="GM20" s="107"/>
      <c r="GN20" s="107"/>
      <c r="GO20" s="107"/>
      <c r="GP20" s="107"/>
      <c r="GQ20" s="107"/>
      <c r="GR20" s="107"/>
      <c r="GS20" s="107"/>
      <c r="GT20" s="107"/>
      <c r="GU20" s="107"/>
      <c r="GV20" s="107"/>
      <c r="GW20" s="107"/>
      <c r="GX20" s="107"/>
      <c r="GY20" s="107"/>
      <c r="GZ20" s="107"/>
      <c r="HA20" s="107"/>
      <c r="HB20" s="107"/>
      <c r="HC20" s="107"/>
      <c r="HD20" s="107"/>
      <c r="HE20" s="107"/>
      <c r="HF20" s="107"/>
      <c r="HG20" s="107"/>
      <c r="HH20" s="107"/>
      <c r="HI20" s="107"/>
      <c r="HJ20" s="107"/>
      <c r="HK20" s="107"/>
      <c r="HL20" s="107"/>
      <c r="HM20" s="107"/>
      <c r="HN20" s="107"/>
      <c r="HO20" s="107"/>
      <c r="HP20" s="107"/>
      <c r="HQ20" s="107"/>
      <c r="HR20" s="107"/>
      <c r="HS20" s="107"/>
      <c r="HT20" s="107"/>
      <c r="HU20" s="107"/>
      <c r="HV20" s="107"/>
      <c r="HW20" s="107"/>
      <c r="HX20" s="107"/>
      <c r="HY20" s="107"/>
      <c r="HZ20" s="107"/>
      <c r="IA20" s="107"/>
      <c r="IB20" s="107"/>
      <c r="IC20" s="107"/>
      <c r="ID20" s="107"/>
    </row>
    <row r="21" spans="2:238" s="130" customFormat="1" ht="12.75" customHeight="1">
      <c r="F21" s="131"/>
      <c r="G21" s="137"/>
      <c r="H21" s="125"/>
      <c r="I21" s="125"/>
      <c r="J21" s="146">
        <v>39716</v>
      </c>
      <c r="K21" s="158">
        <v>0.88</v>
      </c>
      <c r="L21" s="158">
        <v>0.85</v>
      </c>
      <c r="M21" s="158">
        <v>0.85</v>
      </c>
      <c r="N21" s="161">
        <v>0.55000000000000004</v>
      </c>
      <c r="O21" s="139"/>
      <c r="P21" s="139"/>
      <c r="Q21" s="140"/>
      <c r="R21" s="141"/>
      <c r="S21" s="140"/>
      <c r="T21" s="125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7"/>
      <c r="DP21" s="107"/>
      <c r="DQ21" s="107"/>
      <c r="DR21" s="107"/>
      <c r="DS21" s="107"/>
      <c r="DT21" s="107"/>
      <c r="DU21" s="107"/>
      <c r="DV21" s="107"/>
      <c r="DW21" s="107"/>
      <c r="DX21" s="107"/>
      <c r="DY21" s="107"/>
      <c r="DZ21" s="107"/>
      <c r="EA21" s="107"/>
      <c r="EB21" s="107"/>
      <c r="EC21" s="107"/>
      <c r="ED21" s="107"/>
      <c r="EE21" s="107"/>
      <c r="EF21" s="107"/>
      <c r="EG21" s="107"/>
      <c r="EH21" s="107"/>
      <c r="EI21" s="107"/>
      <c r="EJ21" s="107"/>
      <c r="EK21" s="107"/>
      <c r="EL21" s="107"/>
      <c r="EM21" s="107"/>
      <c r="EN21" s="107"/>
      <c r="EO21" s="107"/>
      <c r="EP21" s="107"/>
      <c r="EQ21" s="107"/>
      <c r="ER21" s="107"/>
      <c r="ES21" s="107"/>
      <c r="ET21" s="107"/>
      <c r="EU21" s="107"/>
      <c r="EV21" s="107"/>
      <c r="EW21" s="107"/>
      <c r="EX21" s="107"/>
      <c r="EY21" s="107"/>
      <c r="EZ21" s="107"/>
      <c r="FA21" s="107"/>
      <c r="FB21" s="107"/>
      <c r="FC21" s="107"/>
      <c r="FD21" s="107"/>
      <c r="FE21" s="107"/>
      <c r="FF21" s="107"/>
      <c r="FG21" s="107"/>
      <c r="FH21" s="107"/>
      <c r="FI21" s="107"/>
      <c r="FJ21" s="107"/>
      <c r="FK21" s="107"/>
      <c r="FL21" s="107"/>
      <c r="FM21" s="107"/>
      <c r="FN21" s="107"/>
      <c r="FO21" s="107"/>
      <c r="FP21" s="107"/>
      <c r="FQ21" s="107"/>
      <c r="FR21" s="107"/>
      <c r="FS21" s="107"/>
      <c r="FT21" s="107"/>
      <c r="FU21" s="107"/>
      <c r="FV21" s="107"/>
      <c r="FW21" s="107"/>
      <c r="FX21" s="107"/>
      <c r="FY21" s="107"/>
      <c r="FZ21" s="107"/>
      <c r="GA21" s="107"/>
      <c r="GB21" s="107"/>
      <c r="GC21" s="107"/>
      <c r="GD21" s="107"/>
      <c r="GE21" s="107"/>
      <c r="GF21" s="107"/>
      <c r="GG21" s="107"/>
      <c r="GH21" s="107"/>
      <c r="GI21" s="107"/>
      <c r="GJ21" s="107"/>
      <c r="GK21" s="107"/>
      <c r="GL21" s="107"/>
      <c r="GM21" s="107"/>
      <c r="GN21" s="107"/>
      <c r="GO21" s="107"/>
      <c r="GP21" s="107"/>
      <c r="GQ21" s="107"/>
      <c r="GR21" s="107"/>
      <c r="GS21" s="107"/>
      <c r="GT21" s="107"/>
      <c r="GU21" s="107"/>
      <c r="GV21" s="107"/>
      <c r="GW21" s="107"/>
      <c r="GX21" s="107"/>
      <c r="GY21" s="107"/>
      <c r="GZ21" s="107"/>
      <c r="HA21" s="107"/>
      <c r="HB21" s="107"/>
      <c r="HC21" s="107"/>
      <c r="HD21" s="107"/>
      <c r="HE21" s="107"/>
      <c r="HF21" s="107"/>
      <c r="HG21" s="107"/>
      <c r="HH21" s="107"/>
      <c r="HI21" s="107"/>
      <c r="HJ21" s="107"/>
      <c r="HK21" s="107"/>
      <c r="HL21" s="107"/>
      <c r="HM21" s="107"/>
      <c r="HN21" s="107"/>
      <c r="HO21" s="107"/>
      <c r="HP21" s="107"/>
      <c r="HQ21" s="107"/>
      <c r="HR21" s="107"/>
      <c r="HS21" s="107"/>
      <c r="HT21" s="107"/>
      <c r="HU21" s="107"/>
      <c r="HV21" s="107"/>
      <c r="HW21" s="107"/>
      <c r="HX21" s="107"/>
      <c r="HY21" s="107"/>
      <c r="HZ21" s="107"/>
      <c r="IA21" s="107"/>
      <c r="IB21" s="107"/>
      <c r="IC21" s="107"/>
      <c r="ID21" s="107"/>
    </row>
    <row r="22" spans="2:238" s="130" customFormat="1" ht="12.75" customHeight="1">
      <c r="F22" s="131"/>
      <c r="G22" s="137"/>
      <c r="H22" s="125"/>
      <c r="I22" s="125"/>
      <c r="J22" s="142">
        <v>39746</v>
      </c>
      <c r="K22" s="157">
        <v>0.9</v>
      </c>
      <c r="L22" s="157">
        <v>0.85</v>
      </c>
      <c r="M22" s="157">
        <v>0.85</v>
      </c>
      <c r="N22" s="160">
        <v>0.55000000000000004</v>
      </c>
      <c r="O22" s="139"/>
      <c r="P22" s="139"/>
      <c r="Q22" s="145"/>
      <c r="R22" s="141"/>
      <c r="S22" s="145"/>
      <c r="T22" s="125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7"/>
      <c r="DP22" s="107"/>
      <c r="DQ22" s="107"/>
      <c r="DR22" s="107"/>
      <c r="DS22" s="107"/>
      <c r="DT22" s="107"/>
      <c r="DU22" s="107"/>
      <c r="DV22" s="107"/>
      <c r="DW22" s="107"/>
      <c r="DX22" s="107"/>
      <c r="DY22" s="107"/>
      <c r="DZ22" s="107"/>
      <c r="EA22" s="107"/>
      <c r="EB22" s="107"/>
      <c r="EC22" s="107"/>
      <c r="ED22" s="107"/>
      <c r="EE22" s="107"/>
      <c r="EF22" s="107"/>
      <c r="EG22" s="107"/>
      <c r="EH22" s="107"/>
      <c r="EI22" s="107"/>
      <c r="EJ22" s="107"/>
      <c r="EK22" s="107"/>
      <c r="EL22" s="107"/>
      <c r="EM22" s="107"/>
      <c r="EN22" s="107"/>
      <c r="EO22" s="107"/>
      <c r="EP22" s="107"/>
      <c r="EQ22" s="107"/>
      <c r="ER22" s="107"/>
      <c r="ES22" s="107"/>
      <c r="ET22" s="107"/>
      <c r="EU22" s="107"/>
      <c r="EV22" s="107"/>
      <c r="EW22" s="107"/>
      <c r="EX22" s="107"/>
      <c r="EY22" s="107"/>
      <c r="EZ22" s="107"/>
      <c r="FA22" s="107"/>
      <c r="FB22" s="107"/>
      <c r="FC22" s="107"/>
      <c r="FD22" s="107"/>
      <c r="FE22" s="107"/>
      <c r="FF22" s="107"/>
      <c r="FG22" s="107"/>
      <c r="FH22" s="107"/>
      <c r="FI22" s="107"/>
      <c r="FJ22" s="107"/>
      <c r="FK22" s="107"/>
      <c r="FL22" s="107"/>
      <c r="FM22" s="107"/>
      <c r="FN22" s="107"/>
      <c r="FO22" s="107"/>
      <c r="FP22" s="107"/>
      <c r="FQ22" s="107"/>
      <c r="FR22" s="107"/>
      <c r="FS22" s="107"/>
      <c r="FT22" s="107"/>
      <c r="FU22" s="107"/>
      <c r="FV22" s="107"/>
      <c r="FW22" s="107"/>
      <c r="FX22" s="107"/>
      <c r="FY22" s="107"/>
      <c r="FZ22" s="107"/>
      <c r="GA22" s="107"/>
      <c r="GB22" s="107"/>
      <c r="GC22" s="107"/>
      <c r="GD22" s="107"/>
      <c r="GE22" s="107"/>
      <c r="GF22" s="107"/>
      <c r="GG22" s="107"/>
      <c r="GH22" s="107"/>
      <c r="GI22" s="107"/>
      <c r="GJ22" s="107"/>
      <c r="GK22" s="107"/>
      <c r="GL22" s="107"/>
      <c r="GM22" s="107"/>
      <c r="GN22" s="107"/>
      <c r="GO22" s="107"/>
      <c r="GP22" s="107"/>
      <c r="GQ22" s="107"/>
      <c r="GR22" s="107"/>
      <c r="GS22" s="107"/>
      <c r="GT22" s="107"/>
      <c r="GU22" s="107"/>
      <c r="GV22" s="107"/>
      <c r="GW22" s="107"/>
      <c r="GX22" s="107"/>
      <c r="GY22" s="107"/>
      <c r="GZ22" s="107"/>
      <c r="HA22" s="107"/>
      <c r="HB22" s="107"/>
      <c r="HC22" s="107"/>
      <c r="HD22" s="107"/>
      <c r="HE22" s="107"/>
      <c r="HF22" s="107"/>
      <c r="HG22" s="107"/>
      <c r="HH22" s="107"/>
      <c r="HI22" s="107"/>
      <c r="HJ22" s="107"/>
      <c r="HK22" s="107"/>
      <c r="HL22" s="107"/>
      <c r="HM22" s="107"/>
      <c r="HN22" s="107"/>
      <c r="HO22" s="107"/>
      <c r="HP22" s="107"/>
      <c r="HQ22" s="107"/>
      <c r="HR22" s="107"/>
      <c r="HS22" s="107"/>
      <c r="HT22" s="107"/>
      <c r="HU22" s="107"/>
      <c r="HV22" s="107"/>
      <c r="HW22" s="107"/>
      <c r="HX22" s="107"/>
      <c r="HY22" s="107"/>
      <c r="HZ22" s="107"/>
      <c r="IA22" s="107"/>
      <c r="IB22" s="107"/>
      <c r="IC22" s="107"/>
      <c r="ID22" s="107"/>
    </row>
    <row r="23" spans="2:238" s="130" customFormat="1" ht="12.75" customHeight="1">
      <c r="F23" s="131"/>
      <c r="G23" s="137"/>
      <c r="H23" s="125"/>
      <c r="I23" s="125"/>
      <c r="J23" s="146">
        <v>39776</v>
      </c>
      <c r="K23" s="158">
        <v>0.91</v>
      </c>
      <c r="L23" s="158">
        <v>0.85</v>
      </c>
      <c r="M23" s="158">
        <v>0.85</v>
      </c>
      <c r="N23" s="161">
        <v>0.55000000000000004</v>
      </c>
      <c r="O23" s="139"/>
      <c r="P23" s="139"/>
      <c r="Q23" s="140"/>
      <c r="R23" s="141"/>
      <c r="S23" s="140"/>
      <c r="T23" s="125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  <c r="CD23" s="107"/>
      <c r="CE23" s="107"/>
      <c r="CF23" s="107"/>
      <c r="CG23" s="107"/>
      <c r="CH23" s="107"/>
      <c r="CI23" s="107"/>
      <c r="CJ23" s="107"/>
      <c r="CK23" s="107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7"/>
      <c r="DC23" s="107"/>
      <c r="DD23" s="107"/>
      <c r="DE23" s="107"/>
      <c r="DF23" s="107"/>
      <c r="DG23" s="107"/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07"/>
      <c r="DS23" s="107"/>
      <c r="DT23" s="107"/>
      <c r="DU23" s="107"/>
      <c r="DV23" s="107"/>
      <c r="DW23" s="107"/>
      <c r="DX23" s="107"/>
      <c r="DY23" s="107"/>
      <c r="DZ23" s="107"/>
      <c r="EA23" s="107"/>
      <c r="EB23" s="107"/>
      <c r="EC23" s="107"/>
      <c r="ED23" s="107"/>
      <c r="EE23" s="107"/>
      <c r="EF23" s="107"/>
      <c r="EG23" s="107"/>
      <c r="EH23" s="107"/>
      <c r="EI23" s="107"/>
      <c r="EJ23" s="107"/>
      <c r="EK23" s="107"/>
      <c r="EL23" s="107"/>
      <c r="EM23" s="107"/>
      <c r="EN23" s="107"/>
      <c r="EO23" s="107"/>
      <c r="EP23" s="107"/>
      <c r="EQ23" s="107"/>
      <c r="ER23" s="107"/>
      <c r="ES23" s="107"/>
      <c r="ET23" s="107"/>
      <c r="EU23" s="107"/>
      <c r="EV23" s="107"/>
      <c r="EW23" s="107"/>
      <c r="EX23" s="107"/>
      <c r="EY23" s="107"/>
      <c r="EZ23" s="107"/>
      <c r="FA23" s="107"/>
      <c r="FB23" s="107"/>
      <c r="FC23" s="107"/>
      <c r="FD23" s="107"/>
      <c r="FE23" s="107"/>
      <c r="FF23" s="107"/>
      <c r="FG23" s="107"/>
      <c r="FH23" s="107"/>
      <c r="FI23" s="107"/>
      <c r="FJ23" s="107"/>
      <c r="FK23" s="107"/>
      <c r="FL23" s="107"/>
      <c r="FM23" s="107"/>
      <c r="FN23" s="107"/>
      <c r="FO23" s="107"/>
      <c r="FP23" s="107"/>
      <c r="FQ23" s="107"/>
      <c r="FR23" s="107"/>
      <c r="FS23" s="107"/>
      <c r="FT23" s="107"/>
      <c r="FU23" s="107"/>
      <c r="FV23" s="107"/>
      <c r="FW23" s="107"/>
      <c r="FX23" s="107"/>
      <c r="FY23" s="107"/>
      <c r="FZ23" s="107"/>
      <c r="GA23" s="107"/>
      <c r="GB23" s="107"/>
      <c r="GC23" s="107"/>
      <c r="GD23" s="107"/>
      <c r="GE23" s="107"/>
      <c r="GF23" s="107"/>
      <c r="GG23" s="107"/>
      <c r="GH23" s="107"/>
      <c r="GI23" s="107"/>
      <c r="GJ23" s="107"/>
      <c r="GK23" s="107"/>
      <c r="GL23" s="107"/>
      <c r="GM23" s="107"/>
      <c r="GN23" s="107"/>
      <c r="GO23" s="107"/>
      <c r="GP23" s="107"/>
      <c r="GQ23" s="107"/>
      <c r="GR23" s="107"/>
      <c r="GS23" s="107"/>
      <c r="GT23" s="107"/>
      <c r="GU23" s="107"/>
      <c r="GV23" s="107"/>
      <c r="GW23" s="107"/>
      <c r="GX23" s="107"/>
      <c r="GY23" s="107"/>
      <c r="GZ23" s="107"/>
      <c r="HA23" s="107"/>
      <c r="HB23" s="107"/>
      <c r="HC23" s="107"/>
      <c r="HD23" s="107"/>
      <c r="HE23" s="107"/>
      <c r="HF23" s="107"/>
      <c r="HG23" s="107"/>
      <c r="HH23" s="107"/>
      <c r="HI23" s="107"/>
      <c r="HJ23" s="107"/>
      <c r="HK23" s="107"/>
      <c r="HL23" s="107"/>
      <c r="HM23" s="107"/>
      <c r="HN23" s="107"/>
      <c r="HO23" s="107"/>
      <c r="HP23" s="107"/>
      <c r="HQ23" s="107"/>
      <c r="HR23" s="107"/>
      <c r="HS23" s="107"/>
      <c r="HT23" s="107"/>
      <c r="HU23" s="107"/>
      <c r="HV23" s="107"/>
      <c r="HW23" s="107"/>
      <c r="HX23" s="107"/>
      <c r="HY23" s="107"/>
      <c r="HZ23" s="107"/>
      <c r="IA23" s="107"/>
      <c r="IB23" s="107"/>
      <c r="IC23" s="107"/>
      <c r="ID23" s="107"/>
    </row>
    <row r="24" spans="2:238" s="130" customFormat="1" ht="12.75" customHeight="1">
      <c r="F24" s="131"/>
      <c r="G24" s="137"/>
      <c r="H24" s="125"/>
      <c r="I24" s="125"/>
      <c r="J24" s="142">
        <v>39783</v>
      </c>
      <c r="K24" s="157">
        <v>0.89</v>
      </c>
      <c r="L24" s="157">
        <v>0.85</v>
      </c>
      <c r="M24" s="157">
        <v>0.85</v>
      </c>
      <c r="N24" s="160">
        <v>0.55000000000000004</v>
      </c>
      <c r="O24" s="139"/>
      <c r="P24" s="139"/>
      <c r="Q24" s="145"/>
      <c r="R24" s="141"/>
      <c r="S24" s="145"/>
      <c r="T24" s="125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107"/>
      <c r="DH24" s="107"/>
      <c r="DI24" s="107"/>
      <c r="DJ24" s="107"/>
      <c r="DK24" s="107"/>
      <c r="DL24" s="107"/>
      <c r="DM24" s="107"/>
      <c r="DN24" s="107"/>
      <c r="DO24" s="107"/>
      <c r="DP24" s="107"/>
      <c r="DQ24" s="107"/>
      <c r="DR24" s="107"/>
      <c r="DS24" s="107"/>
      <c r="DT24" s="107"/>
      <c r="DU24" s="107"/>
      <c r="DV24" s="107"/>
      <c r="DW24" s="107"/>
      <c r="DX24" s="107"/>
      <c r="DY24" s="107"/>
      <c r="DZ24" s="107"/>
      <c r="EA24" s="107"/>
      <c r="EB24" s="107"/>
      <c r="EC24" s="107"/>
      <c r="ED24" s="107"/>
      <c r="EE24" s="107"/>
      <c r="EF24" s="107"/>
      <c r="EG24" s="107"/>
      <c r="EH24" s="107"/>
      <c r="EI24" s="107"/>
      <c r="EJ24" s="107"/>
      <c r="EK24" s="107"/>
      <c r="EL24" s="107"/>
      <c r="EM24" s="107"/>
      <c r="EN24" s="107"/>
      <c r="EO24" s="107"/>
      <c r="EP24" s="107"/>
      <c r="EQ24" s="107"/>
      <c r="ER24" s="107"/>
      <c r="ES24" s="107"/>
      <c r="ET24" s="107"/>
      <c r="EU24" s="107"/>
      <c r="EV24" s="107"/>
      <c r="EW24" s="107"/>
      <c r="EX24" s="107"/>
      <c r="EY24" s="107"/>
      <c r="EZ24" s="107"/>
      <c r="FA24" s="107"/>
      <c r="FB24" s="107"/>
      <c r="FC24" s="107"/>
      <c r="FD24" s="107"/>
      <c r="FE24" s="107"/>
      <c r="FF24" s="107"/>
      <c r="FG24" s="107"/>
      <c r="FH24" s="107"/>
      <c r="FI24" s="107"/>
      <c r="FJ24" s="107"/>
      <c r="FK24" s="107"/>
      <c r="FL24" s="107"/>
      <c r="FM24" s="107"/>
      <c r="FN24" s="107"/>
      <c r="FO24" s="107"/>
      <c r="FP24" s="107"/>
      <c r="FQ24" s="107"/>
      <c r="FR24" s="107"/>
      <c r="FS24" s="107"/>
      <c r="FT24" s="107"/>
      <c r="FU24" s="107"/>
      <c r="FV24" s="107"/>
      <c r="FW24" s="107"/>
      <c r="FX24" s="107"/>
      <c r="FY24" s="107"/>
      <c r="FZ24" s="107"/>
      <c r="GA24" s="107"/>
      <c r="GB24" s="107"/>
      <c r="GC24" s="107"/>
      <c r="GD24" s="107"/>
      <c r="GE24" s="107"/>
      <c r="GF24" s="107"/>
      <c r="GG24" s="107"/>
      <c r="GH24" s="107"/>
      <c r="GI24" s="107"/>
      <c r="GJ24" s="107"/>
      <c r="GK24" s="107"/>
      <c r="GL24" s="107"/>
      <c r="GM24" s="107"/>
      <c r="GN24" s="107"/>
      <c r="GO24" s="107"/>
      <c r="GP24" s="107"/>
      <c r="GQ24" s="107"/>
      <c r="GR24" s="107"/>
      <c r="GS24" s="107"/>
      <c r="GT24" s="107"/>
      <c r="GU24" s="107"/>
      <c r="GV24" s="107"/>
      <c r="GW24" s="107"/>
      <c r="GX24" s="107"/>
      <c r="GY24" s="107"/>
      <c r="GZ24" s="107"/>
      <c r="HA24" s="107"/>
      <c r="HB24" s="107"/>
      <c r="HC24" s="107"/>
      <c r="HD24" s="107"/>
      <c r="HE24" s="107"/>
      <c r="HF24" s="107"/>
      <c r="HG24" s="107"/>
      <c r="HH24" s="107"/>
      <c r="HI24" s="107"/>
      <c r="HJ24" s="107"/>
      <c r="HK24" s="107"/>
      <c r="HL24" s="107"/>
      <c r="HM24" s="107"/>
      <c r="HN24" s="107"/>
      <c r="HO24" s="107"/>
      <c r="HP24" s="107"/>
      <c r="HQ24" s="107"/>
      <c r="HR24" s="107"/>
      <c r="HS24" s="107"/>
      <c r="HT24" s="107"/>
      <c r="HU24" s="107"/>
      <c r="HV24" s="107"/>
      <c r="HW24" s="107"/>
      <c r="HX24" s="107"/>
      <c r="HY24" s="107"/>
      <c r="HZ24" s="107"/>
      <c r="IA24" s="107"/>
      <c r="IB24" s="107"/>
      <c r="IC24" s="107"/>
      <c r="ID24" s="107"/>
    </row>
    <row r="25" spans="2:238" s="130" customFormat="1" ht="12.75" customHeight="1">
      <c r="F25" s="131"/>
      <c r="G25" s="137"/>
      <c r="H25" s="125"/>
      <c r="I25" s="125"/>
      <c r="J25" s="146"/>
      <c r="K25" s="141"/>
      <c r="L25" s="141"/>
      <c r="M25" s="141"/>
      <c r="N25" s="147"/>
      <c r="O25" s="139"/>
      <c r="P25" s="139"/>
      <c r="Q25" s="140"/>
      <c r="R25" s="141"/>
      <c r="S25" s="140"/>
      <c r="T25" s="125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  <c r="EK25" s="107"/>
      <c r="EL25" s="107"/>
      <c r="EM25" s="107"/>
      <c r="EN25" s="107"/>
      <c r="EO25" s="107"/>
      <c r="EP25" s="107"/>
      <c r="EQ25" s="107"/>
      <c r="ER25" s="107"/>
      <c r="ES25" s="107"/>
      <c r="ET25" s="107"/>
      <c r="EU25" s="107"/>
      <c r="EV25" s="107"/>
      <c r="EW25" s="107"/>
      <c r="EX25" s="107"/>
      <c r="EY25" s="107"/>
      <c r="EZ25" s="107"/>
      <c r="FA25" s="107"/>
      <c r="FB25" s="107"/>
      <c r="FC25" s="107"/>
      <c r="FD25" s="107"/>
      <c r="FE25" s="107"/>
      <c r="FF25" s="107"/>
      <c r="FG25" s="107"/>
      <c r="FH25" s="107"/>
      <c r="FI25" s="107"/>
      <c r="FJ25" s="107"/>
      <c r="FK25" s="107"/>
      <c r="FL25" s="107"/>
      <c r="FM25" s="107"/>
      <c r="FN25" s="107"/>
      <c r="FO25" s="107"/>
      <c r="FP25" s="107"/>
      <c r="FQ25" s="107"/>
      <c r="FR25" s="107"/>
      <c r="FS25" s="107"/>
      <c r="FT25" s="107"/>
      <c r="FU25" s="107"/>
      <c r="FV25" s="107"/>
      <c r="FW25" s="107"/>
      <c r="FX25" s="107"/>
      <c r="FY25" s="107"/>
      <c r="FZ25" s="107"/>
      <c r="GA25" s="107"/>
      <c r="GB25" s="107"/>
      <c r="GC25" s="107"/>
      <c r="GD25" s="107"/>
      <c r="GE25" s="107"/>
      <c r="GF25" s="107"/>
      <c r="GG25" s="107"/>
      <c r="GH25" s="107"/>
      <c r="GI25" s="107"/>
      <c r="GJ25" s="107"/>
      <c r="GK25" s="107"/>
      <c r="GL25" s="107"/>
      <c r="GM25" s="107"/>
      <c r="GN25" s="107"/>
      <c r="GO25" s="107"/>
      <c r="GP25" s="107"/>
      <c r="GQ25" s="107"/>
      <c r="GR25" s="107"/>
      <c r="GS25" s="107"/>
      <c r="GT25" s="107"/>
      <c r="GU25" s="107"/>
      <c r="GV25" s="107"/>
      <c r="GW25" s="107"/>
      <c r="GX25" s="107"/>
      <c r="GY25" s="107"/>
      <c r="GZ25" s="107"/>
      <c r="HA25" s="107"/>
      <c r="HB25" s="107"/>
      <c r="HC25" s="107"/>
      <c r="HD25" s="107"/>
      <c r="HE25" s="107"/>
      <c r="HF25" s="107"/>
      <c r="HG25" s="107"/>
      <c r="HH25" s="107"/>
      <c r="HI25" s="107"/>
      <c r="HJ25" s="107"/>
      <c r="HK25" s="107"/>
      <c r="HL25" s="107"/>
      <c r="HM25" s="107"/>
      <c r="HN25" s="107"/>
      <c r="HO25" s="107"/>
      <c r="HP25" s="107"/>
      <c r="HQ25" s="107"/>
      <c r="HR25" s="107"/>
      <c r="HS25" s="107"/>
      <c r="HT25" s="107"/>
      <c r="HU25" s="107"/>
      <c r="HV25" s="107"/>
      <c r="HW25" s="107"/>
      <c r="HX25" s="107"/>
      <c r="HY25" s="107"/>
      <c r="HZ25" s="107"/>
      <c r="IA25" s="107"/>
      <c r="IB25" s="107"/>
      <c r="IC25" s="107"/>
      <c r="ID25" s="107"/>
    </row>
    <row r="26" spans="2:238" s="130" customFormat="1" ht="12.75" customHeight="1">
      <c r="B26" s="123"/>
      <c r="C26" s="123"/>
      <c r="D26" s="123"/>
      <c r="E26" s="124"/>
      <c r="F26" s="125"/>
      <c r="G26" s="125"/>
      <c r="H26" s="125"/>
      <c r="I26" s="125"/>
      <c r="J26" s="142"/>
      <c r="K26" s="143"/>
      <c r="L26" s="143"/>
      <c r="M26" s="143"/>
      <c r="N26" s="144"/>
      <c r="O26" s="139"/>
      <c r="P26" s="139"/>
      <c r="Q26" s="145"/>
      <c r="R26" s="141"/>
      <c r="S26" s="145"/>
      <c r="T26" s="125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07"/>
      <c r="FH26" s="107"/>
      <c r="FI26" s="107"/>
      <c r="FJ26" s="107"/>
      <c r="FK26" s="107"/>
      <c r="FL26" s="107"/>
      <c r="FM26" s="107"/>
      <c r="FN26" s="107"/>
      <c r="FO26" s="107"/>
      <c r="FP26" s="107"/>
      <c r="FQ26" s="107"/>
      <c r="FR26" s="107"/>
      <c r="FS26" s="107"/>
      <c r="FT26" s="107"/>
      <c r="FU26" s="107"/>
      <c r="FV26" s="107"/>
      <c r="FW26" s="107"/>
      <c r="FX26" s="107"/>
      <c r="FY26" s="107"/>
      <c r="FZ26" s="107"/>
      <c r="GA26" s="107"/>
      <c r="GB26" s="107"/>
      <c r="GC26" s="107"/>
      <c r="GD26" s="107"/>
      <c r="GE26" s="107"/>
      <c r="GF26" s="107"/>
      <c r="GG26" s="107"/>
      <c r="GH26" s="107"/>
      <c r="GI26" s="107"/>
      <c r="GJ26" s="107"/>
      <c r="GK26" s="107"/>
      <c r="GL26" s="107"/>
      <c r="GM26" s="107"/>
      <c r="GN26" s="107"/>
      <c r="GO26" s="107"/>
      <c r="GP26" s="107"/>
      <c r="GQ26" s="107"/>
      <c r="GR26" s="107"/>
      <c r="GS26" s="107"/>
      <c r="GT26" s="107"/>
      <c r="GU26" s="107"/>
      <c r="GV26" s="107"/>
      <c r="GW26" s="107"/>
      <c r="GX26" s="107"/>
      <c r="GY26" s="107"/>
      <c r="GZ26" s="107"/>
      <c r="HA26" s="107"/>
      <c r="HB26" s="107"/>
      <c r="HC26" s="107"/>
      <c r="HD26" s="107"/>
      <c r="HE26" s="107"/>
      <c r="HF26" s="107"/>
      <c r="HG26" s="107"/>
      <c r="HH26" s="107"/>
      <c r="HI26" s="107"/>
      <c r="HJ26" s="107"/>
      <c r="HK26" s="107"/>
      <c r="HL26" s="107"/>
      <c r="HM26" s="107"/>
      <c r="HN26" s="107"/>
      <c r="HO26" s="107"/>
      <c r="HP26" s="107"/>
      <c r="HQ26" s="107"/>
      <c r="HR26" s="107"/>
      <c r="HS26" s="107"/>
      <c r="HT26" s="107"/>
      <c r="HU26" s="107"/>
      <c r="HV26" s="107"/>
      <c r="HW26" s="107"/>
      <c r="HX26" s="107"/>
      <c r="HY26" s="107"/>
      <c r="HZ26" s="107"/>
      <c r="IA26" s="107"/>
      <c r="IB26" s="107"/>
      <c r="IC26" s="107"/>
      <c r="ID26" s="107"/>
    </row>
    <row r="27" spans="2:238" s="130" customFormat="1" ht="12.75" customHeight="1">
      <c r="B27" s="123"/>
      <c r="C27" s="123"/>
      <c r="D27" s="123"/>
      <c r="E27" s="124"/>
      <c r="F27" s="123"/>
      <c r="G27" s="123"/>
      <c r="H27" s="123"/>
      <c r="I27" s="125"/>
      <c r="J27" s="146"/>
      <c r="K27" s="141"/>
      <c r="L27" s="141"/>
      <c r="M27" s="141"/>
      <c r="N27" s="147"/>
      <c r="O27" s="139"/>
      <c r="P27" s="139"/>
      <c r="Q27" s="140"/>
      <c r="R27" s="141"/>
      <c r="S27" s="140"/>
      <c r="T27" s="125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  <c r="BY27" s="10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07"/>
      <c r="FH27" s="107"/>
      <c r="FI27" s="107"/>
      <c r="FJ27" s="107"/>
      <c r="FK27" s="107"/>
      <c r="FL27" s="107"/>
      <c r="FM27" s="107"/>
      <c r="FN27" s="107"/>
      <c r="FO27" s="107"/>
      <c r="FP27" s="107"/>
      <c r="FQ27" s="107"/>
      <c r="FR27" s="107"/>
      <c r="FS27" s="107"/>
      <c r="FT27" s="107"/>
      <c r="FU27" s="107"/>
      <c r="FV27" s="107"/>
      <c r="FW27" s="107"/>
      <c r="FX27" s="107"/>
      <c r="FY27" s="107"/>
      <c r="FZ27" s="107"/>
      <c r="GA27" s="107"/>
      <c r="GB27" s="107"/>
      <c r="GC27" s="107"/>
      <c r="GD27" s="107"/>
      <c r="GE27" s="107"/>
      <c r="GF27" s="107"/>
      <c r="GG27" s="107"/>
      <c r="GH27" s="107"/>
      <c r="GI27" s="107"/>
      <c r="GJ27" s="107"/>
      <c r="GK27" s="107"/>
      <c r="GL27" s="107"/>
      <c r="GM27" s="107"/>
      <c r="GN27" s="107"/>
      <c r="GO27" s="107"/>
      <c r="GP27" s="107"/>
      <c r="GQ27" s="107"/>
      <c r="GR27" s="107"/>
      <c r="GS27" s="107"/>
      <c r="GT27" s="107"/>
      <c r="GU27" s="107"/>
      <c r="GV27" s="107"/>
      <c r="GW27" s="107"/>
      <c r="GX27" s="107"/>
      <c r="GY27" s="107"/>
      <c r="GZ27" s="107"/>
      <c r="HA27" s="107"/>
      <c r="HB27" s="107"/>
      <c r="HC27" s="107"/>
      <c r="HD27" s="107"/>
      <c r="HE27" s="107"/>
      <c r="HF27" s="107"/>
      <c r="HG27" s="107"/>
      <c r="HH27" s="107"/>
      <c r="HI27" s="107"/>
      <c r="HJ27" s="107"/>
      <c r="HK27" s="107"/>
      <c r="HL27" s="107"/>
      <c r="HM27" s="107"/>
      <c r="HN27" s="107"/>
      <c r="HO27" s="107"/>
      <c r="HP27" s="107"/>
      <c r="HQ27" s="107"/>
      <c r="HR27" s="107"/>
      <c r="HS27" s="107"/>
      <c r="HT27" s="107"/>
      <c r="HU27" s="107"/>
      <c r="HV27" s="107"/>
      <c r="HW27" s="107"/>
      <c r="HX27" s="107"/>
      <c r="HY27" s="107"/>
      <c r="HZ27" s="107"/>
      <c r="IA27" s="107"/>
      <c r="IB27" s="107"/>
      <c r="IC27" s="107"/>
      <c r="ID27" s="107"/>
    </row>
    <row r="28" spans="2:238" s="130" customFormat="1" ht="12.75" customHeight="1">
      <c r="B28" s="123"/>
      <c r="C28" s="123"/>
      <c r="D28" s="123"/>
      <c r="E28" s="124"/>
      <c r="F28" s="123"/>
      <c r="G28" s="123"/>
      <c r="H28" s="123"/>
      <c r="I28" s="125"/>
      <c r="J28" s="142"/>
      <c r="K28" s="143"/>
      <c r="L28" s="143"/>
      <c r="M28" s="143"/>
      <c r="N28" s="144"/>
      <c r="O28" s="139"/>
      <c r="P28" s="139"/>
      <c r="Q28" s="145"/>
      <c r="R28" s="141"/>
      <c r="S28" s="145"/>
      <c r="T28" s="125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07"/>
      <c r="FH28" s="107"/>
      <c r="FI28" s="107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  <c r="HN28" s="107"/>
      <c r="HO28" s="107"/>
      <c r="HP28" s="107"/>
      <c r="HQ28" s="107"/>
      <c r="HR28" s="107"/>
      <c r="HS28" s="107"/>
      <c r="HT28" s="107"/>
      <c r="HU28" s="107"/>
      <c r="HV28" s="107"/>
      <c r="HW28" s="107"/>
      <c r="HX28" s="107"/>
      <c r="HY28" s="107"/>
      <c r="HZ28" s="107"/>
      <c r="IA28" s="107"/>
      <c r="IB28" s="107"/>
      <c r="IC28" s="107"/>
      <c r="ID28" s="107"/>
    </row>
    <row r="29" spans="2:238" s="130" customFormat="1" ht="12.75" customHeight="1">
      <c r="B29" s="123"/>
      <c r="C29" s="123"/>
      <c r="D29" s="123"/>
      <c r="E29" s="124"/>
      <c r="F29" s="123"/>
      <c r="G29" s="123"/>
      <c r="H29" s="123"/>
      <c r="I29" s="125"/>
      <c r="J29" s="146"/>
      <c r="K29" s="141"/>
      <c r="L29" s="141"/>
      <c r="M29" s="141"/>
      <c r="N29" s="147"/>
      <c r="O29" s="139"/>
      <c r="P29" s="139"/>
      <c r="Q29" s="140"/>
      <c r="R29" s="141"/>
      <c r="S29" s="140"/>
      <c r="T29" s="125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07"/>
      <c r="FH29" s="107"/>
      <c r="FI29" s="107"/>
      <c r="FJ29" s="107"/>
      <c r="FK29" s="107"/>
      <c r="FL29" s="107"/>
      <c r="FM29" s="107"/>
      <c r="FN29" s="107"/>
      <c r="FO29" s="107"/>
      <c r="FP29" s="107"/>
      <c r="FQ29" s="107"/>
      <c r="FR29" s="107"/>
      <c r="FS29" s="107"/>
      <c r="FT29" s="107"/>
      <c r="FU29" s="107"/>
      <c r="FV29" s="10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07"/>
      <c r="GS29" s="107"/>
      <c r="GT29" s="107"/>
      <c r="GU29" s="107"/>
      <c r="GV29" s="107"/>
      <c r="GW29" s="107"/>
      <c r="GX29" s="107"/>
      <c r="GY29" s="107"/>
      <c r="GZ29" s="107"/>
      <c r="HA29" s="107"/>
      <c r="HB29" s="107"/>
      <c r="HC29" s="107"/>
      <c r="HD29" s="107"/>
      <c r="HE29" s="107"/>
      <c r="HF29" s="107"/>
      <c r="HG29" s="107"/>
      <c r="HH29" s="107"/>
      <c r="HI29" s="107"/>
      <c r="HJ29" s="107"/>
      <c r="HK29" s="107"/>
      <c r="HL29" s="107"/>
      <c r="HM29" s="107"/>
      <c r="HN29" s="107"/>
      <c r="HO29" s="107"/>
      <c r="HP29" s="107"/>
      <c r="HQ29" s="107"/>
      <c r="HR29" s="107"/>
      <c r="HS29" s="107"/>
      <c r="HT29" s="107"/>
      <c r="HU29" s="107"/>
      <c r="HV29" s="107"/>
      <c r="HW29" s="107"/>
      <c r="HX29" s="107"/>
      <c r="HY29" s="107"/>
      <c r="HZ29" s="107"/>
      <c r="IA29" s="107"/>
      <c r="IB29" s="107"/>
      <c r="IC29" s="107"/>
      <c r="ID29" s="107"/>
    </row>
    <row r="30" spans="2:238" s="130" customFormat="1" ht="12.75" customHeight="1">
      <c r="B30" s="123"/>
      <c r="C30" s="123"/>
      <c r="D30" s="123"/>
      <c r="E30" s="124"/>
      <c r="F30" s="123"/>
      <c r="G30" s="123"/>
      <c r="H30" s="123"/>
      <c r="I30" s="125"/>
      <c r="J30" s="142"/>
      <c r="K30" s="143"/>
      <c r="L30" s="143"/>
      <c r="M30" s="143"/>
      <c r="N30" s="144"/>
      <c r="O30" s="139"/>
      <c r="P30" s="139"/>
      <c r="Q30" s="145"/>
      <c r="R30" s="141"/>
      <c r="S30" s="145"/>
      <c r="T30" s="125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07"/>
      <c r="FH30" s="107"/>
      <c r="FI30" s="107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  <c r="HN30" s="107"/>
      <c r="HO30" s="107"/>
      <c r="HP30" s="107"/>
      <c r="HQ30" s="107"/>
      <c r="HR30" s="107"/>
      <c r="HS30" s="107"/>
      <c r="HT30" s="107"/>
      <c r="HU30" s="107"/>
      <c r="HV30" s="107"/>
      <c r="HW30" s="107"/>
      <c r="HX30" s="107"/>
      <c r="HY30" s="107"/>
      <c r="HZ30" s="107"/>
      <c r="IA30" s="107"/>
      <c r="IB30" s="107"/>
      <c r="IC30" s="107"/>
      <c r="ID30" s="107"/>
    </row>
    <row r="31" spans="2:238" s="130" customFormat="1" ht="12.75" customHeight="1">
      <c r="B31" s="123"/>
      <c r="C31" s="123"/>
      <c r="D31" s="123"/>
      <c r="E31" s="124"/>
      <c r="F31" s="123"/>
      <c r="G31" s="123"/>
      <c r="H31" s="123"/>
      <c r="I31" s="123"/>
      <c r="J31" s="146"/>
      <c r="K31" s="141"/>
      <c r="L31" s="141"/>
      <c r="M31" s="141"/>
      <c r="N31" s="147"/>
      <c r="O31" s="139"/>
      <c r="P31" s="139"/>
      <c r="Q31" s="140"/>
      <c r="R31" s="141"/>
      <c r="S31" s="140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07"/>
      <c r="FH31" s="107"/>
      <c r="FI31" s="107"/>
      <c r="FJ31" s="107"/>
      <c r="FK31" s="107"/>
      <c r="FL31" s="107"/>
      <c r="FM31" s="107"/>
      <c r="FN31" s="107"/>
      <c r="FO31" s="107"/>
      <c r="FP31" s="107"/>
      <c r="FQ31" s="107"/>
      <c r="FR31" s="107"/>
      <c r="FS31" s="107"/>
      <c r="FT31" s="107"/>
      <c r="FU31" s="107"/>
      <c r="FV31" s="107"/>
      <c r="FW31" s="107"/>
      <c r="FX31" s="107"/>
      <c r="FY31" s="107"/>
      <c r="FZ31" s="107"/>
      <c r="GA31" s="107"/>
      <c r="GB31" s="107"/>
      <c r="GC31" s="107"/>
      <c r="GD31" s="107"/>
      <c r="GE31" s="107"/>
      <c r="GF31" s="107"/>
      <c r="GG31" s="107"/>
      <c r="GH31" s="107"/>
      <c r="GI31" s="107"/>
      <c r="GJ31" s="107"/>
      <c r="GK31" s="107"/>
      <c r="GL31" s="107"/>
      <c r="GM31" s="107"/>
      <c r="GN31" s="107"/>
      <c r="GO31" s="107"/>
      <c r="GP31" s="107"/>
      <c r="GQ31" s="107"/>
      <c r="GR31" s="107"/>
      <c r="GS31" s="107"/>
      <c r="GT31" s="107"/>
      <c r="GU31" s="107"/>
      <c r="GV31" s="107"/>
      <c r="GW31" s="107"/>
      <c r="GX31" s="107"/>
      <c r="GY31" s="107"/>
      <c r="GZ31" s="107"/>
      <c r="HA31" s="107"/>
      <c r="HB31" s="107"/>
      <c r="HC31" s="107"/>
      <c r="HD31" s="107"/>
      <c r="HE31" s="107"/>
      <c r="HF31" s="107"/>
      <c r="HG31" s="107"/>
      <c r="HH31" s="107"/>
      <c r="HI31" s="107"/>
      <c r="HJ31" s="107"/>
      <c r="HK31" s="107"/>
      <c r="HL31" s="107"/>
      <c r="HM31" s="107"/>
      <c r="HN31" s="107"/>
      <c r="HO31" s="107"/>
      <c r="HP31" s="107"/>
      <c r="HQ31" s="107"/>
      <c r="HR31" s="107"/>
      <c r="HS31" s="107"/>
      <c r="HT31" s="107"/>
      <c r="HU31" s="107"/>
      <c r="HV31" s="107"/>
      <c r="HW31" s="107"/>
      <c r="HX31" s="107"/>
      <c r="HY31" s="107"/>
      <c r="HZ31" s="107"/>
      <c r="IA31" s="107"/>
      <c r="IB31" s="107"/>
      <c r="IC31" s="107"/>
      <c r="ID31" s="107"/>
    </row>
    <row r="32" spans="2:238" s="130" customFormat="1" ht="12.75" customHeight="1">
      <c r="B32" s="148"/>
      <c r="C32" s="148"/>
      <c r="D32" s="148"/>
      <c r="E32" s="148"/>
      <c r="F32" s="148"/>
      <c r="G32" s="148"/>
      <c r="H32" s="148"/>
      <c r="I32" s="148"/>
      <c r="J32" s="142"/>
      <c r="K32" s="143"/>
      <c r="L32" s="143"/>
      <c r="M32" s="143"/>
      <c r="N32" s="144"/>
      <c r="O32" s="139"/>
      <c r="P32" s="139"/>
      <c r="Q32" s="145"/>
      <c r="R32" s="141"/>
      <c r="S32" s="145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07"/>
      <c r="FH32" s="107"/>
      <c r="FI32" s="107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  <c r="HN32" s="107"/>
      <c r="HO32" s="107"/>
      <c r="HP32" s="107"/>
      <c r="HQ32" s="107"/>
      <c r="HR32" s="107"/>
      <c r="HS32" s="107"/>
      <c r="HT32" s="107"/>
      <c r="HU32" s="107"/>
      <c r="HV32" s="107"/>
      <c r="HW32" s="107"/>
      <c r="HX32" s="107"/>
      <c r="HY32" s="107"/>
      <c r="HZ32" s="107"/>
      <c r="IA32" s="107"/>
      <c r="IB32" s="107"/>
      <c r="IC32" s="107"/>
      <c r="ID32" s="107"/>
    </row>
    <row r="33" spans="2:238" s="130" customFormat="1" ht="12.75" customHeight="1">
      <c r="B33" s="125"/>
      <c r="C33" s="125"/>
      <c r="D33" s="125"/>
      <c r="E33" s="125"/>
      <c r="F33" s="85"/>
      <c r="G33" s="85"/>
      <c r="H33" s="85"/>
      <c r="I33" s="85"/>
      <c r="J33" s="146"/>
      <c r="K33" s="141"/>
      <c r="L33" s="141"/>
      <c r="M33" s="141"/>
      <c r="N33" s="147"/>
      <c r="O33" s="139"/>
      <c r="P33" s="139"/>
      <c r="Q33" s="140"/>
      <c r="R33" s="141"/>
      <c r="S33" s="140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07"/>
      <c r="FG33" s="107"/>
      <c r="FH33" s="107"/>
      <c r="FI33" s="107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  <c r="HN33" s="107"/>
      <c r="HO33" s="107"/>
      <c r="HP33" s="107"/>
      <c r="HQ33" s="107"/>
      <c r="HR33" s="107"/>
      <c r="HS33" s="107"/>
      <c r="HT33" s="107"/>
      <c r="HU33" s="107"/>
      <c r="HV33" s="107"/>
      <c r="HW33" s="107"/>
      <c r="HX33" s="107"/>
      <c r="HY33" s="107"/>
      <c r="HZ33" s="107"/>
      <c r="IA33" s="107"/>
      <c r="IB33" s="107"/>
      <c r="IC33" s="107"/>
      <c r="ID33" s="107"/>
    </row>
    <row r="34" spans="2:238" s="130" customFormat="1" ht="12.75" customHeight="1">
      <c r="B34" s="125"/>
      <c r="C34" s="125"/>
      <c r="D34" s="125"/>
      <c r="E34" s="125"/>
      <c r="F34" s="85"/>
      <c r="G34" s="85"/>
      <c r="H34" s="85"/>
      <c r="I34" s="85"/>
      <c r="J34" s="142"/>
      <c r="K34" s="143"/>
      <c r="L34" s="143"/>
      <c r="M34" s="143"/>
      <c r="N34" s="144"/>
      <c r="O34" s="139"/>
      <c r="P34" s="139"/>
      <c r="Q34" s="145"/>
      <c r="R34" s="141"/>
      <c r="S34" s="145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07"/>
      <c r="DS34" s="107"/>
      <c r="DT34" s="107"/>
      <c r="DU34" s="107"/>
      <c r="DV34" s="107"/>
      <c r="DW34" s="107"/>
      <c r="DX34" s="107"/>
      <c r="DY34" s="107"/>
      <c r="DZ34" s="107"/>
      <c r="EA34" s="107"/>
      <c r="EB34" s="107"/>
      <c r="EC34" s="107"/>
      <c r="ED34" s="107"/>
      <c r="EE34" s="107"/>
      <c r="EF34" s="107"/>
      <c r="EG34" s="107"/>
      <c r="EH34" s="107"/>
      <c r="EI34" s="107"/>
      <c r="EJ34" s="107"/>
      <c r="EK34" s="107"/>
      <c r="EL34" s="107"/>
      <c r="EM34" s="107"/>
      <c r="EN34" s="107"/>
      <c r="EO34" s="107"/>
      <c r="EP34" s="107"/>
      <c r="EQ34" s="107"/>
      <c r="ER34" s="107"/>
      <c r="ES34" s="107"/>
      <c r="ET34" s="107"/>
      <c r="EU34" s="107"/>
      <c r="EV34" s="107"/>
      <c r="EW34" s="107"/>
      <c r="EX34" s="107"/>
      <c r="EY34" s="107"/>
      <c r="EZ34" s="107"/>
      <c r="FA34" s="107"/>
      <c r="FB34" s="107"/>
      <c r="FC34" s="107"/>
      <c r="FD34" s="107"/>
      <c r="FE34" s="107"/>
      <c r="FF34" s="107"/>
      <c r="FG34" s="107"/>
      <c r="FH34" s="107"/>
      <c r="FI34" s="107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  <c r="HN34" s="107"/>
      <c r="HO34" s="107"/>
      <c r="HP34" s="107"/>
      <c r="HQ34" s="107"/>
      <c r="HR34" s="107"/>
      <c r="HS34" s="107"/>
      <c r="HT34" s="107"/>
      <c r="HU34" s="107"/>
      <c r="HV34" s="107"/>
      <c r="HW34" s="107"/>
      <c r="HX34" s="107"/>
      <c r="HY34" s="107"/>
      <c r="HZ34" s="107"/>
      <c r="IA34" s="107"/>
      <c r="IB34" s="107"/>
      <c r="IC34" s="107"/>
      <c r="ID34" s="107"/>
    </row>
    <row r="35" spans="2:238" s="130" customFormat="1" ht="12.75" customHeight="1">
      <c r="B35" s="125"/>
      <c r="C35" s="125"/>
      <c r="D35" s="125"/>
      <c r="E35" s="125"/>
      <c r="F35" s="85"/>
      <c r="G35" s="85"/>
      <c r="H35" s="85"/>
      <c r="I35" s="85"/>
      <c r="J35" s="146"/>
      <c r="K35" s="141"/>
      <c r="L35" s="141"/>
      <c r="M35" s="141"/>
      <c r="N35" s="147"/>
      <c r="O35" s="139"/>
      <c r="P35" s="139"/>
      <c r="Q35" s="140"/>
      <c r="R35" s="141"/>
      <c r="S35" s="140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7"/>
      <c r="DP35" s="107"/>
      <c r="DQ35" s="107"/>
      <c r="DR35" s="107"/>
      <c r="DS35" s="107"/>
      <c r="DT35" s="107"/>
      <c r="DU35" s="107"/>
      <c r="DV35" s="107"/>
      <c r="DW35" s="107"/>
      <c r="DX35" s="107"/>
      <c r="DY35" s="107"/>
      <c r="DZ35" s="107"/>
      <c r="EA35" s="107"/>
      <c r="EB35" s="107"/>
      <c r="EC35" s="107"/>
      <c r="ED35" s="107"/>
      <c r="EE35" s="107"/>
      <c r="EF35" s="107"/>
      <c r="EG35" s="107"/>
      <c r="EH35" s="107"/>
      <c r="EI35" s="107"/>
      <c r="EJ35" s="107"/>
      <c r="EK35" s="107"/>
      <c r="EL35" s="107"/>
      <c r="EM35" s="107"/>
      <c r="EN35" s="107"/>
      <c r="EO35" s="107"/>
      <c r="EP35" s="107"/>
      <c r="EQ35" s="107"/>
      <c r="ER35" s="107"/>
      <c r="ES35" s="107"/>
      <c r="ET35" s="107"/>
      <c r="EU35" s="107"/>
      <c r="EV35" s="107"/>
      <c r="EW35" s="107"/>
      <c r="EX35" s="107"/>
      <c r="EY35" s="107"/>
      <c r="EZ35" s="107"/>
      <c r="FA35" s="107"/>
      <c r="FB35" s="107"/>
      <c r="FC35" s="107"/>
      <c r="FD35" s="107"/>
      <c r="FE35" s="107"/>
      <c r="FF35" s="107"/>
      <c r="FG35" s="107"/>
      <c r="FH35" s="107"/>
      <c r="FI35" s="107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  <c r="HN35" s="107"/>
      <c r="HO35" s="107"/>
      <c r="HP35" s="107"/>
      <c r="HQ35" s="107"/>
      <c r="HR35" s="107"/>
      <c r="HS35" s="107"/>
      <c r="HT35" s="107"/>
      <c r="HU35" s="107"/>
      <c r="HV35" s="107"/>
      <c r="HW35" s="107"/>
      <c r="HX35" s="107"/>
      <c r="HY35" s="107"/>
      <c r="HZ35" s="107"/>
      <c r="IA35" s="107"/>
      <c r="IB35" s="107"/>
      <c r="IC35" s="107"/>
      <c r="ID35" s="107"/>
    </row>
    <row r="36" spans="2:238" s="130" customFormat="1" ht="12.75" customHeight="1" thickBot="1">
      <c r="B36" s="149"/>
      <c r="C36" s="149"/>
      <c r="D36" s="149"/>
      <c r="E36" s="149"/>
      <c r="F36" s="85"/>
      <c r="G36" s="85"/>
      <c r="H36" s="85"/>
      <c r="I36" s="85"/>
      <c r="J36" s="150"/>
      <c r="K36" s="151"/>
      <c r="L36" s="151"/>
      <c r="M36" s="151"/>
      <c r="N36" s="152"/>
      <c r="O36" s="139"/>
      <c r="P36" s="139"/>
      <c r="Q36" s="153"/>
      <c r="R36" s="141"/>
      <c r="S36" s="153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07"/>
      <c r="DS36" s="107"/>
      <c r="DT36" s="107"/>
      <c r="DU36" s="107"/>
      <c r="DV36" s="107"/>
      <c r="DW36" s="107"/>
      <c r="DX36" s="107"/>
      <c r="DY36" s="107"/>
      <c r="DZ36" s="107"/>
      <c r="EA36" s="107"/>
      <c r="EB36" s="107"/>
      <c r="EC36" s="107"/>
      <c r="ED36" s="107"/>
      <c r="EE36" s="107"/>
      <c r="EF36" s="107"/>
      <c r="EG36" s="107"/>
      <c r="EH36" s="107"/>
      <c r="EI36" s="107"/>
      <c r="EJ36" s="107"/>
      <c r="EK36" s="107"/>
      <c r="EL36" s="107"/>
      <c r="EM36" s="107"/>
      <c r="EN36" s="107"/>
      <c r="EO36" s="107"/>
      <c r="EP36" s="107"/>
      <c r="EQ36" s="107"/>
      <c r="ER36" s="107"/>
      <c r="ES36" s="107"/>
      <c r="ET36" s="107"/>
      <c r="EU36" s="107"/>
      <c r="EV36" s="107"/>
      <c r="EW36" s="107"/>
      <c r="EX36" s="107"/>
      <c r="EY36" s="107"/>
      <c r="EZ36" s="107"/>
      <c r="FA36" s="107"/>
      <c r="FB36" s="107"/>
      <c r="FC36" s="107"/>
      <c r="FD36" s="107"/>
      <c r="FE36" s="107"/>
      <c r="FF36" s="107"/>
      <c r="FG36" s="107"/>
      <c r="FH36" s="107"/>
      <c r="FI36" s="107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  <c r="HN36" s="107"/>
      <c r="HO36" s="107"/>
      <c r="HP36" s="107"/>
      <c r="HQ36" s="107"/>
      <c r="HR36" s="107"/>
      <c r="HS36" s="107"/>
      <c r="HT36" s="107"/>
      <c r="HU36" s="107"/>
      <c r="HV36" s="107"/>
      <c r="HW36" s="107"/>
      <c r="HX36" s="107"/>
      <c r="HY36" s="107"/>
      <c r="HZ36" s="107"/>
      <c r="IA36" s="107"/>
      <c r="IB36" s="107"/>
      <c r="IC36" s="107"/>
      <c r="ID36" s="107"/>
    </row>
    <row r="37" spans="2:238" s="83" customFormat="1" ht="66" customHeight="1">
      <c r="E37" s="84"/>
      <c r="J37" s="85"/>
      <c r="K37" s="85"/>
      <c r="L37" s="85"/>
      <c r="M37" s="85"/>
      <c r="N37" s="85"/>
      <c r="Q37" s="85"/>
      <c r="R37" s="85"/>
      <c r="S37" s="85"/>
    </row>
    <row r="38" spans="2:238" s="83" customFormat="1">
      <c r="E38" s="84"/>
      <c r="J38" s="85"/>
      <c r="K38" s="85"/>
      <c r="L38" s="85"/>
      <c r="M38" s="85"/>
      <c r="N38" s="85"/>
      <c r="Q38" s="85"/>
      <c r="R38" s="85"/>
      <c r="S38" s="85"/>
    </row>
    <row r="39" spans="2:238" s="83" customFormat="1">
      <c r="E39" s="84"/>
      <c r="J39" s="85"/>
      <c r="K39" s="85"/>
      <c r="L39" s="85"/>
      <c r="M39" s="85"/>
      <c r="N39" s="85"/>
      <c r="Q39" s="85"/>
      <c r="R39" s="85"/>
      <c r="S39" s="85"/>
    </row>
    <row r="40" spans="2:238" s="83" customFormat="1">
      <c r="E40" s="84"/>
      <c r="J40" s="85"/>
      <c r="K40" s="85"/>
      <c r="L40" s="85"/>
      <c r="M40" s="85"/>
      <c r="N40" s="85"/>
      <c r="Q40" s="85"/>
      <c r="R40" s="85"/>
      <c r="S40" s="85"/>
    </row>
    <row r="41" spans="2:238" s="83" customFormat="1">
      <c r="E41" s="84"/>
      <c r="J41" s="85"/>
      <c r="K41" s="85"/>
      <c r="L41" s="85"/>
      <c r="M41" s="85"/>
      <c r="N41" s="85"/>
      <c r="Q41" s="85"/>
      <c r="R41" s="85"/>
      <c r="S41" s="85"/>
    </row>
    <row r="42" spans="2:238" s="83" customFormat="1">
      <c r="E42" s="84"/>
      <c r="J42" s="85"/>
      <c r="K42" s="85"/>
      <c r="L42" s="85"/>
      <c r="M42" s="85"/>
      <c r="N42" s="85"/>
      <c r="Q42" s="85"/>
      <c r="R42" s="85"/>
      <c r="S42" s="85"/>
    </row>
    <row r="43" spans="2:238" s="83" customFormat="1">
      <c r="E43" s="84"/>
      <c r="J43" s="85"/>
      <c r="K43" s="85"/>
      <c r="L43" s="85"/>
      <c r="M43" s="85"/>
      <c r="N43" s="85"/>
      <c r="Q43" s="85"/>
      <c r="R43" s="85"/>
      <c r="S43" s="85"/>
    </row>
    <row r="44" spans="2:238" s="83" customFormat="1">
      <c r="E44" s="84"/>
      <c r="J44" s="85"/>
      <c r="K44" s="85"/>
      <c r="L44" s="85"/>
      <c r="M44" s="85"/>
      <c r="N44" s="85"/>
      <c r="Q44" s="85"/>
      <c r="R44" s="85"/>
      <c r="S44" s="85"/>
    </row>
    <row r="45" spans="2:238" s="83" customFormat="1">
      <c r="E45" s="84"/>
      <c r="J45" s="85"/>
      <c r="K45" s="85"/>
      <c r="L45" s="85"/>
      <c r="M45" s="85"/>
      <c r="N45" s="85"/>
      <c r="Q45" s="85"/>
      <c r="R45" s="85"/>
      <c r="S45" s="85"/>
    </row>
    <row r="46" spans="2:238" s="83" customFormat="1">
      <c r="E46" s="84"/>
      <c r="J46" s="85"/>
      <c r="K46" s="85"/>
      <c r="L46" s="85"/>
      <c r="M46" s="85"/>
      <c r="N46" s="85"/>
      <c r="Q46" s="85"/>
      <c r="R46" s="85"/>
      <c r="S46" s="85"/>
    </row>
    <row r="47" spans="2:238" s="83" customFormat="1">
      <c r="E47" s="84"/>
      <c r="J47" s="85"/>
      <c r="K47" s="85"/>
      <c r="L47" s="85"/>
      <c r="M47" s="85"/>
      <c r="N47" s="85"/>
      <c r="Q47" s="85"/>
      <c r="R47" s="85"/>
      <c r="S47" s="85"/>
    </row>
    <row r="48" spans="2:238" s="83" customFormat="1">
      <c r="E48" s="84"/>
      <c r="J48" s="85"/>
      <c r="K48" s="85"/>
      <c r="L48" s="85"/>
      <c r="M48" s="85"/>
      <c r="N48" s="85"/>
      <c r="Q48" s="85"/>
      <c r="R48" s="85"/>
      <c r="S48" s="85"/>
    </row>
    <row r="49" spans="5:19" s="83" customFormat="1">
      <c r="E49" s="84"/>
      <c r="J49" s="85"/>
      <c r="K49" s="85"/>
      <c r="L49" s="85"/>
      <c r="M49" s="85"/>
      <c r="N49" s="85"/>
      <c r="Q49" s="85"/>
      <c r="R49" s="85"/>
      <c r="S49" s="85"/>
    </row>
    <row r="50" spans="5:19" s="83" customFormat="1">
      <c r="E50" s="84"/>
      <c r="J50" s="85"/>
      <c r="K50" s="85"/>
      <c r="L50" s="85"/>
      <c r="M50" s="85"/>
      <c r="N50" s="85"/>
      <c r="Q50" s="85"/>
      <c r="R50" s="85"/>
      <c r="S50" s="85"/>
    </row>
    <row r="51" spans="5:19" s="83" customFormat="1">
      <c r="E51" s="84"/>
      <c r="J51" s="85"/>
      <c r="K51" s="85"/>
      <c r="L51" s="85"/>
      <c r="M51" s="85"/>
      <c r="N51" s="85"/>
      <c r="Q51" s="85"/>
      <c r="R51" s="85"/>
      <c r="S51" s="85"/>
    </row>
    <row r="52" spans="5:19" s="83" customFormat="1">
      <c r="E52" s="84"/>
      <c r="J52" s="85"/>
      <c r="K52" s="85"/>
      <c r="L52" s="85"/>
      <c r="M52" s="85"/>
      <c r="N52" s="85"/>
      <c r="Q52" s="85"/>
      <c r="R52" s="85"/>
      <c r="S52" s="85"/>
    </row>
    <row r="53" spans="5:19" s="83" customFormat="1">
      <c r="E53" s="84"/>
      <c r="J53" s="85"/>
      <c r="K53" s="85"/>
      <c r="L53" s="85"/>
      <c r="M53" s="85"/>
      <c r="N53" s="85"/>
      <c r="Q53" s="85"/>
      <c r="R53" s="85"/>
      <c r="S53" s="85"/>
    </row>
    <row r="54" spans="5:19" s="83" customFormat="1">
      <c r="E54" s="84"/>
      <c r="J54" s="85"/>
      <c r="K54" s="85"/>
      <c r="L54" s="85"/>
      <c r="M54" s="85"/>
      <c r="N54" s="85"/>
      <c r="Q54" s="85"/>
      <c r="R54" s="85"/>
      <c r="S54" s="85"/>
    </row>
    <row r="55" spans="5:19" s="83" customFormat="1">
      <c r="E55" s="84"/>
      <c r="J55" s="85"/>
      <c r="K55" s="85"/>
      <c r="L55" s="85"/>
      <c r="M55" s="85"/>
      <c r="N55" s="85"/>
      <c r="Q55" s="85"/>
      <c r="R55" s="85"/>
      <c r="S55" s="85"/>
    </row>
    <row r="56" spans="5:19" s="83" customFormat="1">
      <c r="E56" s="84"/>
      <c r="J56" s="85"/>
      <c r="K56" s="85"/>
      <c r="L56" s="85"/>
      <c r="M56" s="85"/>
      <c r="N56" s="85"/>
      <c r="Q56" s="85"/>
      <c r="R56" s="85"/>
      <c r="S56" s="85"/>
    </row>
    <row r="57" spans="5:19" s="83" customFormat="1">
      <c r="E57" s="84"/>
      <c r="J57" s="85"/>
      <c r="K57" s="85"/>
      <c r="L57" s="85"/>
      <c r="M57" s="85"/>
      <c r="N57" s="85"/>
      <c r="Q57" s="85"/>
      <c r="R57" s="85"/>
      <c r="S57" s="85"/>
    </row>
    <row r="58" spans="5:19" s="83" customFormat="1">
      <c r="E58" s="84"/>
      <c r="J58" s="85"/>
      <c r="K58" s="85"/>
      <c r="L58" s="85"/>
      <c r="M58" s="85"/>
      <c r="N58" s="85"/>
      <c r="Q58" s="85"/>
      <c r="R58" s="85"/>
      <c r="S58" s="85"/>
    </row>
    <row r="59" spans="5:19" s="83" customFormat="1">
      <c r="E59" s="84"/>
      <c r="J59" s="85"/>
      <c r="K59" s="85"/>
      <c r="L59" s="85"/>
      <c r="M59" s="85"/>
      <c r="N59" s="85"/>
      <c r="Q59" s="85"/>
      <c r="R59" s="85"/>
      <c r="S59" s="85"/>
    </row>
    <row r="60" spans="5:19" s="83" customFormat="1">
      <c r="E60" s="84"/>
      <c r="J60" s="85"/>
      <c r="K60" s="85"/>
      <c r="L60" s="85"/>
      <c r="M60" s="85"/>
      <c r="N60" s="85"/>
      <c r="Q60" s="85"/>
      <c r="R60" s="85"/>
      <c r="S60" s="85"/>
    </row>
    <row r="61" spans="5:19" s="83" customFormat="1">
      <c r="E61" s="84"/>
      <c r="J61" s="85"/>
      <c r="K61" s="85"/>
      <c r="L61" s="85"/>
      <c r="M61" s="85"/>
      <c r="N61" s="85"/>
      <c r="Q61" s="85"/>
      <c r="R61" s="85"/>
      <c r="S61" s="85"/>
    </row>
    <row r="62" spans="5:19" s="83" customFormat="1">
      <c r="E62" s="84"/>
      <c r="J62" s="85"/>
      <c r="K62" s="85"/>
      <c r="L62" s="85"/>
      <c r="M62" s="85"/>
      <c r="N62" s="85"/>
      <c r="Q62" s="85"/>
      <c r="R62" s="85"/>
      <c r="S62" s="85"/>
    </row>
    <row r="63" spans="5:19" s="83" customFormat="1">
      <c r="E63" s="84"/>
      <c r="J63" s="85"/>
      <c r="K63" s="85"/>
      <c r="L63" s="85"/>
      <c r="M63" s="85"/>
      <c r="N63" s="85"/>
      <c r="Q63" s="85"/>
      <c r="R63" s="85"/>
      <c r="S63" s="85"/>
    </row>
    <row r="64" spans="5:19" s="83" customFormat="1">
      <c r="E64" s="84"/>
      <c r="J64" s="85"/>
      <c r="K64" s="85"/>
      <c r="L64" s="85"/>
      <c r="M64" s="85"/>
      <c r="N64" s="85"/>
      <c r="Q64" s="85"/>
      <c r="R64" s="85"/>
      <c r="S64" s="85"/>
    </row>
    <row r="65" spans="5:19" s="83" customFormat="1">
      <c r="E65" s="84"/>
      <c r="J65" s="85"/>
      <c r="K65" s="85"/>
      <c r="L65" s="85"/>
      <c r="M65" s="85"/>
      <c r="N65" s="85"/>
      <c r="Q65" s="85"/>
      <c r="R65" s="85"/>
      <c r="S65" s="85"/>
    </row>
    <row r="66" spans="5:19" s="83" customFormat="1">
      <c r="E66" s="84"/>
      <c r="J66" s="85"/>
      <c r="K66" s="85"/>
      <c r="L66" s="85"/>
      <c r="M66" s="85"/>
      <c r="N66" s="85"/>
      <c r="Q66" s="85"/>
      <c r="R66" s="85"/>
      <c r="S66" s="85"/>
    </row>
    <row r="67" spans="5:19" s="83" customFormat="1">
      <c r="E67" s="84"/>
      <c r="J67" s="85"/>
      <c r="K67" s="85"/>
      <c r="L67" s="85"/>
      <c r="M67" s="85"/>
      <c r="N67" s="85"/>
      <c r="Q67" s="85"/>
      <c r="R67" s="85"/>
      <c r="S67" s="85"/>
    </row>
    <row r="68" spans="5:19" s="83" customFormat="1">
      <c r="E68" s="84"/>
      <c r="J68" s="85"/>
      <c r="K68" s="85"/>
      <c r="L68" s="85"/>
      <c r="M68" s="85"/>
      <c r="N68" s="85"/>
      <c r="Q68" s="85"/>
      <c r="R68" s="85"/>
      <c r="S68" s="85"/>
    </row>
    <row r="69" spans="5:19" s="83" customFormat="1">
      <c r="E69" s="84"/>
      <c r="J69" s="85"/>
      <c r="K69" s="85"/>
      <c r="L69" s="85"/>
      <c r="M69" s="85"/>
      <c r="N69" s="85"/>
      <c r="Q69" s="85"/>
      <c r="R69" s="85"/>
      <c r="S69" s="85"/>
    </row>
    <row r="70" spans="5:19" s="83" customFormat="1">
      <c r="E70" s="84"/>
      <c r="J70" s="85"/>
      <c r="K70" s="85"/>
      <c r="L70" s="85"/>
      <c r="M70" s="85"/>
      <c r="N70" s="85"/>
      <c r="Q70" s="85"/>
      <c r="R70" s="85"/>
      <c r="S70" s="85"/>
    </row>
    <row r="71" spans="5:19" s="83" customFormat="1">
      <c r="E71" s="84"/>
      <c r="J71" s="85"/>
      <c r="K71" s="85"/>
      <c r="L71" s="85"/>
      <c r="M71" s="85"/>
      <c r="N71" s="85"/>
      <c r="Q71" s="85"/>
      <c r="R71" s="85"/>
      <c r="S71" s="85"/>
    </row>
    <row r="72" spans="5:19" s="83" customFormat="1">
      <c r="E72" s="84"/>
      <c r="J72" s="85"/>
      <c r="K72" s="85"/>
      <c r="L72" s="85"/>
      <c r="M72" s="85"/>
      <c r="N72" s="85"/>
      <c r="Q72" s="85"/>
      <c r="R72" s="85"/>
      <c r="S72" s="85"/>
    </row>
    <row r="73" spans="5:19" s="83" customFormat="1">
      <c r="E73" s="84"/>
      <c r="J73" s="85"/>
      <c r="K73" s="85"/>
      <c r="L73" s="85"/>
      <c r="M73" s="85"/>
      <c r="N73" s="85"/>
      <c r="Q73" s="85"/>
      <c r="R73" s="85"/>
      <c r="S73" s="85"/>
    </row>
    <row r="74" spans="5:19" s="83" customFormat="1">
      <c r="E74" s="84"/>
      <c r="J74" s="85"/>
      <c r="K74" s="85"/>
      <c r="L74" s="85"/>
      <c r="M74" s="85"/>
      <c r="N74" s="85"/>
      <c r="Q74" s="85"/>
      <c r="R74" s="85"/>
      <c r="S74" s="85"/>
    </row>
    <row r="75" spans="5:19" s="83" customFormat="1">
      <c r="E75" s="84"/>
      <c r="J75" s="85"/>
      <c r="K75" s="85"/>
      <c r="L75" s="85"/>
      <c r="M75" s="85"/>
      <c r="N75" s="85"/>
      <c r="Q75" s="85"/>
      <c r="R75" s="85"/>
      <c r="S75" s="85"/>
    </row>
    <row r="76" spans="5:19" s="83" customFormat="1">
      <c r="E76" s="84"/>
      <c r="J76" s="85"/>
      <c r="K76" s="85"/>
      <c r="L76" s="85"/>
      <c r="M76" s="85"/>
      <c r="N76" s="85"/>
      <c r="Q76" s="85"/>
      <c r="R76" s="85"/>
      <c r="S76" s="85"/>
    </row>
    <row r="77" spans="5:19" s="83" customFormat="1">
      <c r="E77" s="84"/>
      <c r="J77" s="85"/>
      <c r="K77" s="85"/>
      <c r="L77" s="85"/>
      <c r="M77" s="85"/>
      <c r="N77" s="85"/>
      <c r="Q77" s="85"/>
      <c r="R77" s="85"/>
      <c r="S77" s="85"/>
    </row>
    <row r="78" spans="5:19" s="83" customFormat="1">
      <c r="E78" s="84"/>
      <c r="J78" s="85"/>
      <c r="K78" s="85"/>
      <c r="L78" s="85"/>
      <c r="M78" s="85"/>
      <c r="N78" s="85"/>
      <c r="Q78" s="85"/>
      <c r="R78" s="85"/>
      <c r="S78" s="85"/>
    </row>
    <row r="79" spans="5:19" s="83" customFormat="1">
      <c r="E79" s="84"/>
      <c r="J79" s="85"/>
      <c r="K79" s="85"/>
      <c r="L79" s="85"/>
      <c r="M79" s="85"/>
      <c r="N79" s="85"/>
      <c r="Q79" s="85"/>
      <c r="R79" s="85"/>
      <c r="S79" s="85"/>
    </row>
    <row r="80" spans="5:19" s="83" customFormat="1">
      <c r="E80" s="84"/>
      <c r="J80" s="85"/>
      <c r="K80" s="85"/>
      <c r="L80" s="85"/>
      <c r="M80" s="85"/>
      <c r="N80" s="85"/>
      <c r="Q80" s="85"/>
      <c r="R80" s="85"/>
      <c r="S80" s="85"/>
    </row>
    <row r="81" spans="5:19" s="83" customFormat="1">
      <c r="E81" s="84"/>
      <c r="J81" s="85"/>
      <c r="K81" s="85"/>
      <c r="L81" s="85"/>
      <c r="M81" s="85"/>
      <c r="N81" s="85"/>
      <c r="Q81" s="85"/>
      <c r="R81" s="85"/>
      <c r="S81" s="85"/>
    </row>
    <row r="82" spans="5:19" s="83" customFormat="1">
      <c r="E82" s="84"/>
      <c r="J82" s="85"/>
      <c r="K82" s="85"/>
      <c r="L82" s="85"/>
      <c r="M82" s="85"/>
      <c r="N82" s="85"/>
      <c r="Q82" s="85"/>
      <c r="R82" s="85"/>
      <c r="S82" s="85"/>
    </row>
    <row r="83" spans="5:19" s="83" customFormat="1">
      <c r="E83" s="84"/>
      <c r="J83" s="85"/>
      <c r="K83" s="85"/>
      <c r="L83" s="85"/>
      <c r="M83" s="85"/>
      <c r="N83" s="85"/>
      <c r="Q83" s="85"/>
      <c r="R83" s="85"/>
      <c r="S83" s="85"/>
    </row>
    <row r="84" spans="5:19" s="83" customFormat="1">
      <c r="E84" s="84"/>
      <c r="J84" s="85"/>
      <c r="K84" s="85"/>
      <c r="L84" s="85"/>
      <c r="M84" s="85"/>
      <c r="N84" s="85"/>
      <c r="Q84" s="85"/>
      <c r="R84" s="85"/>
      <c r="S84" s="85"/>
    </row>
    <row r="85" spans="5:19" s="83" customFormat="1">
      <c r="E85" s="84"/>
      <c r="J85" s="85"/>
      <c r="K85" s="85"/>
      <c r="L85" s="85"/>
      <c r="M85" s="85"/>
      <c r="N85" s="85"/>
      <c r="Q85" s="85"/>
      <c r="R85" s="85"/>
      <c r="S85" s="85"/>
    </row>
    <row r="86" spans="5:19" s="83" customFormat="1">
      <c r="E86" s="84"/>
      <c r="J86" s="85"/>
      <c r="K86" s="85"/>
      <c r="L86" s="85"/>
      <c r="M86" s="85"/>
      <c r="N86" s="85"/>
      <c r="Q86" s="85"/>
      <c r="R86" s="85"/>
      <c r="S86" s="85"/>
    </row>
    <row r="87" spans="5:19" s="83" customFormat="1">
      <c r="E87" s="84"/>
      <c r="J87" s="85"/>
      <c r="K87" s="85"/>
      <c r="L87" s="85"/>
      <c r="M87" s="85"/>
      <c r="N87" s="85"/>
      <c r="Q87" s="85"/>
      <c r="R87" s="85"/>
      <c r="S87" s="85"/>
    </row>
    <row r="88" spans="5:19" s="83" customFormat="1">
      <c r="E88" s="84"/>
      <c r="J88" s="85"/>
      <c r="K88" s="85"/>
      <c r="L88" s="85"/>
      <c r="M88" s="85"/>
      <c r="N88" s="85"/>
      <c r="Q88" s="85"/>
      <c r="R88" s="85"/>
      <c r="S88" s="85"/>
    </row>
    <row r="89" spans="5:19" s="83" customFormat="1">
      <c r="E89" s="84"/>
      <c r="J89" s="85"/>
      <c r="K89" s="85"/>
      <c r="L89" s="85"/>
      <c r="M89" s="85"/>
      <c r="N89" s="85"/>
      <c r="Q89" s="85"/>
      <c r="R89" s="85"/>
      <c r="S89" s="85"/>
    </row>
    <row r="90" spans="5:19" s="83" customFormat="1">
      <c r="E90" s="84"/>
      <c r="J90" s="85"/>
      <c r="K90" s="85"/>
      <c r="L90" s="85"/>
      <c r="M90" s="85"/>
      <c r="N90" s="85"/>
      <c r="Q90" s="85"/>
      <c r="R90" s="85"/>
      <c r="S90" s="85"/>
    </row>
    <row r="91" spans="5:19" s="83" customFormat="1">
      <c r="E91" s="84"/>
      <c r="J91" s="85"/>
      <c r="K91" s="85"/>
      <c r="L91" s="85"/>
      <c r="M91" s="85"/>
      <c r="N91" s="85"/>
      <c r="Q91" s="85"/>
      <c r="R91" s="85"/>
      <c r="S91" s="85"/>
    </row>
    <row r="92" spans="5:19" s="83" customFormat="1">
      <c r="E92" s="84"/>
      <c r="J92" s="85"/>
      <c r="K92" s="85"/>
      <c r="L92" s="85"/>
      <c r="M92" s="85"/>
      <c r="N92" s="85"/>
      <c r="Q92" s="85"/>
      <c r="R92" s="85"/>
      <c r="S92" s="85"/>
    </row>
    <row r="93" spans="5:19" s="83" customFormat="1">
      <c r="E93" s="84"/>
      <c r="J93" s="85"/>
      <c r="K93" s="85"/>
      <c r="L93" s="85"/>
      <c r="M93" s="85"/>
      <c r="N93" s="85"/>
      <c r="Q93" s="85"/>
      <c r="R93" s="85"/>
      <c r="S93" s="85"/>
    </row>
    <row r="94" spans="5:19" s="83" customFormat="1">
      <c r="E94" s="84"/>
      <c r="J94" s="85"/>
      <c r="K94" s="85"/>
      <c r="L94" s="85"/>
      <c r="M94" s="85"/>
      <c r="N94" s="85"/>
      <c r="Q94" s="85"/>
      <c r="R94" s="85"/>
      <c r="S94" s="85"/>
    </row>
    <row r="95" spans="5:19" s="83" customFormat="1">
      <c r="E95" s="84"/>
      <c r="J95" s="85"/>
      <c r="K95" s="85"/>
      <c r="L95" s="85"/>
      <c r="M95" s="85"/>
      <c r="N95" s="85"/>
      <c r="Q95" s="85"/>
      <c r="R95" s="85"/>
      <c r="S95" s="85"/>
    </row>
    <row r="96" spans="5:19" s="83" customFormat="1">
      <c r="E96" s="84"/>
      <c r="J96" s="85"/>
      <c r="K96" s="85"/>
      <c r="L96" s="85"/>
      <c r="M96" s="85"/>
      <c r="N96" s="85"/>
      <c r="Q96" s="85"/>
      <c r="R96" s="85"/>
      <c r="S96" s="85"/>
    </row>
    <row r="97" spans="5:19" s="83" customFormat="1">
      <c r="E97" s="84"/>
      <c r="J97" s="85"/>
      <c r="K97" s="85"/>
      <c r="L97" s="85"/>
      <c r="M97" s="85"/>
      <c r="N97" s="85"/>
      <c r="Q97" s="85"/>
      <c r="R97" s="85"/>
      <c r="S97" s="85"/>
    </row>
    <row r="98" spans="5:19" s="83" customFormat="1">
      <c r="E98" s="84"/>
      <c r="J98" s="85"/>
      <c r="K98" s="85"/>
      <c r="L98" s="85"/>
      <c r="M98" s="85"/>
      <c r="N98" s="85"/>
      <c r="Q98" s="85"/>
      <c r="R98" s="85"/>
      <c r="S98" s="85"/>
    </row>
    <row r="99" spans="5:19" s="83" customFormat="1">
      <c r="E99" s="84"/>
      <c r="J99" s="85"/>
      <c r="K99" s="85"/>
      <c r="L99" s="85"/>
      <c r="M99" s="85"/>
      <c r="N99" s="85"/>
      <c r="Q99" s="85"/>
      <c r="R99" s="85"/>
      <c r="S99" s="85"/>
    </row>
    <row r="100" spans="5:19" s="83" customFormat="1">
      <c r="E100" s="84"/>
      <c r="J100" s="85"/>
      <c r="K100" s="85"/>
      <c r="L100" s="85"/>
      <c r="M100" s="85"/>
      <c r="N100" s="85"/>
      <c r="Q100" s="85"/>
      <c r="R100" s="85"/>
      <c r="S100" s="85"/>
    </row>
    <row r="101" spans="5:19" s="83" customFormat="1">
      <c r="E101" s="84"/>
      <c r="J101" s="85"/>
      <c r="K101" s="85"/>
      <c r="L101" s="85"/>
      <c r="M101" s="85"/>
      <c r="N101" s="85"/>
      <c r="Q101" s="85"/>
      <c r="R101" s="85"/>
      <c r="S101" s="85"/>
    </row>
    <row r="102" spans="5:19" s="83" customFormat="1">
      <c r="E102" s="84"/>
      <c r="J102" s="85"/>
      <c r="K102" s="85"/>
      <c r="L102" s="85"/>
      <c r="M102" s="85"/>
      <c r="N102" s="85"/>
      <c r="Q102" s="85"/>
      <c r="R102" s="85"/>
      <c r="S102" s="85"/>
    </row>
    <row r="103" spans="5:19" s="83" customFormat="1">
      <c r="E103" s="84"/>
      <c r="J103" s="85"/>
      <c r="K103" s="85"/>
      <c r="L103" s="85"/>
      <c r="M103" s="85"/>
      <c r="N103" s="85"/>
      <c r="Q103" s="85"/>
      <c r="R103" s="85"/>
      <c r="S103" s="85"/>
    </row>
    <row r="104" spans="5:19" s="83" customFormat="1">
      <c r="E104" s="84"/>
      <c r="J104" s="85"/>
      <c r="K104" s="85"/>
      <c r="L104" s="85"/>
      <c r="M104" s="85"/>
      <c r="N104" s="85"/>
      <c r="Q104" s="85"/>
      <c r="R104" s="85"/>
      <c r="S104" s="85"/>
    </row>
    <row r="105" spans="5:19" s="83" customFormat="1">
      <c r="E105" s="84"/>
      <c r="J105" s="85"/>
      <c r="K105" s="85"/>
      <c r="L105" s="85"/>
      <c r="M105" s="85"/>
      <c r="N105" s="85"/>
      <c r="Q105" s="85"/>
      <c r="R105" s="85"/>
      <c r="S105" s="85"/>
    </row>
    <row r="106" spans="5:19" s="83" customFormat="1">
      <c r="E106" s="84"/>
      <c r="J106" s="85"/>
      <c r="K106" s="85"/>
      <c r="L106" s="85"/>
      <c r="M106" s="85"/>
      <c r="N106" s="85"/>
      <c r="Q106" s="85"/>
      <c r="R106" s="85"/>
      <c r="S106" s="85"/>
    </row>
    <row r="107" spans="5:19" s="83" customFormat="1">
      <c r="E107" s="84"/>
      <c r="J107" s="85"/>
      <c r="K107" s="85"/>
      <c r="L107" s="85"/>
      <c r="M107" s="85"/>
      <c r="N107" s="85"/>
      <c r="Q107" s="85"/>
      <c r="R107" s="85"/>
      <c r="S107" s="85"/>
    </row>
    <row r="108" spans="5:19" s="83" customFormat="1">
      <c r="E108" s="84"/>
      <c r="J108" s="85"/>
      <c r="K108" s="85"/>
      <c r="L108" s="85"/>
      <c r="M108" s="85"/>
      <c r="N108" s="85"/>
      <c r="Q108" s="85"/>
      <c r="R108" s="85"/>
      <c r="S108" s="85"/>
    </row>
    <row r="109" spans="5:19" s="83" customFormat="1">
      <c r="E109" s="84"/>
      <c r="J109" s="85"/>
      <c r="K109" s="85"/>
      <c r="L109" s="85"/>
      <c r="M109" s="85"/>
      <c r="N109" s="85"/>
      <c r="Q109" s="85"/>
      <c r="R109" s="85"/>
      <c r="S109" s="85"/>
    </row>
    <row r="110" spans="5:19" s="83" customFormat="1">
      <c r="E110" s="84"/>
      <c r="J110" s="85"/>
      <c r="K110" s="85"/>
      <c r="L110" s="85"/>
      <c r="M110" s="85"/>
      <c r="N110" s="85"/>
      <c r="Q110" s="85"/>
      <c r="R110" s="85"/>
      <c r="S110" s="85"/>
    </row>
    <row r="111" spans="5:19" s="83" customFormat="1">
      <c r="E111" s="84"/>
      <c r="J111" s="85"/>
      <c r="K111" s="85"/>
      <c r="L111" s="85"/>
      <c r="M111" s="85"/>
      <c r="N111" s="85"/>
      <c r="Q111" s="85"/>
      <c r="R111" s="85"/>
      <c r="S111" s="85"/>
    </row>
    <row r="112" spans="5:19" s="83" customFormat="1">
      <c r="E112" s="84"/>
      <c r="J112" s="85"/>
      <c r="K112" s="85"/>
      <c r="L112" s="85"/>
      <c r="M112" s="85"/>
      <c r="N112" s="85"/>
      <c r="Q112" s="85"/>
      <c r="R112" s="85"/>
      <c r="S112" s="85"/>
    </row>
    <row r="113" spans="5:19" s="83" customFormat="1">
      <c r="E113" s="84"/>
      <c r="J113" s="85"/>
      <c r="K113" s="85"/>
      <c r="L113" s="85"/>
      <c r="M113" s="85"/>
      <c r="N113" s="85"/>
      <c r="Q113" s="85"/>
      <c r="R113" s="85"/>
      <c r="S113" s="85"/>
    </row>
    <row r="114" spans="5:19" s="83" customFormat="1">
      <c r="E114" s="84"/>
      <c r="J114" s="85"/>
      <c r="K114" s="85"/>
      <c r="L114" s="85"/>
      <c r="M114" s="85"/>
      <c r="N114" s="85"/>
      <c r="Q114" s="85"/>
      <c r="R114" s="85"/>
      <c r="S114" s="85"/>
    </row>
    <row r="115" spans="5:19" s="83" customFormat="1">
      <c r="E115" s="84"/>
      <c r="J115" s="85"/>
      <c r="K115" s="85"/>
      <c r="L115" s="85"/>
      <c r="M115" s="85"/>
      <c r="N115" s="85"/>
      <c r="Q115" s="85"/>
      <c r="R115" s="85"/>
      <c r="S115" s="85"/>
    </row>
    <row r="116" spans="5:19" s="83" customFormat="1">
      <c r="E116" s="84"/>
      <c r="J116" s="85"/>
      <c r="K116" s="85"/>
      <c r="L116" s="85"/>
      <c r="M116" s="85"/>
      <c r="N116" s="85"/>
      <c r="Q116" s="85"/>
      <c r="R116" s="85"/>
      <c r="S116" s="85"/>
    </row>
    <row r="117" spans="5:19" s="83" customFormat="1">
      <c r="E117" s="84"/>
      <c r="J117" s="85"/>
      <c r="K117" s="85"/>
      <c r="L117" s="85"/>
      <c r="M117" s="85"/>
      <c r="N117" s="85"/>
      <c r="Q117" s="85"/>
      <c r="R117" s="85"/>
      <c r="S117" s="85"/>
    </row>
    <row r="118" spans="5:19" s="83" customFormat="1">
      <c r="E118" s="84"/>
      <c r="J118" s="85"/>
      <c r="K118" s="85"/>
      <c r="L118" s="85"/>
      <c r="M118" s="85"/>
      <c r="N118" s="85"/>
      <c r="Q118" s="85"/>
      <c r="R118" s="85"/>
      <c r="S118" s="85"/>
    </row>
    <row r="119" spans="5:19" s="83" customFormat="1">
      <c r="E119" s="84"/>
      <c r="J119" s="85"/>
      <c r="K119" s="85"/>
      <c r="L119" s="85"/>
      <c r="M119" s="85"/>
      <c r="N119" s="85"/>
      <c r="Q119" s="85"/>
      <c r="R119" s="85"/>
      <c r="S119" s="85"/>
    </row>
    <row r="120" spans="5:19" s="83" customFormat="1">
      <c r="E120" s="84"/>
      <c r="J120" s="85"/>
      <c r="K120" s="85"/>
      <c r="L120" s="85"/>
      <c r="M120" s="85"/>
      <c r="N120" s="85"/>
      <c r="Q120" s="85"/>
      <c r="R120" s="85"/>
      <c r="S120" s="85"/>
    </row>
    <row r="121" spans="5:19" s="83" customFormat="1">
      <c r="E121" s="84"/>
      <c r="J121" s="85"/>
      <c r="K121" s="85"/>
      <c r="L121" s="85"/>
      <c r="M121" s="85"/>
      <c r="N121" s="85"/>
      <c r="Q121" s="85"/>
      <c r="R121" s="85"/>
      <c r="S121" s="85"/>
    </row>
    <row r="122" spans="5:19" s="83" customFormat="1">
      <c r="E122" s="84"/>
      <c r="J122" s="85"/>
      <c r="K122" s="85"/>
      <c r="L122" s="85"/>
      <c r="M122" s="85"/>
      <c r="N122" s="85"/>
      <c r="Q122" s="85"/>
      <c r="R122" s="85"/>
      <c r="S122" s="85"/>
    </row>
    <row r="123" spans="5:19" s="83" customFormat="1">
      <c r="E123" s="84"/>
      <c r="J123" s="85"/>
      <c r="K123" s="85"/>
      <c r="L123" s="85"/>
      <c r="M123" s="85"/>
      <c r="N123" s="85"/>
      <c r="Q123" s="85"/>
      <c r="R123" s="85"/>
      <c r="S123" s="85"/>
    </row>
    <row r="124" spans="5:19" s="83" customFormat="1">
      <c r="E124" s="84"/>
      <c r="J124" s="85"/>
      <c r="K124" s="85"/>
      <c r="L124" s="85"/>
      <c r="M124" s="85"/>
      <c r="N124" s="85"/>
      <c r="Q124" s="85"/>
      <c r="R124" s="85"/>
      <c r="S124" s="85"/>
    </row>
    <row r="125" spans="5:19" s="83" customFormat="1">
      <c r="E125" s="84"/>
      <c r="J125" s="85"/>
      <c r="K125" s="85"/>
      <c r="L125" s="85"/>
      <c r="M125" s="85"/>
      <c r="N125" s="85"/>
      <c r="Q125" s="85"/>
      <c r="R125" s="85"/>
      <c r="S125" s="85"/>
    </row>
    <row r="126" spans="5:19" s="83" customFormat="1">
      <c r="E126" s="84"/>
      <c r="J126" s="85"/>
      <c r="K126" s="85"/>
      <c r="L126" s="85"/>
      <c r="M126" s="85"/>
      <c r="N126" s="85"/>
      <c r="Q126" s="85"/>
      <c r="R126" s="85"/>
      <c r="S126" s="85"/>
    </row>
    <row r="127" spans="5:19" s="83" customFormat="1">
      <c r="E127" s="84"/>
      <c r="J127" s="85"/>
      <c r="K127" s="85"/>
      <c r="L127" s="85"/>
      <c r="M127" s="85"/>
      <c r="N127" s="85"/>
      <c r="Q127" s="85"/>
      <c r="R127" s="85"/>
      <c r="S127" s="85"/>
    </row>
    <row r="128" spans="5:19" s="83" customFormat="1">
      <c r="E128" s="84"/>
      <c r="J128" s="85"/>
      <c r="K128" s="85"/>
      <c r="L128" s="85"/>
      <c r="M128" s="85"/>
      <c r="N128" s="85"/>
      <c r="Q128" s="85"/>
      <c r="R128" s="85"/>
      <c r="S128" s="85"/>
    </row>
    <row r="129" spans="5:19" s="83" customFormat="1">
      <c r="E129" s="84"/>
      <c r="J129" s="85"/>
      <c r="K129" s="85"/>
      <c r="L129" s="85"/>
      <c r="M129" s="85"/>
      <c r="N129" s="85"/>
      <c r="Q129" s="85"/>
      <c r="R129" s="85"/>
      <c r="S129" s="85"/>
    </row>
    <row r="130" spans="5:19" s="83" customFormat="1">
      <c r="E130" s="84"/>
      <c r="J130" s="85"/>
      <c r="K130" s="85"/>
      <c r="L130" s="85"/>
      <c r="M130" s="85"/>
      <c r="N130" s="85"/>
      <c r="Q130" s="85"/>
      <c r="R130" s="85"/>
      <c r="S130" s="85"/>
    </row>
    <row r="131" spans="5:19" s="83" customFormat="1">
      <c r="E131" s="84"/>
      <c r="J131" s="85"/>
      <c r="K131" s="85"/>
      <c r="L131" s="85"/>
      <c r="M131" s="85"/>
      <c r="N131" s="85"/>
      <c r="Q131" s="85"/>
      <c r="R131" s="85"/>
      <c r="S131" s="85"/>
    </row>
    <row r="132" spans="5:19" s="83" customFormat="1">
      <c r="E132" s="84"/>
      <c r="J132" s="85"/>
      <c r="K132" s="85"/>
      <c r="L132" s="85"/>
      <c r="M132" s="85"/>
      <c r="N132" s="85"/>
      <c r="Q132" s="85"/>
      <c r="R132" s="85"/>
      <c r="S132" s="85"/>
    </row>
    <row r="133" spans="5:19" s="83" customFormat="1">
      <c r="E133" s="84"/>
      <c r="J133" s="85"/>
      <c r="K133" s="85"/>
      <c r="L133" s="85"/>
      <c r="M133" s="85"/>
      <c r="N133" s="85"/>
      <c r="Q133" s="85"/>
      <c r="R133" s="85"/>
      <c r="S133" s="85"/>
    </row>
    <row r="134" spans="5:19" s="83" customFormat="1">
      <c r="E134" s="84"/>
      <c r="J134" s="85"/>
      <c r="K134" s="85"/>
      <c r="L134" s="85"/>
      <c r="M134" s="85"/>
      <c r="N134" s="85"/>
      <c r="Q134" s="85"/>
      <c r="R134" s="85"/>
      <c r="S134" s="85"/>
    </row>
    <row r="135" spans="5:19" s="83" customFormat="1">
      <c r="E135" s="84"/>
      <c r="J135" s="85"/>
      <c r="K135" s="85"/>
      <c r="L135" s="85"/>
      <c r="M135" s="85"/>
      <c r="N135" s="85"/>
      <c r="Q135" s="85"/>
      <c r="R135" s="85"/>
      <c r="S135" s="85"/>
    </row>
    <row r="136" spans="5:19" s="83" customFormat="1">
      <c r="E136" s="84"/>
      <c r="J136" s="85"/>
      <c r="K136" s="85"/>
      <c r="L136" s="85"/>
      <c r="M136" s="85"/>
      <c r="N136" s="85"/>
      <c r="Q136" s="85"/>
      <c r="R136" s="85"/>
      <c r="S136" s="85"/>
    </row>
    <row r="137" spans="5:19" s="83" customFormat="1">
      <c r="E137" s="84"/>
      <c r="J137" s="85"/>
      <c r="K137" s="85"/>
      <c r="L137" s="85"/>
      <c r="M137" s="85"/>
      <c r="N137" s="85"/>
      <c r="Q137" s="85"/>
      <c r="R137" s="85"/>
      <c r="S137" s="85"/>
    </row>
    <row r="138" spans="5:19" s="83" customFormat="1">
      <c r="E138" s="84"/>
      <c r="J138" s="85"/>
      <c r="K138" s="85"/>
      <c r="L138" s="85"/>
      <c r="M138" s="85"/>
      <c r="N138" s="85"/>
      <c r="Q138" s="85"/>
      <c r="R138" s="85"/>
      <c r="S138" s="85"/>
    </row>
    <row r="139" spans="5:19" s="83" customFormat="1">
      <c r="E139" s="84"/>
      <c r="J139" s="85"/>
      <c r="K139" s="85"/>
      <c r="L139" s="85"/>
      <c r="M139" s="85"/>
      <c r="N139" s="85"/>
      <c r="Q139" s="85"/>
      <c r="R139" s="85"/>
      <c r="S139" s="85"/>
    </row>
    <row r="140" spans="5:19" s="83" customFormat="1">
      <c r="E140" s="84"/>
      <c r="J140" s="85"/>
      <c r="K140" s="85"/>
      <c r="L140" s="85"/>
      <c r="M140" s="85"/>
      <c r="N140" s="85"/>
      <c r="Q140" s="85"/>
      <c r="R140" s="85"/>
      <c r="S140" s="85"/>
    </row>
    <row r="141" spans="5:19" s="83" customFormat="1">
      <c r="E141" s="84"/>
      <c r="J141" s="85"/>
      <c r="K141" s="85"/>
      <c r="L141" s="85"/>
      <c r="M141" s="85"/>
      <c r="N141" s="85"/>
      <c r="Q141" s="85"/>
      <c r="R141" s="85"/>
      <c r="S141" s="85"/>
    </row>
    <row r="142" spans="5:19" s="83" customFormat="1">
      <c r="E142" s="84"/>
      <c r="J142" s="85"/>
      <c r="K142" s="85"/>
      <c r="L142" s="85"/>
      <c r="M142" s="85"/>
      <c r="N142" s="85"/>
      <c r="Q142" s="85"/>
      <c r="R142" s="85"/>
      <c r="S142" s="85"/>
    </row>
    <row r="143" spans="5:19" s="83" customFormat="1">
      <c r="E143" s="84"/>
      <c r="J143" s="85"/>
      <c r="K143" s="85"/>
      <c r="L143" s="85"/>
      <c r="M143" s="85"/>
      <c r="N143" s="85"/>
      <c r="Q143" s="85"/>
      <c r="R143" s="85"/>
      <c r="S143" s="85"/>
    </row>
    <row r="144" spans="5:19" s="83" customFormat="1">
      <c r="E144" s="84"/>
      <c r="J144" s="85"/>
      <c r="K144" s="85"/>
      <c r="L144" s="85"/>
      <c r="M144" s="85"/>
      <c r="N144" s="85"/>
      <c r="Q144" s="85"/>
      <c r="R144" s="85"/>
      <c r="S144" s="85"/>
    </row>
    <row r="145" spans="5:19" s="83" customFormat="1">
      <c r="E145" s="84"/>
      <c r="J145" s="85"/>
      <c r="K145" s="85"/>
      <c r="L145" s="85"/>
      <c r="M145" s="85"/>
      <c r="N145" s="85"/>
      <c r="Q145" s="85"/>
      <c r="R145" s="85"/>
      <c r="S145" s="85"/>
    </row>
    <row r="146" spans="5:19" s="83" customFormat="1">
      <c r="E146" s="84"/>
      <c r="J146" s="85"/>
      <c r="K146" s="85"/>
      <c r="L146" s="85"/>
      <c r="M146" s="85"/>
      <c r="N146" s="85"/>
      <c r="Q146" s="85"/>
      <c r="R146" s="85"/>
      <c r="S146" s="85"/>
    </row>
    <row r="147" spans="5:19" s="83" customFormat="1">
      <c r="E147" s="84"/>
      <c r="J147" s="85"/>
      <c r="K147" s="85"/>
      <c r="L147" s="85"/>
      <c r="M147" s="85"/>
      <c r="N147" s="85"/>
      <c r="Q147" s="85"/>
      <c r="R147" s="85"/>
      <c r="S147" s="85"/>
    </row>
    <row r="148" spans="5:19" s="83" customFormat="1">
      <c r="E148" s="84"/>
      <c r="J148" s="85"/>
      <c r="K148" s="85"/>
      <c r="L148" s="85"/>
      <c r="M148" s="85"/>
      <c r="N148" s="85"/>
      <c r="Q148" s="85"/>
      <c r="R148" s="85"/>
      <c r="S148" s="85"/>
    </row>
    <row r="149" spans="5:19" s="83" customFormat="1">
      <c r="E149" s="84"/>
      <c r="J149" s="85"/>
      <c r="K149" s="85"/>
      <c r="L149" s="85"/>
      <c r="M149" s="85"/>
      <c r="N149" s="85"/>
      <c r="Q149" s="85"/>
      <c r="R149" s="85"/>
      <c r="S149" s="85"/>
    </row>
    <row r="150" spans="5:19" s="83" customFormat="1">
      <c r="E150" s="84"/>
      <c r="J150" s="85"/>
      <c r="K150" s="85"/>
      <c r="L150" s="85"/>
      <c r="M150" s="85"/>
      <c r="N150" s="85"/>
      <c r="Q150" s="85"/>
      <c r="R150" s="85"/>
      <c r="S150" s="85"/>
    </row>
    <row r="151" spans="5:19" s="83" customFormat="1">
      <c r="E151" s="84"/>
      <c r="J151" s="85"/>
      <c r="K151" s="85"/>
      <c r="L151" s="85"/>
      <c r="M151" s="85"/>
      <c r="N151" s="85"/>
      <c r="Q151" s="85"/>
      <c r="R151" s="85"/>
      <c r="S151" s="85"/>
    </row>
    <row r="152" spans="5:19" s="83" customFormat="1">
      <c r="E152" s="84"/>
      <c r="J152" s="85"/>
      <c r="K152" s="85"/>
      <c r="L152" s="85"/>
      <c r="M152" s="85"/>
      <c r="N152" s="85"/>
      <c r="Q152" s="85"/>
      <c r="R152" s="85"/>
      <c r="S152" s="85"/>
    </row>
    <row r="153" spans="5:19" s="83" customFormat="1">
      <c r="E153" s="84"/>
      <c r="J153" s="85"/>
      <c r="K153" s="85"/>
      <c r="L153" s="85"/>
      <c r="M153" s="85"/>
      <c r="N153" s="85"/>
      <c r="Q153" s="85"/>
      <c r="R153" s="85"/>
      <c r="S153" s="85"/>
    </row>
    <row r="154" spans="5:19" s="83" customFormat="1">
      <c r="E154" s="84"/>
      <c r="J154" s="85"/>
      <c r="K154" s="85"/>
      <c r="L154" s="85"/>
      <c r="M154" s="85"/>
      <c r="N154" s="85"/>
      <c r="Q154" s="85"/>
      <c r="R154" s="85"/>
      <c r="S154" s="85"/>
    </row>
  </sheetData>
  <mergeCells count="10">
    <mergeCell ref="E8:J8"/>
    <mergeCell ref="F9:G9"/>
    <mergeCell ref="H9:J9"/>
    <mergeCell ref="J11:N11"/>
    <mergeCell ref="B2:E2"/>
    <mergeCell ref="D3:H3"/>
    <mergeCell ref="E5:J5"/>
    <mergeCell ref="E6:G6"/>
    <mergeCell ref="H6:I6"/>
    <mergeCell ref="E7:J7"/>
  </mergeCells>
  <conditionalFormatting sqref="K3">
    <cfRule type="expression" dxfId="11" priority="4" stopIfTrue="1">
      <formula>J3=1</formula>
    </cfRule>
    <cfRule type="expression" dxfId="10" priority="5" stopIfTrue="1">
      <formula>J3=2</formula>
    </cfRule>
    <cfRule type="expression" dxfId="9" priority="6" stopIfTrue="1">
      <formula>J3=3</formula>
    </cfRule>
  </conditionalFormatting>
  <conditionalFormatting sqref="C3">
    <cfRule type="expression" dxfId="8" priority="1" stopIfTrue="1">
      <formula>B3=1</formula>
    </cfRule>
    <cfRule type="expression" dxfId="7" priority="2" stopIfTrue="1">
      <formula>B3=2</formula>
    </cfRule>
    <cfRule type="expression" dxfId="6" priority="3" stopIfTrue="1">
      <formula>B3=3</formula>
    </cfRule>
  </conditionalFormatting>
  <pageMargins left="0.23622047244094491" right="0.19685039370078741" top="0.19685039370078741" bottom="0.19685039370078741" header="0" footer="0.11811023622047245"/>
  <pageSetup paperSize="9" orientation="landscape" horizontalDpi="4294967293" r:id="rId1"/>
  <headerFooter alignWithMargins="0"/>
  <drawing r:id="rId2"/>
  <legacyDrawing r:id="rId3"/>
  <oleObjects>
    <oleObject progId="PBrush" shapeId="8193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9"/>
  <dimension ref="A1:ID165"/>
  <sheetViews>
    <sheetView tabSelected="1" zoomScaleNormal="100" workbookViewId="0">
      <selection activeCell="M7" sqref="M7"/>
    </sheetView>
  </sheetViews>
  <sheetFormatPr baseColWidth="10" defaultColWidth="9.140625" defaultRowHeight="12.75" outlineLevelRow="1"/>
  <cols>
    <col min="1" max="1" width="2.42578125" style="5" customWidth="1"/>
    <col min="2" max="2" width="2.85546875" style="5" customWidth="1"/>
    <col min="3" max="3" width="3.42578125" style="5" customWidth="1"/>
    <col min="4" max="4" width="18.5703125" style="5" customWidth="1"/>
    <col min="5" max="5" width="40.85546875" style="76" customWidth="1"/>
    <col min="6" max="6" width="11.42578125" style="5" customWidth="1"/>
    <col min="7" max="7" width="5.42578125" style="5" customWidth="1"/>
    <col min="8" max="8" width="13.28515625" style="5" customWidth="1"/>
    <col min="9" max="9" width="4.140625" style="5" customWidth="1"/>
    <col min="10" max="10" width="9.5703125" style="77" bestFit="1" customWidth="1"/>
    <col min="11" max="11" width="8.42578125" style="77" customWidth="1"/>
    <col min="12" max="12" width="8.140625" style="77" customWidth="1"/>
    <col min="13" max="14" width="7" style="77" customWidth="1"/>
    <col min="15" max="15" width="9.140625" style="77" customWidth="1"/>
    <col min="16" max="16" width="2" style="2" customWidth="1"/>
    <col min="17" max="17" width="15.7109375" style="77" customWidth="1"/>
    <col min="18" max="18" width="2" style="4" customWidth="1"/>
    <col min="19" max="19" width="15.7109375" style="77" customWidth="1"/>
    <col min="20" max="16384" width="9.140625" style="5"/>
  </cols>
  <sheetData>
    <row r="1" spans="1:238" ht="6" customHeight="1">
      <c r="A1" s="2"/>
      <c r="B1" s="2"/>
      <c r="C1" s="2"/>
      <c r="D1" s="2"/>
      <c r="E1" s="3"/>
      <c r="F1" s="2"/>
      <c r="G1" s="2"/>
      <c r="H1" s="2"/>
      <c r="I1" s="2"/>
      <c r="J1" s="4"/>
      <c r="K1" s="4"/>
      <c r="L1" s="4"/>
      <c r="M1" s="4"/>
      <c r="N1" s="4"/>
      <c r="O1" s="4"/>
      <c r="Q1" s="4"/>
      <c r="S1" s="4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</row>
    <row r="2" spans="1:238" s="13" customFormat="1" ht="27" customHeight="1">
      <c r="A2" s="6"/>
      <c r="B2" s="180" t="s">
        <v>1</v>
      </c>
      <c r="C2" s="180"/>
      <c r="D2" s="180"/>
      <c r="E2" s="180"/>
      <c r="F2" s="7"/>
      <c r="G2" s="7"/>
      <c r="H2" s="7"/>
      <c r="I2" s="8"/>
      <c r="J2" s="9"/>
      <c r="K2" s="10"/>
      <c r="L2" s="78" t="s">
        <v>2</v>
      </c>
      <c r="M2" s="78">
        <f>+'[1]CMI-CE'!H4</f>
        <v>38748</v>
      </c>
      <c r="N2" s="11"/>
      <c r="O2" s="12"/>
      <c r="P2" s="6"/>
      <c r="Q2" s="12"/>
      <c r="R2" s="12"/>
      <c r="S2" s="12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</row>
    <row r="3" spans="1:238" s="13" customFormat="1" ht="24.75" customHeight="1">
      <c r="A3" s="6"/>
      <c r="B3" s="14" t="e">
        <f>IF(M3="",0,IF(M3=0,4,IF(M5&gt;=M6,IF(M3&gt;=M5,3,IF(M3&lt;=M6,1,IF(M5&gt;M3&gt;M6,2))),IF(M3&gt;=M6,1,IF(M3&lt;=M5,3,IF(M5&gt;M3&gt;M6,2))))))</f>
        <v>#N/A</v>
      </c>
      <c r="C3" s="166" t="s">
        <v>3</v>
      </c>
      <c r="D3" s="180" t="s">
        <v>29</v>
      </c>
      <c r="E3" s="180"/>
      <c r="F3" s="180"/>
      <c r="G3" s="180"/>
      <c r="H3" s="180"/>
      <c r="I3" s="7"/>
      <c r="J3" s="9"/>
      <c r="K3" s="15"/>
      <c r="L3" s="78" t="s">
        <v>4</v>
      </c>
      <c r="M3" s="78" t="e">
        <f>IF(VLOOKUP(M$2,J$13:O$48,2)=0,"",VLOOKUP(M$2,J$13:O$48,2))</f>
        <v>#N/A</v>
      </c>
      <c r="N3" s="11"/>
      <c r="O3" s="12"/>
      <c r="P3" s="6"/>
      <c r="Q3" s="12"/>
      <c r="R3" s="12"/>
      <c r="S3" s="12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</row>
    <row r="4" spans="1:238" s="24" customFormat="1" ht="7.5" customHeight="1" outlineLevel="1" thickBot="1">
      <c r="A4" s="16"/>
      <c r="B4" s="17"/>
      <c r="C4" s="17"/>
      <c r="D4" s="17"/>
      <c r="E4" s="17"/>
      <c r="F4" s="17"/>
      <c r="G4" s="17"/>
      <c r="H4" s="17"/>
      <c r="I4" s="17"/>
      <c r="J4" s="18"/>
      <c r="K4" s="19"/>
      <c r="L4" s="78" t="s">
        <v>5</v>
      </c>
      <c r="M4" s="78" t="e">
        <f>IF(VLOOKUP(M$2,J$13:O$48,3)=0,"",VLOOKUP(M$2,J$13:O$48,3))</f>
        <v>#N/A</v>
      </c>
      <c r="N4" s="20"/>
      <c r="O4" s="21"/>
      <c r="P4" s="22"/>
      <c r="Q4" s="23"/>
      <c r="R4" s="23"/>
      <c r="S4" s="23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238" s="34" customFormat="1" ht="73.5" customHeight="1" outlineLevel="1" thickBot="1">
      <c r="A5" s="25"/>
      <c r="B5" s="26" t="s">
        <v>6</v>
      </c>
      <c r="C5" s="27"/>
      <c r="D5" s="27"/>
      <c r="E5" s="181" t="s">
        <v>40</v>
      </c>
      <c r="F5" s="182"/>
      <c r="G5" s="182"/>
      <c r="H5" s="182"/>
      <c r="I5" s="182"/>
      <c r="J5" s="183"/>
      <c r="K5" s="29"/>
      <c r="L5" s="78" t="s">
        <v>7</v>
      </c>
      <c r="M5" s="78" t="e">
        <f>IF(VLOOKUP(M$2,J$13:O$48,4)=0,"",VLOOKUP(M$2,J$13:O$48,4))</f>
        <v>#N/A</v>
      </c>
      <c r="N5" s="30"/>
      <c r="O5" s="31"/>
      <c r="P5" s="32"/>
      <c r="Q5" s="33"/>
      <c r="R5" s="33"/>
      <c r="S5" s="33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</row>
    <row r="6" spans="1:238" ht="21.75" customHeight="1" outlineLevel="1" thickBot="1">
      <c r="A6" s="2"/>
      <c r="B6" s="26" t="s">
        <v>8</v>
      </c>
      <c r="C6" s="27"/>
      <c r="D6" s="27"/>
      <c r="E6" s="181" t="s">
        <v>9</v>
      </c>
      <c r="F6" s="182"/>
      <c r="G6" s="183"/>
      <c r="H6" s="186" t="s">
        <v>10</v>
      </c>
      <c r="I6" s="187"/>
      <c r="J6" s="35" t="s">
        <v>27</v>
      </c>
      <c r="K6" s="36"/>
      <c r="L6" s="78" t="s">
        <v>12</v>
      </c>
      <c r="M6" s="78" t="e">
        <f>IF(VLOOKUP(M$2,J$13:O$48,5)=0,"",VLOOKUP(M$2,J$13:O$48,5))</f>
        <v>#N/A</v>
      </c>
      <c r="N6" s="37"/>
      <c r="O6" s="33"/>
      <c r="P6" s="38"/>
      <c r="Q6" s="33"/>
      <c r="R6" s="33"/>
      <c r="S6" s="3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</row>
    <row r="7" spans="1:238" ht="30" customHeight="1" outlineLevel="1" thickBot="1">
      <c r="A7" s="2"/>
      <c r="B7" s="184" t="s">
        <v>13</v>
      </c>
      <c r="C7" s="188"/>
      <c r="D7" s="185"/>
      <c r="E7" s="181" t="s">
        <v>41</v>
      </c>
      <c r="F7" s="182"/>
      <c r="G7" s="182"/>
      <c r="H7" s="182"/>
      <c r="I7" s="182"/>
      <c r="J7" s="183"/>
      <c r="K7" s="39"/>
      <c r="L7" s="79" t="s">
        <v>14</v>
      </c>
      <c r="M7" s="79" t="e">
        <f>IF(VLOOKUP(M$2,J$13:O$48,6)=0,"",VLOOKUP(M$2,J$13:O$48,6))</f>
        <v>#N/A</v>
      </c>
      <c r="N7" s="40"/>
      <c r="O7" s="4"/>
      <c r="Q7" s="4"/>
      <c r="S7" s="4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</row>
    <row r="8" spans="1:238" ht="27.75" customHeight="1" outlineLevel="1" thickBot="1">
      <c r="A8" s="2"/>
      <c r="B8" s="184" t="s">
        <v>15</v>
      </c>
      <c r="C8" s="188"/>
      <c r="D8" s="185"/>
      <c r="E8" s="181" t="s">
        <v>42</v>
      </c>
      <c r="F8" s="182"/>
      <c r="G8" s="182"/>
      <c r="H8" s="182"/>
      <c r="I8" s="182"/>
      <c r="J8" s="183"/>
      <c r="K8" s="36"/>
      <c r="L8" s="80"/>
      <c r="M8" s="80"/>
      <c r="N8" s="4"/>
      <c r="O8" s="4"/>
      <c r="Q8" s="4"/>
      <c r="S8" s="4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</row>
    <row r="9" spans="1:238" ht="27" customHeight="1" outlineLevel="1" thickBot="1">
      <c r="A9" s="2"/>
      <c r="B9" s="184" t="s">
        <v>16</v>
      </c>
      <c r="C9" s="188"/>
      <c r="D9" s="185"/>
      <c r="E9" s="28" t="s">
        <v>17</v>
      </c>
      <c r="F9" s="184" t="s">
        <v>18</v>
      </c>
      <c r="G9" s="185"/>
      <c r="H9" s="181" t="s">
        <v>26</v>
      </c>
      <c r="I9" s="182"/>
      <c r="J9" s="183"/>
      <c r="K9" s="4"/>
      <c r="L9" s="4"/>
      <c r="M9" s="4"/>
      <c r="N9" s="4"/>
      <c r="O9" s="4"/>
      <c r="Q9" s="4"/>
      <c r="S9" s="4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</row>
    <row r="10" spans="1:238" ht="9.75" customHeight="1" outlineLevel="1" thickBot="1">
      <c r="A10" s="2"/>
      <c r="B10" s="2"/>
      <c r="C10" s="2"/>
      <c r="D10" s="2"/>
      <c r="E10" s="3"/>
      <c r="F10" s="2"/>
      <c r="G10" s="2"/>
      <c r="H10" s="2"/>
      <c r="I10" s="2"/>
      <c r="J10" s="4"/>
      <c r="K10" s="4"/>
      <c r="L10" s="4"/>
      <c r="M10" s="4"/>
      <c r="N10" s="4"/>
      <c r="O10" s="4"/>
      <c r="Q10" s="4"/>
      <c r="S10" s="4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</row>
    <row r="11" spans="1:238" ht="30.75" customHeight="1">
      <c r="A11" s="2"/>
      <c r="B11" s="41"/>
      <c r="C11" s="41"/>
      <c r="D11" s="41"/>
      <c r="E11" s="42"/>
      <c r="F11" s="43"/>
      <c r="G11" s="43"/>
      <c r="H11" s="43"/>
      <c r="I11" s="43"/>
      <c r="J11" s="178" t="s">
        <v>19</v>
      </c>
      <c r="K11" s="179"/>
      <c r="L11" s="179"/>
      <c r="M11" s="179"/>
      <c r="N11" s="179"/>
      <c r="O11" s="44"/>
      <c r="P11" s="45"/>
      <c r="Q11" s="46" t="s">
        <v>20</v>
      </c>
      <c r="R11" s="47"/>
      <c r="S11" s="46" t="s">
        <v>21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</row>
    <row r="12" spans="1:238" ht="15.95" customHeight="1" thickBot="1">
      <c r="A12" s="2"/>
      <c r="B12" s="48"/>
      <c r="C12" s="48"/>
      <c r="D12" s="48"/>
      <c r="E12" s="48"/>
      <c r="F12" s="49"/>
      <c r="G12" s="50"/>
      <c r="H12" s="43"/>
      <c r="I12" s="43"/>
      <c r="J12" s="51" t="s">
        <v>22</v>
      </c>
      <c r="K12" s="52" t="s">
        <v>4</v>
      </c>
      <c r="L12" s="52" t="s">
        <v>5</v>
      </c>
      <c r="M12" s="52" t="s">
        <v>7</v>
      </c>
      <c r="N12" s="52" t="s">
        <v>12</v>
      </c>
      <c r="O12" s="53" t="s">
        <v>14</v>
      </c>
      <c r="P12" s="54"/>
      <c r="Q12" s="55" t="s">
        <v>4</v>
      </c>
      <c r="R12" s="56"/>
      <c r="S12" s="55" t="s">
        <v>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</row>
    <row r="13" spans="1:238" s="2" customFormat="1" ht="15.95" customHeight="1">
      <c r="B13" s="25"/>
      <c r="C13" s="25"/>
      <c r="D13" s="25"/>
      <c r="E13" s="25"/>
      <c r="F13" s="49"/>
      <c r="G13" s="50"/>
      <c r="H13" s="43"/>
      <c r="I13" s="43"/>
      <c r="J13" s="57">
        <v>39448</v>
      </c>
      <c r="K13" s="81">
        <v>0</v>
      </c>
      <c r="L13" s="81">
        <v>2</v>
      </c>
      <c r="M13" s="81">
        <v>2</v>
      </c>
      <c r="N13" s="82">
        <v>4</v>
      </c>
      <c r="O13" s="59">
        <f t="shared" ref="O13:O26" si="0">IF(K13="","",+(K13-N13)/(M13-N13))</f>
        <v>2</v>
      </c>
      <c r="P13" s="54"/>
      <c r="Q13" s="60"/>
      <c r="R13" s="56"/>
      <c r="S13" s="60"/>
    </row>
    <row r="14" spans="1:238" s="2" customFormat="1" ht="15.95" customHeight="1">
      <c r="B14" s="25"/>
      <c r="C14" s="25"/>
      <c r="D14" s="25"/>
      <c r="E14" s="25"/>
      <c r="F14" s="49"/>
      <c r="G14" s="50"/>
      <c r="H14" s="43"/>
      <c r="I14" s="43"/>
      <c r="J14" s="57">
        <v>39479</v>
      </c>
      <c r="K14" s="81">
        <v>1</v>
      </c>
      <c r="L14" s="81">
        <v>2</v>
      </c>
      <c r="M14" s="81">
        <v>2</v>
      </c>
      <c r="N14" s="82">
        <v>4</v>
      </c>
      <c r="O14" s="59">
        <f t="shared" si="0"/>
        <v>1.5</v>
      </c>
      <c r="P14" s="54"/>
      <c r="Q14" s="61"/>
      <c r="R14" s="56"/>
      <c r="S14" s="61"/>
    </row>
    <row r="15" spans="1:238" s="2" customFormat="1" ht="15.95" customHeight="1">
      <c r="B15" s="25"/>
      <c r="C15" s="25"/>
      <c r="D15" s="25"/>
      <c r="E15" s="25"/>
      <c r="F15" s="49"/>
      <c r="G15" s="50"/>
      <c r="H15" s="43"/>
      <c r="I15" s="43"/>
      <c r="J15" s="57">
        <f t="shared" ref="J15:J23" si="1">J14+30</f>
        <v>39509</v>
      </c>
      <c r="K15" s="81">
        <v>2</v>
      </c>
      <c r="L15" s="81">
        <v>2</v>
      </c>
      <c r="M15" s="81">
        <v>2</v>
      </c>
      <c r="N15" s="82">
        <v>4</v>
      </c>
      <c r="O15" s="59">
        <f t="shared" si="0"/>
        <v>1</v>
      </c>
      <c r="P15" s="54"/>
      <c r="Q15" s="61"/>
      <c r="R15" s="56"/>
      <c r="S15" s="61"/>
    </row>
    <row r="16" spans="1:238" s="2" customFormat="1" ht="15.95" customHeight="1">
      <c r="B16" s="25"/>
      <c r="C16" s="25"/>
      <c r="D16" s="25"/>
      <c r="E16" s="25"/>
      <c r="F16" s="49"/>
      <c r="G16" s="50"/>
      <c r="H16" s="43"/>
      <c r="I16" s="43"/>
      <c r="J16" s="57">
        <f t="shared" si="1"/>
        <v>39539</v>
      </c>
      <c r="K16" s="81">
        <v>3</v>
      </c>
      <c r="L16" s="81">
        <v>2</v>
      </c>
      <c r="M16" s="81">
        <v>2</v>
      </c>
      <c r="N16" s="82">
        <v>4</v>
      </c>
      <c r="O16" s="59">
        <f t="shared" si="0"/>
        <v>0.5</v>
      </c>
      <c r="P16" s="54"/>
      <c r="Q16" s="61"/>
      <c r="R16" s="56"/>
      <c r="S16" s="61"/>
    </row>
    <row r="17" spans="1:238" s="2" customFormat="1" ht="15.95" customHeight="1">
      <c r="B17" s="25"/>
      <c r="C17" s="25"/>
      <c r="D17" s="25"/>
      <c r="E17" s="25"/>
      <c r="F17" s="49"/>
      <c r="G17" s="50"/>
      <c r="H17" s="43"/>
      <c r="I17" s="43"/>
      <c r="J17" s="57">
        <f t="shared" si="1"/>
        <v>39569</v>
      </c>
      <c r="K17" s="81">
        <v>2</v>
      </c>
      <c r="L17" s="81">
        <v>2</v>
      </c>
      <c r="M17" s="81">
        <v>2</v>
      </c>
      <c r="N17" s="82">
        <v>4</v>
      </c>
      <c r="O17" s="59">
        <f t="shared" si="0"/>
        <v>1</v>
      </c>
      <c r="P17" s="54"/>
      <c r="Q17" s="61"/>
      <c r="R17" s="56"/>
      <c r="S17" s="61"/>
    </row>
    <row r="18" spans="1:238" s="2" customFormat="1" ht="15.95" customHeight="1">
      <c r="B18" s="25"/>
      <c r="C18" s="25"/>
      <c r="D18" s="25"/>
      <c r="E18" s="25"/>
      <c r="F18" s="49"/>
      <c r="G18" s="50"/>
      <c r="H18" s="43"/>
      <c r="I18" s="43"/>
      <c r="J18" s="57">
        <f t="shared" si="1"/>
        <v>39599</v>
      </c>
      <c r="K18" s="81">
        <v>1</v>
      </c>
      <c r="L18" s="81">
        <v>2</v>
      </c>
      <c r="M18" s="81">
        <v>2</v>
      </c>
      <c r="N18" s="82">
        <v>4</v>
      </c>
      <c r="O18" s="59">
        <f t="shared" si="0"/>
        <v>1.5</v>
      </c>
      <c r="P18" s="54"/>
      <c r="Q18" s="61"/>
      <c r="R18" s="56"/>
      <c r="S18" s="61"/>
    </row>
    <row r="19" spans="1:238" s="2" customFormat="1" ht="15.95" customHeight="1">
      <c r="B19" s="25"/>
      <c r="C19" s="25"/>
      <c r="D19" s="25"/>
      <c r="E19" s="25"/>
      <c r="F19" s="49"/>
      <c r="G19" s="50"/>
      <c r="H19" s="43"/>
      <c r="I19" s="43"/>
      <c r="J19" s="57">
        <f t="shared" si="1"/>
        <v>39629</v>
      </c>
      <c r="K19" s="81">
        <v>1</v>
      </c>
      <c r="L19" s="81">
        <v>2</v>
      </c>
      <c r="M19" s="81">
        <v>2</v>
      </c>
      <c r="N19" s="82">
        <v>4</v>
      </c>
      <c r="O19" s="59">
        <f t="shared" si="0"/>
        <v>1.5</v>
      </c>
      <c r="P19" s="54"/>
      <c r="Q19" s="61"/>
      <c r="R19" s="56"/>
      <c r="S19" s="61"/>
    </row>
    <row r="20" spans="1:238" s="2" customFormat="1" ht="15.95" customHeight="1">
      <c r="B20" s="25"/>
      <c r="C20" s="25"/>
      <c r="D20" s="25"/>
      <c r="E20" s="25"/>
      <c r="F20" s="49"/>
      <c r="G20" s="50"/>
      <c r="H20" s="43"/>
      <c r="I20" s="43"/>
      <c r="J20" s="57">
        <f t="shared" si="1"/>
        <v>39659</v>
      </c>
      <c r="K20" s="81">
        <v>3</v>
      </c>
      <c r="L20" s="81">
        <v>2</v>
      </c>
      <c r="M20" s="81">
        <v>2</v>
      </c>
      <c r="N20" s="82">
        <v>4</v>
      </c>
      <c r="O20" s="59">
        <f t="shared" si="0"/>
        <v>0.5</v>
      </c>
      <c r="P20" s="54"/>
      <c r="Q20" s="61"/>
      <c r="R20" s="56"/>
      <c r="S20" s="61"/>
    </row>
    <row r="21" spans="1:238" s="2" customFormat="1" ht="15.95" customHeight="1">
      <c r="B21" s="25"/>
      <c r="C21" s="25"/>
      <c r="D21" s="25"/>
      <c r="E21" s="25"/>
      <c r="F21" s="49"/>
      <c r="G21" s="50"/>
      <c r="H21" s="43"/>
      <c r="I21" s="43"/>
      <c r="J21" s="57">
        <f t="shared" si="1"/>
        <v>39689</v>
      </c>
      <c r="K21" s="81">
        <v>1</v>
      </c>
      <c r="L21" s="81">
        <v>2</v>
      </c>
      <c r="M21" s="81">
        <v>2</v>
      </c>
      <c r="N21" s="82">
        <v>4</v>
      </c>
      <c r="O21" s="59">
        <f t="shared" si="0"/>
        <v>1.5</v>
      </c>
      <c r="P21" s="54"/>
      <c r="Q21" s="61"/>
      <c r="R21" s="56"/>
      <c r="S21" s="61"/>
    </row>
    <row r="22" spans="1:238" s="2" customFormat="1" ht="15.95" customHeight="1">
      <c r="B22" s="25"/>
      <c r="C22" s="25"/>
      <c r="D22" s="25"/>
      <c r="E22" s="25"/>
      <c r="F22" s="49"/>
      <c r="G22" s="50"/>
      <c r="H22" s="43"/>
      <c r="I22" s="43"/>
      <c r="J22" s="57">
        <f t="shared" si="1"/>
        <v>39719</v>
      </c>
      <c r="K22" s="81">
        <v>1</v>
      </c>
      <c r="L22" s="81">
        <v>2</v>
      </c>
      <c r="M22" s="81">
        <v>2</v>
      </c>
      <c r="N22" s="82">
        <v>4</v>
      </c>
      <c r="O22" s="59">
        <f t="shared" si="0"/>
        <v>1.5</v>
      </c>
      <c r="P22" s="54"/>
      <c r="Q22" s="61"/>
      <c r="R22" s="56"/>
      <c r="S22" s="61"/>
    </row>
    <row r="23" spans="1:238" s="2" customFormat="1" ht="15.95" customHeight="1">
      <c r="B23" s="25"/>
      <c r="C23" s="25"/>
      <c r="D23" s="25"/>
      <c r="E23" s="25"/>
      <c r="F23" s="49"/>
      <c r="G23" s="50"/>
      <c r="H23" s="43"/>
      <c r="I23" s="43"/>
      <c r="J23" s="57">
        <f t="shared" si="1"/>
        <v>39749</v>
      </c>
      <c r="K23" s="81">
        <v>1</v>
      </c>
      <c r="L23" s="81">
        <v>2</v>
      </c>
      <c r="M23" s="81">
        <v>2</v>
      </c>
      <c r="N23" s="82">
        <v>4</v>
      </c>
      <c r="O23" s="59">
        <f t="shared" si="0"/>
        <v>1.5</v>
      </c>
      <c r="P23" s="54"/>
      <c r="Q23" s="61"/>
      <c r="R23" s="56"/>
      <c r="S23" s="61"/>
    </row>
    <row r="24" spans="1:238" ht="12.75" customHeight="1">
      <c r="A24" s="2"/>
      <c r="B24" s="48"/>
      <c r="C24" s="48"/>
      <c r="D24" s="48"/>
      <c r="E24" s="48"/>
      <c r="F24" s="49"/>
      <c r="G24" s="62"/>
      <c r="H24" s="43"/>
      <c r="I24" s="43"/>
      <c r="J24" s="57">
        <v>39753</v>
      </c>
      <c r="K24" s="81">
        <v>1</v>
      </c>
      <c r="L24" s="81">
        <v>2</v>
      </c>
      <c r="M24" s="81">
        <v>2</v>
      </c>
      <c r="N24" s="82">
        <v>4</v>
      </c>
      <c r="O24" s="59">
        <f t="shared" si="0"/>
        <v>1.5</v>
      </c>
      <c r="P24" s="63"/>
      <c r="Q24" s="61"/>
      <c r="R24" s="64"/>
      <c r="S24" s="6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</row>
    <row r="25" spans="1:238" ht="12.75" customHeight="1">
      <c r="A25" s="2"/>
      <c r="B25" s="48"/>
      <c r="C25" s="48"/>
      <c r="D25" s="48"/>
      <c r="E25" s="48"/>
      <c r="F25" s="49"/>
      <c r="G25" s="62"/>
      <c r="H25" s="43"/>
      <c r="I25" s="43"/>
      <c r="J25" s="57">
        <v>39783</v>
      </c>
      <c r="K25" s="81">
        <v>1</v>
      </c>
      <c r="L25" s="81">
        <v>2</v>
      </c>
      <c r="M25" s="81">
        <v>2</v>
      </c>
      <c r="N25" s="82">
        <v>4</v>
      </c>
      <c r="O25" s="59">
        <f t="shared" si="0"/>
        <v>1.5</v>
      </c>
      <c r="P25" s="63"/>
      <c r="Q25" s="61"/>
      <c r="R25" s="64"/>
      <c r="S25" s="61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</row>
    <row r="26" spans="1:238" s="48" customFormat="1" ht="12.75" customHeight="1">
      <c r="A26" s="25"/>
      <c r="F26" s="49"/>
      <c r="G26" s="62"/>
      <c r="H26" s="43"/>
      <c r="I26" s="43"/>
      <c r="J26" s="57">
        <f>J25+28</f>
        <v>39811</v>
      </c>
      <c r="K26" s="81">
        <v>1</v>
      </c>
      <c r="L26" s="81">
        <v>2</v>
      </c>
      <c r="M26" s="81">
        <v>2</v>
      </c>
      <c r="N26" s="82">
        <v>4</v>
      </c>
      <c r="O26" s="59">
        <f t="shared" si="0"/>
        <v>1.5</v>
      </c>
      <c r="P26" s="63"/>
      <c r="Q26" s="61"/>
      <c r="R26" s="64"/>
      <c r="S26" s="61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</row>
    <row r="27" spans="1:238" s="48" customFormat="1" ht="12.75" customHeight="1">
      <c r="F27" s="49"/>
      <c r="G27" s="62"/>
      <c r="H27" s="43"/>
      <c r="I27" s="43"/>
      <c r="J27" s="57"/>
      <c r="K27" s="58"/>
      <c r="L27" s="58"/>
      <c r="M27" s="58"/>
      <c r="N27" s="58"/>
      <c r="O27" s="59"/>
      <c r="P27" s="63"/>
      <c r="Q27" s="61"/>
      <c r="R27" s="64"/>
      <c r="S27" s="61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</row>
    <row r="28" spans="1:238" s="48" customFormat="1" ht="12.75" customHeight="1">
      <c r="F28" s="49"/>
      <c r="G28" s="62"/>
      <c r="H28" s="43"/>
      <c r="I28" s="43"/>
      <c r="J28" s="57"/>
      <c r="K28" s="58"/>
      <c r="L28" s="58"/>
      <c r="M28" s="58"/>
      <c r="N28" s="58"/>
      <c r="O28" s="59"/>
      <c r="P28" s="63"/>
      <c r="Q28" s="61"/>
      <c r="R28" s="64"/>
      <c r="S28" s="61"/>
      <c r="T28" s="43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</row>
    <row r="29" spans="1:238" s="48" customFormat="1" ht="12.75" customHeight="1">
      <c r="F29" s="49"/>
      <c r="G29" s="62"/>
      <c r="H29" s="43"/>
      <c r="I29" s="43"/>
      <c r="J29" s="57"/>
      <c r="K29" s="58"/>
      <c r="L29" s="58"/>
      <c r="M29" s="58"/>
      <c r="N29" s="58"/>
      <c r="O29" s="59"/>
      <c r="P29" s="63"/>
      <c r="Q29" s="61"/>
      <c r="R29" s="64"/>
      <c r="S29" s="61"/>
      <c r="T29" s="43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</row>
    <row r="30" spans="1:238" s="48" customFormat="1" ht="12.75" customHeight="1">
      <c r="F30" s="49"/>
      <c r="G30" s="62"/>
      <c r="H30" s="43"/>
      <c r="I30" s="43"/>
      <c r="J30" s="57"/>
      <c r="K30" s="58"/>
      <c r="L30" s="58"/>
      <c r="M30" s="58"/>
      <c r="N30" s="58"/>
      <c r="O30" s="59"/>
      <c r="P30" s="63"/>
      <c r="Q30" s="61"/>
      <c r="R30" s="64"/>
      <c r="S30" s="61"/>
      <c r="T30" s="43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</row>
    <row r="31" spans="1:238" s="48" customFormat="1" ht="12.75" customHeight="1">
      <c r="F31" s="49"/>
      <c r="G31" s="62"/>
      <c r="H31" s="43"/>
      <c r="I31" s="43"/>
      <c r="J31" s="57"/>
      <c r="K31" s="58"/>
      <c r="L31" s="58"/>
      <c r="M31" s="58"/>
      <c r="N31" s="58"/>
      <c r="O31" s="59"/>
      <c r="P31" s="63"/>
      <c r="Q31" s="61"/>
      <c r="R31" s="64"/>
      <c r="S31" s="61"/>
      <c r="T31" s="43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</row>
    <row r="32" spans="1:238" s="48" customFormat="1" ht="12.75" customHeight="1">
      <c r="F32" s="49"/>
      <c r="G32" s="62"/>
      <c r="H32" s="43"/>
      <c r="I32" s="43"/>
      <c r="J32" s="57"/>
      <c r="K32" s="58"/>
      <c r="L32" s="58"/>
      <c r="M32" s="58"/>
      <c r="N32" s="58"/>
      <c r="O32" s="59"/>
      <c r="P32" s="63"/>
      <c r="Q32" s="61"/>
      <c r="R32" s="64"/>
      <c r="S32" s="61"/>
      <c r="T32" s="43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</row>
    <row r="33" spans="2:238" s="48" customFormat="1" ht="12.75" customHeight="1">
      <c r="F33" s="49"/>
      <c r="G33" s="62"/>
      <c r="H33" s="43"/>
      <c r="I33" s="43"/>
      <c r="J33" s="57"/>
      <c r="K33" s="58"/>
      <c r="L33" s="58"/>
      <c r="M33" s="58"/>
      <c r="N33" s="58"/>
      <c r="O33" s="59"/>
      <c r="P33" s="63"/>
      <c r="Q33" s="61"/>
      <c r="R33" s="64"/>
      <c r="S33" s="61"/>
      <c r="T33" s="43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</row>
    <row r="34" spans="2:238" s="48" customFormat="1" ht="12.75" customHeight="1">
      <c r="F34" s="49"/>
      <c r="G34" s="62"/>
      <c r="H34" s="43"/>
      <c r="I34" s="43"/>
      <c r="J34" s="57"/>
      <c r="K34" s="58"/>
      <c r="L34" s="58"/>
      <c r="M34" s="58"/>
      <c r="N34" s="58"/>
      <c r="O34" s="59"/>
      <c r="P34" s="63"/>
      <c r="Q34" s="61"/>
      <c r="R34" s="64"/>
      <c r="S34" s="61"/>
      <c r="T34" s="43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</row>
    <row r="35" spans="2:238" s="48" customFormat="1" ht="12.75" customHeight="1">
      <c r="F35" s="49"/>
      <c r="G35" s="62"/>
      <c r="H35" s="43"/>
      <c r="I35" s="43"/>
      <c r="J35" s="57"/>
      <c r="K35" s="58"/>
      <c r="L35" s="58"/>
      <c r="M35" s="58"/>
      <c r="N35" s="58"/>
      <c r="O35" s="59"/>
      <c r="P35" s="63"/>
      <c r="Q35" s="61"/>
      <c r="R35" s="64"/>
      <c r="S35" s="61"/>
      <c r="T35" s="43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</row>
    <row r="36" spans="2:238" s="48" customFormat="1" ht="12.75" customHeight="1">
      <c r="F36" s="49"/>
      <c r="G36" s="62"/>
      <c r="H36" s="43"/>
      <c r="I36" s="43"/>
      <c r="J36" s="57"/>
      <c r="K36" s="58"/>
      <c r="L36" s="58"/>
      <c r="M36" s="58"/>
      <c r="N36" s="58"/>
      <c r="O36" s="59"/>
      <c r="P36" s="63"/>
      <c r="Q36" s="61"/>
      <c r="R36" s="64"/>
      <c r="S36" s="61"/>
      <c r="T36" s="43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</row>
    <row r="37" spans="2:238" s="48" customFormat="1" ht="12.75" customHeight="1">
      <c r="B37" s="41"/>
      <c r="C37" s="41"/>
      <c r="D37" s="41"/>
      <c r="E37" s="42"/>
      <c r="F37" s="43"/>
      <c r="G37" s="43"/>
      <c r="H37" s="43"/>
      <c r="I37" s="43"/>
      <c r="J37" s="57"/>
      <c r="K37" s="58"/>
      <c r="L37" s="58"/>
      <c r="M37" s="58"/>
      <c r="N37" s="58"/>
      <c r="O37" s="59"/>
      <c r="P37" s="63"/>
      <c r="Q37" s="61"/>
      <c r="R37" s="64"/>
      <c r="S37" s="61"/>
      <c r="T37" s="43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</row>
    <row r="38" spans="2:238" s="48" customFormat="1" ht="12.75" customHeight="1">
      <c r="B38" s="41"/>
      <c r="C38" s="41"/>
      <c r="D38" s="41"/>
      <c r="E38" s="42"/>
      <c r="F38" s="41"/>
      <c r="G38" s="41"/>
      <c r="H38" s="41"/>
      <c r="I38" s="43"/>
      <c r="J38" s="57"/>
      <c r="K38" s="58"/>
      <c r="L38" s="58"/>
      <c r="M38" s="58"/>
      <c r="N38" s="58"/>
      <c r="O38" s="59"/>
      <c r="P38" s="63"/>
      <c r="Q38" s="61"/>
      <c r="R38" s="64"/>
      <c r="S38" s="61"/>
      <c r="T38" s="43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</row>
    <row r="39" spans="2:238" s="48" customFormat="1" ht="12.75" customHeight="1">
      <c r="B39" s="41"/>
      <c r="C39" s="41"/>
      <c r="D39" s="41"/>
      <c r="E39" s="42"/>
      <c r="F39" s="41"/>
      <c r="G39" s="41"/>
      <c r="H39" s="41"/>
      <c r="I39" s="43"/>
      <c r="J39" s="57"/>
      <c r="K39" s="58"/>
      <c r="L39" s="58"/>
      <c r="M39" s="58"/>
      <c r="N39" s="58"/>
      <c r="O39" s="59"/>
      <c r="P39" s="63"/>
      <c r="Q39" s="61"/>
      <c r="R39" s="64"/>
      <c r="S39" s="61"/>
      <c r="T39" s="43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</row>
    <row r="40" spans="2:238" s="48" customFormat="1" ht="12.75" customHeight="1">
      <c r="B40" s="41"/>
      <c r="C40" s="41"/>
      <c r="D40" s="41"/>
      <c r="E40" s="42"/>
      <c r="F40" s="41"/>
      <c r="G40" s="41"/>
      <c r="H40" s="41"/>
      <c r="I40" s="43"/>
      <c r="J40" s="57"/>
      <c r="K40" s="58"/>
      <c r="L40" s="58"/>
      <c r="M40" s="58"/>
      <c r="N40" s="58"/>
      <c r="O40" s="59"/>
      <c r="P40" s="63"/>
      <c r="Q40" s="61"/>
      <c r="R40" s="64"/>
      <c r="S40" s="61"/>
      <c r="T40" s="43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</row>
    <row r="41" spans="2:238" s="48" customFormat="1" ht="12.75" customHeight="1">
      <c r="B41" s="41"/>
      <c r="C41" s="41"/>
      <c r="D41" s="41"/>
      <c r="E41" s="42"/>
      <c r="F41" s="41"/>
      <c r="G41" s="41"/>
      <c r="H41" s="41"/>
      <c r="I41" s="43"/>
      <c r="J41" s="57"/>
      <c r="K41" s="58"/>
      <c r="L41" s="58"/>
      <c r="M41" s="58"/>
      <c r="N41" s="58"/>
      <c r="O41" s="59"/>
      <c r="P41" s="63"/>
      <c r="Q41" s="61"/>
      <c r="R41" s="64"/>
      <c r="S41" s="61"/>
      <c r="T41" s="43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</row>
    <row r="42" spans="2:238" s="48" customFormat="1" ht="12.75" customHeight="1">
      <c r="B42" s="41"/>
      <c r="C42" s="41"/>
      <c r="D42" s="41"/>
      <c r="E42" s="42"/>
      <c r="F42" s="41"/>
      <c r="G42" s="41"/>
      <c r="H42" s="41"/>
      <c r="I42" s="41"/>
      <c r="J42" s="57"/>
      <c r="K42" s="58"/>
      <c r="L42" s="58"/>
      <c r="M42" s="58"/>
      <c r="N42" s="58"/>
      <c r="O42" s="59"/>
      <c r="P42" s="63"/>
      <c r="Q42" s="61"/>
      <c r="R42" s="64"/>
      <c r="S42" s="61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</row>
    <row r="43" spans="2:238" s="48" customFormat="1" ht="12.75" customHeight="1">
      <c r="B43" s="65"/>
      <c r="C43" s="65"/>
      <c r="D43" s="65"/>
      <c r="E43" s="65"/>
      <c r="F43" s="65"/>
      <c r="G43" s="65"/>
      <c r="H43" s="65"/>
      <c r="I43" s="65"/>
      <c r="J43" s="57"/>
      <c r="K43" s="58"/>
      <c r="L43" s="58"/>
      <c r="M43" s="58"/>
      <c r="N43" s="58"/>
      <c r="O43" s="59"/>
      <c r="P43" s="63"/>
      <c r="Q43" s="61"/>
      <c r="R43" s="64"/>
      <c r="S43" s="61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</row>
    <row r="44" spans="2:238" s="48" customFormat="1" ht="12.75" customHeight="1">
      <c r="B44" s="43"/>
      <c r="C44" s="43"/>
      <c r="D44" s="43"/>
      <c r="E44" s="43"/>
      <c r="F44" s="4"/>
      <c r="G44" s="4"/>
      <c r="H44" s="4"/>
      <c r="I44" s="4"/>
      <c r="J44" s="57"/>
      <c r="K44" s="58"/>
      <c r="L44" s="58"/>
      <c r="M44" s="58"/>
      <c r="N44" s="58"/>
      <c r="O44" s="59"/>
      <c r="P44" s="63"/>
      <c r="Q44" s="61"/>
      <c r="R44" s="64"/>
      <c r="S44" s="61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</row>
    <row r="45" spans="2:238" s="48" customFormat="1" ht="12.75" customHeight="1">
      <c r="B45" s="43"/>
      <c r="C45" s="43"/>
      <c r="D45" s="43"/>
      <c r="E45" s="43"/>
      <c r="F45" s="4"/>
      <c r="G45" s="4"/>
      <c r="H45" s="4"/>
      <c r="I45" s="4"/>
      <c r="J45" s="57"/>
      <c r="K45" s="58"/>
      <c r="L45" s="58"/>
      <c r="M45" s="58"/>
      <c r="N45" s="58"/>
      <c r="O45" s="59"/>
      <c r="P45" s="63"/>
      <c r="Q45" s="61"/>
      <c r="R45" s="64"/>
      <c r="S45" s="61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</row>
    <row r="46" spans="2:238" s="48" customFormat="1" ht="12.75" customHeight="1">
      <c r="B46" s="43"/>
      <c r="C46" s="43"/>
      <c r="D46" s="43"/>
      <c r="E46" s="43"/>
      <c r="F46" s="4"/>
      <c r="G46" s="4"/>
      <c r="H46" s="4"/>
      <c r="I46" s="4"/>
      <c r="J46" s="57"/>
      <c r="K46" s="58"/>
      <c r="L46" s="58"/>
      <c r="M46" s="58"/>
      <c r="N46" s="58"/>
      <c r="O46" s="59"/>
      <c r="P46" s="63"/>
      <c r="Q46" s="61"/>
      <c r="R46" s="64"/>
      <c r="S46" s="61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</row>
    <row r="47" spans="2:238" s="48" customFormat="1" ht="12.75" customHeight="1">
      <c r="B47" s="66"/>
      <c r="C47" s="66"/>
      <c r="D47" s="66"/>
      <c r="E47" s="66"/>
      <c r="F47" s="4"/>
      <c r="G47" s="4"/>
      <c r="H47" s="4"/>
      <c r="I47" s="4"/>
      <c r="J47" s="57"/>
      <c r="K47" s="58"/>
      <c r="L47" s="58"/>
      <c r="M47" s="58"/>
      <c r="N47" s="58"/>
      <c r="O47" s="59"/>
      <c r="P47" s="63"/>
      <c r="Q47" s="61"/>
      <c r="R47" s="64"/>
      <c r="S47" s="61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</row>
    <row r="48" spans="2:238" s="2" customFormat="1" ht="12.75" customHeight="1" thickBot="1">
      <c r="E48" s="3"/>
      <c r="J48" s="67"/>
      <c r="K48" s="68"/>
      <c r="L48" s="68"/>
      <c r="M48" s="68"/>
      <c r="N48" s="68"/>
      <c r="O48" s="69"/>
      <c r="P48" s="70"/>
      <c r="Q48" s="71"/>
      <c r="R48" s="72"/>
      <c r="S48" s="71"/>
    </row>
    <row r="49" spans="4:19" s="2" customFormat="1" ht="7.5" customHeight="1">
      <c r="E49" s="3"/>
      <c r="J49" s="4"/>
      <c r="K49" s="4"/>
      <c r="L49" s="4"/>
      <c r="M49" s="4"/>
      <c r="N49" s="4"/>
      <c r="O49" s="4"/>
      <c r="Q49" s="4"/>
      <c r="R49" s="4"/>
      <c r="S49" s="4"/>
    </row>
    <row r="50" spans="4:19" s="2" customFormat="1">
      <c r="E50" s="3"/>
      <c r="J50" s="3" t="s">
        <v>23</v>
      </c>
      <c r="K50" s="4"/>
      <c r="L50" s="4"/>
      <c r="M50" s="4"/>
      <c r="N50" s="4"/>
      <c r="O50" s="4"/>
      <c r="Q50" s="4"/>
      <c r="R50" s="4"/>
      <c r="S50" s="4"/>
    </row>
    <row r="51" spans="4:19" s="2" customFormat="1" ht="15.75">
      <c r="D51" s="73"/>
      <c r="E51" s="74"/>
      <c r="F51" s="73"/>
      <c r="J51" s="4"/>
      <c r="K51" s="4"/>
      <c r="L51" s="4"/>
      <c r="M51" s="4"/>
      <c r="N51" s="4"/>
      <c r="O51" s="4"/>
      <c r="Q51" s="4"/>
      <c r="R51" s="4"/>
      <c r="S51" s="4"/>
    </row>
    <row r="52" spans="4:19" s="2" customFormat="1" ht="15.75">
      <c r="D52" s="73"/>
      <c r="E52" s="74"/>
      <c r="F52" s="73"/>
      <c r="J52" s="4"/>
      <c r="K52" s="4"/>
      <c r="L52" s="4"/>
      <c r="M52" s="4"/>
      <c r="N52" s="4"/>
      <c r="O52" s="4"/>
      <c r="Q52" s="4"/>
      <c r="R52" s="4"/>
      <c r="S52" s="4"/>
    </row>
    <row r="53" spans="4:19" s="2" customFormat="1" ht="15.75">
      <c r="D53" s="73"/>
      <c r="E53" s="74"/>
      <c r="F53" s="73"/>
      <c r="J53" s="4"/>
      <c r="K53" s="4"/>
      <c r="L53" s="4"/>
      <c r="M53" s="4"/>
      <c r="N53" s="4"/>
      <c r="O53" s="4"/>
      <c r="Q53" s="4"/>
      <c r="R53" s="4"/>
      <c r="S53" s="4"/>
    </row>
    <row r="54" spans="4:19" s="2" customFormat="1" ht="15.75">
      <c r="D54" s="73"/>
      <c r="E54" s="74"/>
      <c r="F54" s="73"/>
      <c r="J54" s="4"/>
      <c r="K54" s="4"/>
      <c r="L54" s="4"/>
      <c r="M54" s="4"/>
      <c r="N54" s="4"/>
      <c r="O54" s="4"/>
      <c r="Q54" s="4"/>
      <c r="R54" s="4"/>
      <c r="S54" s="4"/>
    </row>
    <row r="55" spans="4:19" s="2" customFormat="1" ht="15.75">
      <c r="D55" s="73"/>
      <c r="E55" s="74"/>
      <c r="F55" s="73"/>
      <c r="J55" s="4"/>
      <c r="K55" s="4"/>
      <c r="L55" s="4"/>
      <c r="M55" s="4"/>
      <c r="N55" s="4"/>
      <c r="O55" s="4"/>
      <c r="Q55" s="4"/>
      <c r="R55" s="4"/>
      <c r="S55" s="4"/>
    </row>
    <row r="56" spans="4:19" s="2" customFormat="1" ht="15.75">
      <c r="D56" s="73"/>
      <c r="E56" s="74"/>
      <c r="F56" s="73"/>
      <c r="J56" s="4"/>
      <c r="K56" s="4"/>
      <c r="L56" s="4"/>
      <c r="M56" s="4"/>
      <c r="N56" s="4"/>
      <c r="O56" s="4"/>
      <c r="Q56" s="4"/>
      <c r="R56" s="4"/>
      <c r="S56" s="4"/>
    </row>
    <row r="57" spans="4:19" s="2" customFormat="1" ht="15.75">
      <c r="D57" s="73"/>
      <c r="E57" s="74"/>
      <c r="F57" s="73"/>
      <c r="J57" s="4"/>
      <c r="K57" s="4"/>
      <c r="L57" s="4"/>
      <c r="M57" s="4"/>
      <c r="N57" s="4"/>
      <c r="O57" s="4"/>
      <c r="Q57" s="4"/>
      <c r="R57" s="4"/>
      <c r="S57" s="4"/>
    </row>
    <row r="58" spans="4:19" s="2" customFormat="1" ht="15.75">
      <c r="D58" s="73"/>
      <c r="E58" s="74"/>
      <c r="F58" s="73"/>
      <c r="J58" s="4"/>
      <c r="K58" s="4"/>
      <c r="L58" s="4"/>
      <c r="M58" s="4"/>
      <c r="N58" s="4"/>
      <c r="O58" s="4"/>
      <c r="Q58" s="4"/>
      <c r="R58" s="4"/>
      <c r="S58" s="4"/>
    </row>
    <row r="59" spans="4:19" s="2" customFormat="1" ht="15.75">
      <c r="D59" s="73"/>
      <c r="E59" s="74"/>
      <c r="F59" s="73"/>
      <c r="J59" s="4"/>
      <c r="K59" s="4"/>
      <c r="L59" s="4"/>
      <c r="M59" s="4"/>
      <c r="N59" s="4"/>
      <c r="O59" s="4"/>
      <c r="Q59" s="4"/>
      <c r="R59" s="4"/>
      <c r="S59" s="4"/>
    </row>
    <row r="60" spans="4:19" s="2" customFormat="1" ht="15.75">
      <c r="D60" s="73"/>
      <c r="E60" s="74"/>
      <c r="F60" s="73"/>
      <c r="J60" s="4"/>
      <c r="K60" s="4"/>
      <c r="L60" s="4"/>
      <c r="M60" s="4"/>
      <c r="N60" s="4"/>
      <c r="O60" s="4"/>
      <c r="Q60" s="4"/>
      <c r="R60" s="4"/>
      <c r="S60" s="4"/>
    </row>
    <row r="61" spans="4:19" s="2" customFormat="1">
      <c r="D61" s="73"/>
      <c r="E61" s="75"/>
      <c r="F61" s="73"/>
      <c r="J61" s="4"/>
      <c r="K61" s="4"/>
      <c r="L61" s="4"/>
      <c r="M61" s="4"/>
      <c r="N61" s="4"/>
      <c r="O61" s="4"/>
      <c r="Q61" s="4"/>
      <c r="R61" s="4"/>
      <c r="S61" s="4"/>
    </row>
    <row r="62" spans="4:19" s="2" customFormat="1">
      <c r="D62" s="73"/>
      <c r="E62" s="75"/>
      <c r="F62" s="73"/>
      <c r="J62" s="4"/>
      <c r="K62" s="4"/>
      <c r="L62" s="4"/>
      <c r="M62" s="4"/>
      <c r="N62" s="4"/>
      <c r="O62" s="4"/>
      <c r="Q62" s="4"/>
      <c r="R62" s="4"/>
      <c r="S62" s="4"/>
    </row>
    <row r="63" spans="4:19" s="2" customFormat="1">
      <c r="D63" s="73"/>
      <c r="E63" s="75"/>
      <c r="F63" s="73"/>
      <c r="J63" s="4"/>
      <c r="K63" s="4"/>
      <c r="L63" s="4"/>
      <c r="M63" s="4"/>
      <c r="N63" s="4"/>
      <c r="O63" s="4"/>
      <c r="Q63" s="4"/>
      <c r="R63" s="4"/>
      <c r="S63" s="4"/>
    </row>
    <row r="64" spans="4:19" s="2" customFormat="1">
      <c r="D64" s="73"/>
      <c r="E64" s="75"/>
      <c r="F64" s="73"/>
      <c r="J64" s="4"/>
      <c r="K64" s="4"/>
      <c r="L64" s="4"/>
      <c r="M64" s="4"/>
      <c r="N64" s="4"/>
      <c r="O64" s="4"/>
      <c r="Q64" s="4"/>
      <c r="R64" s="4"/>
      <c r="S64" s="4"/>
    </row>
    <row r="65" spans="4:19" s="2" customFormat="1">
      <c r="D65" s="73"/>
      <c r="E65" s="75"/>
      <c r="F65" s="73"/>
      <c r="J65" s="4"/>
      <c r="K65" s="4"/>
      <c r="L65" s="4"/>
      <c r="M65" s="4"/>
      <c r="N65" s="4"/>
      <c r="O65" s="4"/>
      <c r="Q65" s="4"/>
      <c r="R65" s="4"/>
      <c r="S65" s="4"/>
    </row>
    <row r="66" spans="4:19" s="2" customFormat="1">
      <c r="D66" s="73"/>
      <c r="E66" s="75"/>
      <c r="F66" s="73"/>
      <c r="J66" s="4"/>
      <c r="K66" s="4"/>
      <c r="L66" s="4"/>
      <c r="M66" s="4"/>
      <c r="N66" s="4"/>
      <c r="O66" s="4"/>
      <c r="Q66" s="4"/>
      <c r="R66" s="4"/>
      <c r="S66" s="4"/>
    </row>
    <row r="67" spans="4:19" s="2" customFormat="1">
      <c r="D67" s="73"/>
      <c r="E67" s="75"/>
      <c r="F67" s="73"/>
      <c r="J67" s="4"/>
      <c r="K67" s="4"/>
      <c r="L67" s="4"/>
      <c r="M67" s="4"/>
      <c r="N67" s="4"/>
      <c r="O67" s="4"/>
      <c r="Q67" s="4"/>
      <c r="R67" s="4"/>
      <c r="S67" s="4"/>
    </row>
    <row r="68" spans="4:19" s="2" customFormat="1">
      <c r="D68" s="73"/>
      <c r="E68" s="75"/>
      <c r="F68" s="73"/>
      <c r="J68" s="4"/>
      <c r="K68" s="4"/>
      <c r="L68" s="4"/>
      <c r="M68" s="4"/>
      <c r="N68" s="4"/>
      <c r="O68" s="4"/>
      <c r="Q68" s="4"/>
      <c r="R68" s="4"/>
      <c r="S68" s="4"/>
    </row>
    <row r="69" spans="4:19" s="2" customFormat="1">
      <c r="D69" s="73"/>
      <c r="E69" s="75"/>
      <c r="F69" s="73"/>
      <c r="J69" s="4"/>
      <c r="K69" s="4"/>
      <c r="L69" s="4"/>
      <c r="M69" s="4"/>
      <c r="N69" s="4"/>
      <c r="O69" s="4"/>
      <c r="Q69" s="4"/>
      <c r="R69" s="4"/>
      <c r="S69" s="4"/>
    </row>
    <row r="70" spans="4:19" s="2" customFormat="1">
      <c r="D70" s="73"/>
      <c r="E70" s="75"/>
      <c r="F70" s="73"/>
      <c r="J70" s="4"/>
      <c r="K70" s="4"/>
      <c r="L70" s="4"/>
      <c r="M70" s="4"/>
      <c r="N70" s="4"/>
      <c r="O70" s="4"/>
      <c r="Q70" s="4"/>
      <c r="R70" s="4"/>
      <c r="S70" s="4"/>
    </row>
    <row r="71" spans="4:19" s="2" customFormat="1">
      <c r="D71" s="73"/>
      <c r="E71" s="75"/>
      <c r="F71" s="73"/>
      <c r="J71" s="4"/>
      <c r="K71" s="4"/>
      <c r="L71" s="4"/>
      <c r="M71" s="4"/>
      <c r="N71" s="4"/>
      <c r="O71" s="4"/>
      <c r="Q71" s="4"/>
      <c r="R71" s="4"/>
      <c r="S71" s="4"/>
    </row>
    <row r="72" spans="4:19" s="2" customFormat="1">
      <c r="D72" s="73"/>
      <c r="E72" s="75"/>
      <c r="F72" s="73"/>
      <c r="J72" s="4"/>
      <c r="K72" s="4"/>
      <c r="L72" s="4"/>
      <c r="M72" s="4"/>
      <c r="N72" s="4"/>
      <c r="O72" s="4"/>
      <c r="Q72" s="4"/>
      <c r="R72" s="4"/>
      <c r="S72" s="4"/>
    </row>
    <row r="73" spans="4:19" s="2" customFormat="1">
      <c r="D73" s="73"/>
      <c r="E73" s="75"/>
      <c r="F73" s="73"/>
      <c r="J73" s="4"/>
      <c r="K73" s="4"/>
      <c r="L73" s="4"/>
      <c r="M73" s="4"/>
      <c r="N73" s="4"/>
      <c r="O73" s="4"/>
      <c r="Q73" s="4"/>
      <c r="R73" s="4"/>
      <c r="S73" s="4"/>
    </row>
    <row r="74" spans="4:19" s="2" customFormat="1">
      <c r="D74" s="73"/>
      <c r="E74" s="75"/>
      <c r="F74" s="73"/>
      <c r="J74" s="4"/>
      <c r="K74" s="4"/>
      <c r="L74" s="4"/>
      <c r="M74" s="4"/>
      <c r="N74" s="4"/>
      <c r="O74" s="4"/>
      <c r="Q74" s="4"/>
      <c r="R74" s="4"/>
      <c r="S74" s="4"/>
    </row>
    <row r="75" spans="4:19" s="2" customFormat="1">
      <c r="D75" s="73"/>
      <c r="E75" s="75"/>
      <c r="F75" s="73"/>
      <c r="J75" s="4"/>
      <c r="K75" s="4"/>
      <c r="L75" s="4"/>
      <c r="M75" s="4"/>
      <c r="N75" s="4"/>
      <c r="O75" s="4"/>
      <c r="Q75" s="4"/>
      <c r="R75" s="4"/>
      <c r="S75" s="4"/>
    </row>
    <row r="76" spans="4:19" s="2" customFormat="1">
      <c r="D76" s="73"/>
      <c r="E76" s="75"/>
      <c r="F76" s="73"/>
      <c r="J76" s="4"/>
      <c r="K76" s="4"/>
      <c r="L76" s="4"/>
      <c r="M76" s="4"/>
      <c r="N76" s="4"/>
      <c r="O76" s="4"/>
      <c r="Q76" s="4"/>
      <c r="R76" s="4"/>
      <c r="S76" s="4"/>
    </row>
    <row r="77" spans="4:19" s="2" customFormat="1">
      <c r="D77" s="73"/>
      <c r="E77" s="75"/>
      <c r="F77" s="73"/>
      <c r="J77" s="4"/>
      <c r="K77" s="4"/>
      <c r="L77" s="4"/>
      <c r="M77" s="4"/>
      <c r="N77" s="4"/>
      <c r="O77" s="4"/>
      <c r="Q77" s="4"/>
      <c r="R77" s="4"/>
      <c r="S77" s="4"/>
    </row>
    <row r="78" spans="4:19" s="2" customFormat="1">
      <c r="D78" s="73"/>
      <c r="E78" s="75"/>
      <c r="F78" s="73"/>
      <c r="J78" s="4"/>
      <c r="K78" s="4"/>
      <c r="L78" s="4"/>
      <c r="M78" s="4"/>
      <c r="N78" s="4"/>
      <c r="O78" s="4"/>
      <c r="Q78" s="4"/>
      <c r="R78" s="4"/>
      <c r="S78" s="4"/>
    </row>
    <row r="79" spans="4:19" s="2" customFormat="1">
      <c r="D79" s="73"/>
      <c r="E79" s="75"/>
      <c r="F79" s="73"/>
      <c r="J79" s="4"/>
      <c r="K79" s="4"/>
      <c r="L79" s="4"/>
      <c r="M79" s="4"/>
      <c r="N79" s="4"/>
      <c r="O79" s="4"/>
      <c r="Q79" s="4"/>
      <c r="R79" s="4"/>
      <c r="S79" s="4"/>
    </row>
    <row r="80" spans="4:19" s="2" customFormat="1">
      <c r="D80" s="73"/>
      <c r="E80" s="75"/>
      <c r="F80" s="73"/>
      <c r="J80" s="4"/>
      <c r="K80" s="4"/>
      <c r="L80" s="4"/>
      <c r="M80" s="4"/>
      <c r="N80" s="4"/>
      <c r="O80" s="4"/>
      <c r="Q80" s="4"/>
      <c r="R80" s="4"/>
      <c r="S80" s="4"/>
    </row>
    <row r="81" spans="4:19" s="2" customFormat="1">
      <c r="D81" s="73"/>
      <c r="E81" s="75"/>
      <c r="F81" s="73"/>
      <c r="J81" s="4"/>
      <c r="K81" s="4"/>
      <c r="L81" s="4"/>
      <c r="M81" s="4"/>
      <c r="N81" s="4"/>
      <c r="O81" s="4"/>
      <c r="Q81" s="4"/>
      <c r="R81" s="4"/>
      <c r="S81" s="4"/>
    </row>
    <row r="82" spans="4:19" s="2" customFormat="1">
      <c r="D82" s="73"/>
      <c r="E82" s="75"/>
      <c r="F82" s="73"/>
      <c r="J82" s="4"/>
      <c r="K82" s="4"/>
      <c r="L82" s="4"/>
      <c r="M82" s="4"/>
      <c r="N82" s="4"/>
      <c r="O82" s="4"/>
      <c r="Q82" s="4"/>
      <c r="R82" s="4"/>
      <c r="S82" s="4"/>
    </row>
    <row r="83" spans="4:19" s="2" customFormat="1">
      <c r="D83" s="73"/>
      <c r="E83" s="75"/>
      <c r="F83" s="73"/>
      <c r="J83" s="4"/>
      <c r="K83" s="4"/>
      <c r="L83" s="4"/>
      <c r="M83" s="4"/>
      <c r="N83" s="4"/>
      <c r="O83" s="4"/>
      <c r="Q83" s="4"/>
      <c r="R83" s="4"/>
      <c r="S83" s="4"/>
    </row>
    <row r="84" spans="4:19" s="2" customFormat="1">
      <c r="E84" s="3"/>
      <c r="J84" s="4"/>
      <c r="K84" s="4"/>
      <c r="L84" s="4"/>
      <c r="M84" s="4"/>
      <c r="N84" s="4"/>
      <c r="O84" s="4"/>
      <c r="Q84" s="4"/>
      <c r="R84" s="4"/>
      <c r="S84" s="4"/>
    </row>
    <row r="85" spans="4:19" s="2" customFormat="1">
      <c r="E85" s="3"/>
      <c r="J85" s="4"/>
      <c r="K85" s="4"/>
      <c r="L85" s="4"/>
      <c r="M85" s="4"/>
      <c r="N85" s="4"/>
      <c r="O85" s="4"/>
      <c r="Q85" s="4"/>
      <c r="R85" s="4"/>
      <c r="S85" s="4"/>
    </row>
    <row r="86" spans="4:19" s="2" customFormat="1">
      <c r="E86" s="3"/>
      <c r="J86" s="4"/>
      <c r="K86" s="4"/>
      <c r="L86" s="4"/>
      <c r="M86" s="4"/>
      <c r="N86" s="4"/>
      <c r="O86" s="4"/>
      <c r="Q86" s="4"/>
      <c r="R86" s="4"/>
      <c r="S86" s="4"/>
    </row>
    <row r="87" spans="4:19" s="2" customFormat="1">
      <c r="E87" s="3"/>
      <c r="J87" s="4"/>
      <c r="K87" s="4"/>
      <c r="L87" s="4"/>
      <c r="M87" s="4"/>
      <c r="N87" s="4"/>
      <c r="O87" s="4"/>
      <c r="Q87" s="4"/>
      <c r="R87" s="4"/>
      <c r="S87" s="4"/>
    </row>
    <row r="88" spans="4:19" s="2" customFormat="1">
      <c r="E88" s="3"/>
      <c r="J88" s="4"/>
      <c r="K88" s="4"/>
      <c r="L88" s="4"/>
      <c r="M88" s="4"/>
      <c r="N88" s="4"/>
      <c r="O88" s="4"/>
      <c r="Q88" s="4"/>
      <c r="R88" s="4"/>
      <c r="S88" s="4"/>
    </row>
    <row r="89" spans="4:19" s="2" customFormat="1">
      <c r="E89" s="3"/>
      <c r="J89" s="4"/>
      <c r="K89" s="4"/>
      <c r="L89" s="4"/>
      <c r="M89" s="4"/>
      <c r="N89" s="4"/>
      <c r="O89" s="4"/>
      <c r="Q89" s="4"/>
      <c r="R89" s="4"/>
      <c r="S89" s="4"/>
    </row>
    <row r="90" spans="4:19" s="2" customFormat="1">
      <c r="E90" s="3"/>
      <c r="J90" s="4"/>
      <c r="K90" s="4"/>
      <c r="L90" s="4"/>
      <c r="M90" s="4"/>
      <c r="N90" s="4"/>
      <c r="O90" s="4"/>
      <c r="Q90" s="4"/>
      <c r="R90" s="4"/>
      <c r="S90" s="4"/>
    </row>
    <row r="91" spans="4:19" s="2" customFormat="1">
      <c r="E91" s="3"/>
      <c r="J91" s="4"/>
      <c r="K91" s="4"/>
      <c r="L91" s="4"/>
      <c r="M91" s="4"/>
      <c r="N91" s="4"/>
      <c r="O91" s="4"/>
      <c r="Q91" s="4"/>
      <c r="R91" s="4"/>
      <c r="S91" s="4"/>
    </row>
    <row r="92" spans="4:19" s="2" customFormat="1">
      <c r="E92" s="3"/>
      <c r="J92" s="4"/>
      <c r="K92" s="4"/>
      <c r="L92" s="4"/>
      <c r="M92" s="4"/>
      <c r="N92" s="4"/>
      <c r="O92" s="4"/>
      <c r="Q92" s="4"/>
      <c r="R92" s="4"/>
      <c r="S92" s="4"/>
    </row>
    <row r="93" spans="4:19" s="2" customFormat="1">
      <c r="E93" s="3"/>
      <c r="J93" s="4"/>
      <c r="K93" s="4"/>
      <c r="L93" s="4"/>
      <c r="M93" s="4"/>
      <c r="N93" s="4"/>
      <c r="O93" s="4"/>
      <c r="Q93" s="4"/>
      <c r="R93" s="4"/>
      <c r="S93" s="4"/>
    </row>
    <row r="94" spans="4:19" s="2" customFormat="1">
      <c r="E94" s="3"/>
      <c r="J94" s="4"/>
      <c r="K94" s="4"/>
      <c r="L94" s="4"/>
      <c r="M94" s="4"/>
      <c r="N94" s="4"/>
      <c r="O94" s="4"/>
      <c r="Q94" s="4"/>
      <c r="R94" s="4"/>
      <c r="S94" s="4"/>
    </row>
    <row r="95" spans="4:19" s="2" customFormat="1">
      <c r="E95" s="3"/>
      <c r="J95" s="4"/>
      <c r="K95" s="4"/>
      <c r="L95" s="4"/>
      <c r="M95" s="4"/>
      <c r="N95" s="4"/>
      <c r="O95" s="4"/>
      <c r="Q95" s="4"/>
      <c r="R95" s="4"/>
      <c r="S95" s="4"/>
    </row>
    <row r="96" spans="4:19" s="2" customFormat="1">
      <c r="E96" s="3"/>
      <c r="J96" s="4"/>
      <c r="K96" s="4"/>
      <c r="L96" s="4"/>
      <c r="M96" s="4"/>
      <c r="N96" s="4"/>
      <c r="O96" s="4"/>
      <c r="Q96" s="4"/>
      <c r="R96" s="4"/>
      <c r="S96" s="4"/>
    </row>
    <row r="97" spans="5:19" s="2" customFormat="1">
      <c r="E97" s="3"/>
      <c r="J97" s="4"/>
      <c r="K97" s="4"/>
      <c r="L97" s="4"/>
      <c r="M97" s="4"/>
      <c r="N97" s="4"/>
      <c r="O97" s="4"/>
      <c r="Q97" s="4"/>
      <c r="R97" s="4"/>
      <c r="S97" s="4"/>
    </row>
    <row r="98" spans="5:19" s="2" customFormat="1">
      <c r="E98" s="3"/>
      <c r="J98" s="4"/>
      <c r="K98" s="4"/>
      <c r="L98" s="4"/>
      <c r="M98" s="4"/>
      <c r="N98" s="4"/>
      <c r="O98" s="4"/>
      <c r="Q98" s="4"/>
      <c r="R98" s="4"/>
      <c r="S98" s="4"/>
    </row>
    <row r="99" spans="5:19" s="2" customFormat="1">
      <c r="E99" s="3"/>
      <c r="J99" s="4"/>
      <c r="K99" s="4"/>
      <c r="L99" s="4"/>
      <c r="M99" s="4"/>
      <c r="N99" s="4"/>
      <c r="O99" s="4"/>
      <c r="Q99" s="4"/>
      <c r="R99" s="4"/>
      <c r="S99" s="4"/>
    </row>
    <row r="100" spans="5:19" s="2" customFormat="1">
      <c r="E100" s="3"/>
      <c r="J100" s="4"/>
      <c r="K100" s="4"/>
      <c r="L100" s="4"/>
      <c r="M100" s="4"/>
      <c r="N100" s="4"/>
      <c r="O100" s="4"/>
      <c r="Q100" s="4"/>
      <c r="R100" s="4"/>
      <c r="S100" s="4"/>
    </row>
    <row r="101" spans="5:19" s="2" customFormat="1">
      <c r="E101" s="3"/>
      <c r="J101" s="4"/>
      <c r="K101" s="4"/>
      <c r="L101" s="4"/>
      <c r="M101" s="4"/>
      <c r="N101" s="4"/>
      <c r="O101" s="4"/>
      <c r="Q101" s="4"/>
      <c r="R101" s="4"/>
      <c r="S101" s="4"/>
    </row>
    <row r="102" spans="5:19" s="2" customFormat="1">
      <c r="E102" s="3"/>
      <c r="J102" s="4"/>
      <c r="K102" s="4"/>
      <c r="L102" s="4"/>
      <c r="M102" s="4"/>
      <c r="N102" s="4"/>
      <c r="O102" s="4"/>
      <c r="Q102" s="4"/>
      <c r="R102" s="4"/>
      <c r="S102" s="4"/>
    </row>
    <row r="103" spans="5:19" s="2" customFormat="1">
      <c r="E103" s="3"/>
      <c r="J103" s="4"/>
      <c r="K103" s="4"/>
      <c r="L103" s="4"/>
      <c r="M103" s="4"/>
      <c r="N103" s="4"/>
      <c r="O103" s="4"/>
      <c r="Q103" s="4"/>
      <c r="R103" s="4"/>
      <c r="S103" s="4"/>
    </row>
    <row r="104" spans="5:19" s="2" customFormat="1">
      <c r="E104" s="3"/>
      <c r="J104" s="4"/>
      <c r="K104" s="4"/>
      <c r="L104" s="4"/>
      <c r="M104" s="4"/>
      <c r="N104" s="4"/>
      <c r="O104" s="4"/>
      <c r="Q104" s="4"/>
      <c r="R104" s="4"/>
      <c r="S104" s="4"/>
    </row>
    <row r="105" spans="5:19" s="2" customFormat="1">
      <c r="E105" s="3"/>
      <c r="J105" s="4"/>
      <c r="K105" s="4"/>
      <c r="L105" s="4"/>
      <c r="M105" s="4"/>
      <c r="N105" s="4"/>
      <c r="O105" s="4"/>
      <c r="Q105" s="4"/>
      <c r="R105" s="4"/>
      <c r="S105" s="4"/>
    </row>
    <row r="106" spans="5:19" s="2" customFormat="1">
      <c r="E106" s="3"/>
      <c r="J106" s="4"/>
      <c r="K106" s="4"/>
      <c r="L106" s="4"/>
      <c r="M106" s="4"/>
      <c r="N106" s="4"/>
      <c r="O106" s="4"/>
      <c r="Q106" s="4"/>
      <c r="R106" s="4"/>
      <c r="S106" s="4"/>
    </row>
    <row r="107" spans="5:19" s="2" customFormat="1">
      <c r="E107" s="3"/>
      <c r="J107" s="4"/>
      <c r="K107" s="4"/>
      <c r="L107" s="4"/>
      <c r="M107" s="4"/>
      <c r="N107" s="4"/>
      <c r="O107" s="4"/>
      <c r="Q107" s="4"/>
      <c r="R107" s="4"/>
      <c r="S107" s="4"/>
    </row>
    <row r="108" spans="5:19" s="2" customFormat="1">
      <c r="E108" s="3"/>
      <c r="J108" s="4"/>
      <c r="K108" s="4"/>
      <c r="L108" s="4"/>
      <c r="M108" s="4"/>
      <c r="N108" s="4"/>
      <c r="O108" s="4"/>
      <c r="Q108" s="4"/>
      <c r="R108" s="4"/>
      <c r="S108" s="4"/>
    </row>
    <row r="109" spans="5:19" s="2" customFormat="1">
      <c r="E109" s="3"/>
      <c r="J109" s="4"/>
      <c r="K109" s="4"/>
      <c r="L109" s="4"/>
      <c r="M109" s="4"/>
      <c r="N109" s="4"/>
      <c r="O109" s="4"/>
      <c r="Q109" s="4"/>
      <c r="R109" s="4"/>
      <c r="S109" s="4"/>
    </row>
    <row r="110" spans="5:19" s="2" customFormat="1">
      <c r="E110" s="3"/>
      <c r="J110" s="4"/>
      <c r="K110" s="4"/>
      <c r="L110" s="4"/>
      <c r="M110" s="4"/>
      <c r="N110" s="4"/>
      <c r="O110" s="4"/>
      <c r="Q110" s="4"/>
      <c r="R110" s="4"/>
      <c r="S110" s="4"/>
    </row>
    <row r="111" spans="5:19" s="2" customFormat="1">
      <c r="E111" s="3"/>
      <c r="J111" s="4"/>
      <c r="K111" s="4"/>
      <c r="L111" s="4"/>
      <c r="M111" s="4"/>
      <c r="N111" s="4"/>
      <c r="O111" s="4"/>
      <c r="Q111" s="4"/>
      <c r="R111" s="4"/>
      <c r="S111" s="4"/>
    </row>
    <row r="112" spans="5:19" s="2" customFormat="1">
      <c r="E112" s="3"/>
      <c r="J112" s="4"/>
      <c r="K112" s="4"/>
      <c r="L112" s="4"/>
      <c r="M112" s="4"/>
      <c r="N112" s="4"/>
      <c r="O112" s="4"/>
      <c r="Q112" s="4"/>
      <c r="R112" s="4"/>
      <c r="S112" s="4"/>
    </row>
    <row r="113" spans="5:19" s="2" customFormat="1">
      <c r="E113" s="3"/>
      <c r="J113" s="4"/>
      <c r="K113" s="4"/>
      <c r="L113" s="4"/>
      <c r="M113" s="4"/>
      <c r="N113" s="4"/>
      <c r="O113" s="4"/>
      <c r="Q113" s="4"/>
      <c r="R113" s="4"/>
      <c r="S113" s="4"/>
    </row>
    <row r="114" spans="5:19" s="2" customFormat="1">
      <c r="E114" s="3"/>
      <c r="J114" s="4"/>
      <c r="K114" s="4"/>
      <c r="L114" s="4"/>
      <c r="M114" s="4"/>
      <c r="N114" s="4"/>
      <c r="O114" s="4"/>
      <c r="Q114" s="4"/>
      <c r="R114" s="4"/>
      <c r="S114" s="4"/>
    </row>
    <row r="115" spans="5:19" s="2" customFormat="1">
      <c r="E115" s="3"/>
      <c r="J115" s="4"/>
      <c r="K115" s="4"/>
      <c r="L115" s="4"/>
      <c r="M115" s="4"/>
      <c r="N115" s="4"/>
      <c r="O115" s="4"/>
      <c r="Q115" s="4"/>
      <c r="R115" s="4"/>
      <c r="S115" s="4"/>
    </row>
    <row r="116" spans="5:19" s="2" customFormat="1">
      <c r="E116" s="3"/>
      <c r="J116" s="4"/>
      <c r="K116" s="4"/>
      <c r="L116" s="4"/>
      <c r="M116" s="4"/>
      <c r="N116" s="4"/>
      <c r="O116" s="4"/>
      <c r="Q116" s="4"/>
      <c r="R116" s="4"/>
      <c r="S116" s="4"/>
    </row>
    <row r="117" spans="5:19" s="2" customFormat="1">
      <c r="E117" s="3"/>
      <c r="J117" s="4"/>
      <c r="K117" s="4"/>
      <c r="L117" s="4"/>
      <c r="M117" s="4"/>
      <c r="N117" s="4"/>
      <c r="O117" s="4"/>
      <c r="Q117" s="4"/>
      <c r="R117" s="4"/>
      <c r="S117" s="4"/>
    </row>
    <row r="118" spans="5:19" s="2" customFormat="1">
      <c r="E118" s="3"/>
      <c r="J118" s="4"/>
      <c r="K118" s="4"/>
      <c r="L118" s="4"/>
      <c r="M118" s="4"/>
      <c r="N118" s="4"/>
      <c r="O118" s="4"/>
      <c r="Q118" s="4"/>
      <c r="R118" s="4"/>
      <c r="S118" s="4"/>
    </row>
    <row r="119" spans="5:19" s="2" customFormat="1">
      <c r="E119" s="3"/>
      <c r="J119" s="4"/>
      <c r="K119" s="4"/>
      <c r="L119" s="4"/>
      <c r="M119" s="4"/>
      <c r="N119" s="4"/>
      <c r="O119" s="4"/>
      <c r="Q119" s="4"/>
      <c r="R119" s="4"/>
      <c r="S119" s="4"/>
    </row>
    <row r="120" spans="5:19" s="2" customFormat="1">
      <c r="E120" s="3"/>
      <c r="J120" s="4"/>
      <c r="K120" s="4"/>
      <c r="L120" s="4"/>
      <c r="M120" s="4"/>
      <c r="N120" s="4"/>
      <c r="O120" s="4"/>
      <c r="Q120" s="4"/>
      <c r="R120" s="4"/>
      <c r="S120" s="4"/>
    </row>
    <row r="121" spans="5:19" s="2" customFormat="1">
      <c r="E121" s="3"/>
      <c r="J121" s="4"/>
      <c r="K121" s="4"/>
      <c r="L121" s="4"/>
      <c r="M121" s="4"/>
      <c r="N121" s="4"/>
      <c r="O121" s="4"/>
      <c r="Q121" s="4"/>
      <c r="R121" s="4"/>
      <c r="S121" s="4"/>
    </row>
    <row r="122" spans="5:19" s="2" customFormat="1">
      <c r="E122" s="3"/>
      <c r="J122" s="4"/>
      <c r="K122" s="4"/>
      <c r="L122" s="4"/>
      <c r="M122" s="4"/>
      <c r="N122" s="4"/>
      <c r="O122" s="4"/>
      <c r="Q122" s="4"/>
      <c r="R122" s="4"/>
      <c r="S122" s="4"/>
    </row>
    <row r="123" spans="5:19" s="2" customFormat="1">
      <c r="E123" s="3"/>
      <c r="J123" s="4"/>
      <c r="K123" s="4"/>
      <c r="L123" s="4"/>
      <c r="M123" s="4"/>
      <c r="N123" s="4"/>
      <c r="O123" s="4"/>
      <c r="Q123" s="4"/>
      <c r="R123" s="4"/>
      <c r="S123" s="4"/>
    </row>
    <row r="124" spans="5:19" s="2" customFormat="1">
      <c r="E124" s="3"/>
      <c r="J124" s="4"/>
      <c r="K124" s="4"/>
      <c r="L124" s="4"/>
      <c r="M124" s="4"/>
      <c r="N124" s="4"/>
      <c r="O124" s="4"/>
      <c r="Q124" s="4"/>
      <c r="R124" s="4"/>
      <c r="S124" s="4"/>
    </row>
    <row r="125" spans="5:19" s="2" customFormat="1">
      <c r="E125" s="3"/>
      <c r="J125" s="4"/>
      <c r="K125" s="4"/>
      <c r="L125" s="4"/>
      <c r="M125" s="4"/>
      <c r="N125" s="4"/>
      <c r="O125" s="4"/>
      <c r="Q125" s="4"/>
      <c r="R125" s="4"/>
      <c r="S125" s="4"/>
    </row>
    <row r="126" spans="5:19" s="2" customFormat="1">
      <c r="E126" s="3"/>
      <c r="J126" s="4"/>
      <c r="K126" s="4"/>
      <c r="L126" s="4"/>
      <c r="M126" s="4"/>
      <c r="N126" s="4"/>
      <c r="O126" s="4"/>
      <c r="Q126" s="4"/>
      <c r="R126" s="4"/>
      <c r="S126" s="4"/>
    </row>
    <row r="127" spans="5:19" s="2" customFormat="1">
      <c r="E127" s="3"/>
      <c r="J127" s="4"/>
      <c r="K127" s="4"/>
      <c r="L127" s="4"/>
      <c r="M127" s="4"/>
      <c r="N127" s="4"/>
      <c r="O127" s="4"/>
      <c r="Q127" s="4"/>
      <c r="R127" s="4"/>
      <c r="S127" s="4"/>
    </row>
    <row r="128" spans="5:19" s="2" customFormat="1">
      <c r="E128" s="3"/>
      <c r="J128" s="4"/>
      <c r="K128" s="4"/>
      <c r="L128" s="4"/>
      <c r="M128" s="4"/>
      <c r="N128" s="4"/>
      <c r="O128" s="4"/>
      <c r="Q128" s="4"/>
      <c r="R128" s="4"/>
      <c r="S128" s="4"/>
    </row>
    <row r="129" spans="5:19" s="2" customFormat="1">
      <c r="E129" s="3"/>
      <c r="J129" s="4"/>
      <c r="K129" s="4"/>
      <c r="L129" s="4"/>
      <c r="M129" s="4"/>
      <c r="N129" s="4"/>
      <c r="O129" s="4"/>
      <c r="Q129" s="4"/>
      <c r="R129" s="4"/>
      <c r="S129" s="4"/>
    </row>
    <row r="130" spans="5:19" s="2" customFormat="1">
      <c r="E130" s="3"/>
      <c r="J130" s="4"/>
      <c r="K130" s="4"/>
      <c r="L130" s="4"/>
      <c r="M130" s="4"/>
      <c r="N130" s="4"/>
      <c r="O130" s="4"/>
      <c r="Q130" s="4"/>
      <c r="R130" s="4"/>
      <c r="S130" s="4"/>
    </row>
    <row r="131" spans="5:19" s="2" customFormat="1">
      <c r="E131" s="3"/>
      <c r="J131" s="4"/>
      <c r="K131" s="4"/>
      <c r="L131" s="4"/>
      <c r="M131" s="4"/>
      <c r="N131" s="4"/>
      <c r="O131" s="4"/>
      <c r="Q131" s="4"/>
      <c r="R131" s="4"/>
      <c r="S131" s="4"/>
    </row>
    <row r="132" spans="5:19" s="2" customFormat="1">
      <c r="E132" s="3"/>
      <c r="J132" s="4"/>
      <c r="K132" s="4"/>
      <c r="L132" s="4"/>
      <c r="M132" s="4"/>
      <c r="N132" s="4"/>
      <c r="O132" s="4"/>
      <c r="Q132" s="4"/>
      <c r="R132" s="4"/>
      <c r="S132" s="4"/>
    </row>
    <row r="133" spans="5:19" s="2" customFormat="1">
      <c r="E133" s="3"/>
      <c r="J133" s="4"/>
      <c r="K133" s="4"/>
      <c r="L133" s="4"/>
      <c r="M133" s="4"/>
      <c r="N133" s="4"/>
      <c r="O133" s="4"/>
      <c r="Q133" s="4"/>
      <c r="R133" s="4"/>
      <c r="S133" s="4"/>
    </row>
    <row r="134" spans="5:19" s="2" customFormat="1">
      <c r="E134" s="3"/>
      <c r="J134" s="4"/>
      <c r="K134" s="4"/>
      <c r="L134" s="4"/>
      <c r="M134" s="4"/>
      <c r="N134" s="4"/>
      <c r="O134" s="4"/>
      <c r="Q134" s="4"/>
      <c r="R134" s="4"/>
      <c r="S134" s="4"/>
    </row>
    <row r="135" spans="5:19" s="2" customFormat="1">
      <c r="E135" s="3"/>
      <c r="J135" s="4"/>
      <c r="K135" s="4"/>
      <c r="L135" s="4"/>
      <c r="M135" s="4"/>
      <c r="N135" s="4"/>
      <c r="O135" s="4"/>
      <c r="Q135" s="4"/>
      <c r="R135" s="4"/>
      <c r="S135" s="4"/>
    </row>
    <row r="136" spans="5:19" s="2" customFormat="1">
      <c r="E136" s="3"/>
      <c r="J136" s="4"/>
      <c r="K136" s="4"/>
      <c r="L136" s="4"/>
      <c r="M136" s="4"/>
      <c r="N136" s="4"/>
      <c r="O136" s="4"/>
      <c r="Q136" s="4"/>
      <c r="R136" s="4"/>
      <c r="S136" s="4"/>
    </row>
    <row r="137" spans="5:19" s="2" customFormat="1">
      <c r="E137" s="3"/>
      <c r="J137" s="4"/>
      <c r="K137" s="4"/>
      <c r="L137" s="4"/>
      <c r="M137" s="4"/>
      <c r="N137" s="4"/>
      <c r="O137" s="4"/>
      <c r="Q137" s="4"/>
      <c r="R137" s="4"/>
      <c r="S137" s="4"/>
    </row>
    <row r="138" spans="5:19" s="2" customFormat="1">
      <c r="E138" s="3"/>
      <c r="J138" s="4"/>
      <c r="K138" s="4"/>
      <c r="L138" s="4"/>
      <c r="M138" s="4"/>
      <c r="N138" s="4"/>
      <c r="O138" s="4"/>
      <c r="Q138" s="4"/>
      <c r="R138" s="4"/>
      <c r="S138" s="4"/>
    </row>
    <row r="139" spans="5:19" s="2" customFormat="1">
      <c r="E139" s="3"/>
      <c r="J139" s="4"/>
      <c r="K139" s="4"/>
      <c r="L139" s="4"/>
      <c r="M139" s="4"/>
      <c r="N139" s="4"/>
      <c r="O139" s="4"/>
      <c r="Q139" s="4"/>
      <c r="R139" s="4"/>
      <c r="S139" s="4"/>
    </row>
    <row r="140" spans="5:19" s="2" customFormat="1">
      <c r="E140" s="3"/>
      <c r="J140" s="4"/>
      <c r="K140" s="4"/>
      <c r="L140" s="4"/>
      <c r="M140" s="4"/>
      <c r="N140" s="4"/>
      <c r="O140" s="4"/>
      <c r="Q140" s="4"/>
      <c r="R140" s="4"/>
      <c r="S140" s="4"/>
    </row>
    <row r="141" spans="5:19" s="2" customFormat="1">
      <c r="E141" s="3"/>
      <c r="J141" s="4"/>
      <c r="K141" s="4"/>
      <c r="L141" s="4"/>
      <c r="M141" s="4"/>
      <c r="N141" s="4"/>
      <c r="O141" s="4"/>
      <c r="Q141" s="4"/>
      <c r="R141" s="4"/>
      <c r="S141" s="4"/>
    </row>
    <row r="142" spans="5:19" s="2" customFormat="1">
      <c r="E142" s="3"/>
      <c r="J142" s="4"/>
      <c r="K142" s="4"/>
      <c r="L142" s="4"/>
      <c r="M142" s="4"/>
      <c r="N142" s="4"/>
      <c r="O142" s="4"/>
      <c r="Q142" s="4"/>
      <c r="R142" s="4"/>
      <c r="S142" s="4"/>
    </row>
    <row r="143" spans="5:19" s="2" customFormat="1">
      <c r="E143" s="3"/>
      <c r="J143" s="4"/>
      <c r="K143" s="4"/>
      <c r="L143" s="4"/>
      <c r="M143" s="4"/>
      <c r="N143" s="4"/>
      <c r="O143" s="4"/>
      <c r="Q143" s="4"/>
      <c r="R143" s="4"/>
      <c r="S143" s="4"/>
    </row>
    <row r="144" spans="5:19" s="2" customFormat="1">
      <c r="E144" s="3"/>
      <c r="J144" s="4"/>
      <c r="K144" s="4"/>
      <c r="L144" s="4"/>
      <c r="M144" s="4"/>
      <c r="N144" s="4"/>
      <c r="O144" s="4"/>
      <c r="Q144" s="4"/>
      <c r="R144" s="4"/>
      <c r="S144" s="4"/>
    </row>
    <row r="145" spans="5:19" s="2" customFormat="1">
      <c r="E145" s="3"/>
      <c r="J145" s="4"/>
      <c r="K145" s="4"/>
      <c r="L145" s="4"/>
      <c r="M145" s="4"/>
      <c r="N145" s="4"/>
      <c r="O145" s="4"/>
      <c r="Q145" s="4"/>
      <c r="R145" s="4"/>
      <c r="S145" s="4"/>
    </row>
    <row r="146" spans="5:19" s="2" customFormat="1">
      <c r="E146" s="3"/>
      <c r="J146" s="4"/>
      <c r="K146" s="4"/>
      <c r="L146" s="4"/>
      <c r="M146" s="4"/>
      <c r="N146" s="4"/>
      <c r="O146" s="4"/>
      <c r="Q146" s="4"/>
      <c r="R146" s="4"/>
      <c r="S146" s="4"/>
    </row>
    <row r="147" spans="5:19" s="2" customFormat="1">
      <c r="E147" s="3"/>
      <c r="J147" s="4"/>
      <c r="K147" s="4"/>
      <c r="L147" s="4"/>
      <c r="M147" s="4"/>
      <c r="N147" s="4"/>
      <c r="O147" s="4"/>
      <c r="Q147" s="4"/>
      <c r="R147" s="4"/>
      <c r="S147" s="4"/>
    </row>
    <row r="148" spans="5:19" s="2" customFormat="1">
      <c r="E148" s="3"/>
      <c r="J148" s="4"/>
      <c r="K148" s="4"/>
      <c r="L148" s="4"/>
      <c r="M148" s="4"/>
      <c r="N148" s="4"/>
      <c r="O148" s="4"/>
      <c r="Q148" s="4"/>
      <c r="R148" s="4"/>
      <c r="S148" s="4"/>
    </row>
    <row r="149" spans="5:19" s="2" customFormat="1">
      <c r="E149" s="3"/>
      <c r="J149" s="4"/>
      <c r="K149" s="4"/>
      <c r="L149" s="4"/>
      <c r="M149" s="4"/>
      <c r="N149" s="4"/>
      <c r="O149" s="4"/>
      <c r="Q149" s="4"/>
      <c r="R149" s="4"/>
      <c r="S149" s="4"/>
    </row>
    <row r="150" spans="5:19" s="2" customFormat="1">
      <c r="E150" s="3"/>
      <c r="J150" s="4"/>
      <c r="K150" s="4"/>
      <c r="L150" s="4"/>
      <c r="M150" s="4"/>
      <c r="N150" s="4"/>
      <c r="O150" s="4"/>
      <c r="Q150" s="4"/>
      <c r="R150" s="4"/>
      <c r="S150" s="4"/>
    </row>
    <row r="151" spans="5:19" s="2" customFormat="1">
      <c r="E151" s="3"/>
      <c r="J151" s="4"/>
      <c r="K151" s="4"/>
      <c r="L151" s="4"/>
      <c r="M151" s="4"/>
      <c r="N151" s="4"/>
      <c r="O151" s="4"/>
      <c r="Q151" s="4"/>
      <c r="R151" s="4"/>
      <c r="S151" s="4"/>
    </row>
    <row r="152" spans="5:19" s="2" customFormat="1">
      <c r="E152" s="3"/>
      <c r="J152" s="4"/>
      <c r="K152" s="4"/>
      <c r="L152" s="4"/>
      <c r="M152" s="4"/>
      <c r="N152" s="4"/>
      <c r="O152" s="4"/>
      <c r="Q152" s="4"/>
      <c r="R152" s="4"/>
      <c r="S152" s="4"/>
    </row>
    <row r="153" spans="5:19" s="2" customFormat="1">
      <c r="E153" s="3"/>
      <c r="J153" s="4"/>
      <c r="K153" s="4"/>
      <c r="L153" s="4"/>
      <c r="M153" s="4"/>
      <c r="N153" s="4"/>
      <c r="O153" s="4"/>
      <c r="Q153" s="4"/>
      <c r="R153" s="4"/>
      <c r="S153" s="4"/>
    </row>
    <row r="154" spans="5:19" s="2" customFormat="1">
      <c r="E154" s="3"/>
      <c r="J154" s="4"/>
      <c r="K154" s="4"/>
      <c r="L154" s="4"/>
      <c r="M154" s="4"/>
      <c r="N154" s="4"/>
      <c r="O154" s="4"/>
      <c r="Q154" s="4"/>
      <c r="R154" s="4"/>
      <c r="S154" s="4"/>
    </row>
    <row r="155" spans="5:19" s="2" customFormat="1">
      <c r="E155" s="3"/>
      <c r="J155" s="4"/>
      <c r="K155" s="4"/>
      <c r="L155" s="4"/>
      <c r="M155" s="4"/>
      <c r="N155" s="4"/>
      <c r="O155" s="4"/>
      <c r="Q155" s="4"/>
      <c r="R155" s="4"/>
      <c r="S155" s="4"/>
    </row>
    <row r="156" spans="5:19" s="2" customFormat="1">
      <c r="E156" s="3"/>
      <c r="J156" s="4"/>
      <c r="K156" s="4"/>
      <c r="L156" s="4"/>
      <c r="M156" s="4"/>
      <c r="N156" s="4"/>
      <c r="O156" s="4"/>
      <c r="Q156" s="4"/>
      <c r="R156" s="4"/>
      <c r="S156" s="4"/>
    </row>
    <row r="157" spans="5:19" s="2" customFormat="1">
      <c r="E157" s="3"/>
      <c r="J157" s="4"/>
      <c r="K157" s="4"/>
      <c r="L157" s="4"/>
      <c r="M157" s="4"/>
      <c r="N157" s="4"/>
      <c r="O157" s="4"/>
      <c r="Q157" s="4"/>
      <c r="R157" s="4"/>
      <c r="S157" s="4"/>
    </row>
    <row r="158" spans="5:19" s="2" customFormat="1">
      <c r="E158" s="3"/>
      <c r="J158" s="4"/>
      <c r="K158" s="4"/>
      <c r="L158" s="4"/>
      <c r="M158" s="4"/>
      <c r="N158" s="4"/>
      <c r="O158" s="4"/>
      <c r="Q158" s="4"/>
      <c r="R158" s="4"/>
      <c r="S158" s="4"/>
    </row>
    <row r="159" spans="5:19" s="2" customFormat="1">
      <c r="E159" s="3"/>
      <c r="J159" s="4"/>
      <c r="K159" s="4"/>
      <c r="L159" s="4"/>
      <c r="M159" s="4"/>
      <c r="N159" s="4"/>
      <c r="O159" s="4"/>
      <c r="Q159" s="4"/>
      <c r="R159" s="4"/>
      <c r="S159" s="4"/>
    </row>
    <row r="160" spans="5:19" s="2" customFormat="1">
      <c r="E160" s="3"/>
      <c r="J160" s="4"/>
      <c r="K160" s="4"/>
      <c r="L160" s="4"/>
      <c r="M160" s="4"/>
      <c r="N160" s="4"/>
      <c r="O160" s="4"/>
      <c r="Q160" s="4"/>
      <c r="R160" s="4"/>
      <c r="S160" s="4"/>
    </row>
    <row r="161" spans="5:19" s="2" customFormat="1">
      <c r="E161" s="3"/>
      <c r="J161" s="4"/>
      <c r="K161" s="4"/>
      <c r="L161" s="4"/>
      <c r="M161" s="4"/>
      <c r="N161" s="4"/>
      <c r="O161" s="4"/>
      <c r="Q161" s="4"/>
      <c r="R161" s="4"/>
      <c r="S161" s="4"/>
    </row>
    <row r="162" spans="5:19" s="2" customFormat="1">
      <c r="E162" s="3"/>
      <c r="J162" s="4"/>
      <c r="K162" s="4"/>
      <c r="L162" s="4"/>
      <c r="M162" s="4"/>
      <c r="N162" s="4"/>
      <c r="O162" s="4"/>
      <c r="Q162" s="4"/>
      <c r="R162" s="4"/>
      <c r="S162" s="4"/>
    </row>
    <row r="163" spans="5:19" s="2" customFormat="1">
      <c r="E163" s="3"/>
      <c r="J163" s="4"/>
      <c r="K163" s="4"/>
      <c r="L163" s="4"/>
      <c r="M163" s="4"/>
      <c r="N163" s="4"/>
      <c r="O163" s="4"/>
      <c r="Q163" s="4"/>
      <c r="R163" s="4"/>
      <c r="S163" s="4"/>
    </row>
    <row r="164" spans="5:19" s="2" customFormat="1">
      <c r="E164" s="3"/>
      <c r="J164" s="4"/>
      <c r="K164" s="4"/>
      <c r="L164" s="4"/>
      <c r="M164" s="4"/>
      <c r="N164" s="4"/>
      <c r="O164" s="4"/>
      <c r="Q164" s="4"/>
      <c r="R164" s="4"/>
      <c r="S164" s="4"/>
    </row>
    <row r="165" spans="5:19" s="2" customFormat="1">
      <c r="E165" s="3"/>
      <c r="J165" s="4"/>
      <c r="K165" s="4"/>
      <c r="L165" s="4"/>
      <c r="M165" s="4"/>
      <c r="N165" s="4"/>
      <c r="O165" s="4"/>
      <c r="Q165" s="4"/>
      <c r="R165" s="4"/>
      <c r="S165" s="4"/>
    </row>
  </sheetData>
  <mergeCells count="13">
    <mergeCell ref="J11:N11"/>
    <mergeCell ref="B2:E2"/>
    <mergeCell ref="E5:J5"/>
    <mergeCell ref="D3:H3"/>
    <mergeCell ref="F9:G9"/>
    <mergeCell ref="H9:J9"/>
    <mergeCell ref="E8:J8"/>
    <mergeCell ref="E7:J7"/>
    <mergeCell ref="E6:G6"/>
    <mergeCell ref="H6:I6"/>
    <mergeCell ref="B7:D7"/>
    <mergeCell ref="B8:D8"/>
    <mergeCell ref="B9:D9"/>
  </mergeCells>
  <phoneticPr fontId="4" type="noConversion"/>
  <conditionalFormatting sqref="K3">
    <cfRule type="expression" dxfId="5" priority="1" stopIfTrue="1">
      <formula>J3=1</formula>
    </cfRule>
    <cfRule type="expression" dxfId="4" priority="2" stopIfTrue="1">
      <formula>J3=2</formula>
    </cfRule>
    <cfRule type="expression" dxfId="3" priority="3" stopIfTrue="1">
      <formula>J3=3</formula>
    </cfRule>
  </conditionalFormatting>
  <conditionalFormatting sqref="C3">
    <cfRule type="expression" dxfId="2" priority="4" stopIfTrue="1">
      <formula>B3=1</formula>
    </cfRule>
    <cfRule type="expression" dxfId="1" priority="5" stopIfTrue="1">
      <formula>B3=2</formula>
    </cfRule>
    <cfRule type="expression" dxfId="0" priority="6" stopIfTrue="1">
      <formula>B3=3</formula>
    </cfRule>
  </conditionalFormatting>
  <printOptions horizontalCentered="1"/>
  <pageMargins left="0.23622047244094491" right="0.19685039370078741" top="0.19685039370078741" bottom="0.19685039370078741" header="0" footer="0.11811023622047245"/>
  <pageSetup paperSize="9" scale="69" orientation="landscape" horizontalDpi="4294967293" r:id="rId1"/>
  <headerFooter alignWithMargins="0">
    <oddFooter>&amp;L&amp;F - &amp;A&amp;RPágina: &amp;P de: &amp;N</oddFooter>
  </headerFooter>
  <drawing r:id="rId2"/>
  <legacyDrawing r:id="rId3"/>
  <oleObjects>
    <oleObject progId="PBrush" shapeId="4097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Objetivo</vt:lpstr>
      <vt:lpstr>A1</vt:lpstr>
      <vt:lpstr>A2</vt:lpstr>
      <vt:lpstr>Hoja1</vt:lpstr>
      <vt:lpstr>'A1'!Área_de_impresión</vt:lpstr>
      <vt:lpstr>'A2'!Área_de_impresión</vt:lpstr>
    </vt:vector>
  </TitlesOfParts>
  <Company>JPC TECH SAC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REYES</dc:creator>
  <cp:lastModifiedBy>Miguel Reyes Heredia</cp:lastModifiedBy>
  <dcterms:created xsi:type="dcterms:W3CDTF">2008-12-10T03:46:15Z</dcterms:created>
  <dcterms:modified xsi:type="dcterms:W3CDTF">2012-03-20T22:14:35Z</dcterms:modified>
</cp:coreProperties>
</file>