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80" windowWidth="2862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79" i="1"/>
  <c r="W79"/>
  <c r="V81"/>
  <c r="V78"/>
  <c r="W78"/>
  <c r="P84"/>
  <c r="N84"/>
  <c r="K84"/>
  <c r="M84"/>
  <c r="R84"/>
  <c r="P83"/>
  <c r="N83"/>
  <c r="K83"/>
  <c r="M83"/>
  <c r="R83"/>
  <c r="P82"/>
  <c r="N82"/>
  <c r="K82"/>
  <c r="M82"/>
  <c r="R82"/>
  <c r="P81"/>
  <c r="N81"/>
  <c r="K81"/>
  <c r="M81"/>
  <c r="R81"/>
  <c r="P80"/>
  <c r="N80"/>
  <c r="K80"/>
  <c r="M80"/>
  <c r="R80"/>
  <c r="S81"/>
  <c r="S82"/>
  <c r="S83"/>
  <c r="S84"/>
  <c r="S80"/>
  <c r="K105"/>
  <c r="K104"/>
  <c r="K103"/>
  <c r="K102"/>
  <c r="K101"/>
  <c r="K98"/>
  <c r="K97"/>
  <c r="K96"/>
  <c r="K95"/>
  <c r="K94"/>
  <c r="Q81"/>
  <c r="Q80"/>
  <c r="K91"/>
  <c r="K90"/>
  <c r="K89"/>
  <c r="K88"/>
  <c r="K87"/>
  <c r="Q105"/>
  <c r="P105"/>
  <c r="N105"/>
  <c r="M105"/>
  <c r="Q104"/>
  <c r="P104"/>
  <c r="N104"/>
  <c r="M104"/>
  <c r="Q103"/>
  <c r="P103"/>
  <c r="N103"/>
  <c r="M103"/>
  <c r="Q102"/>
  <c r="P102"/>
  <c r="N102"/>
  <c r="M102"/>
  <c r="Q101"/>
  <c r="P101"/>
  <c r="N101"/>
  <c r="M101"/>
  <c r="Q98"/>
  <c r="P98"/>
  <c r="N98"/>
  <c r="M98"/>
  <c r="Q97"/>
  <c r="P97"/>
  <c r="N97"/>
  <c r="M97"/>
  <c r="Q96"/>
  <c r="P96"/>
  <c r="N96"/>
  <c r="M96"/>
  <c r="Q95"/>
  <c r="P95"/>
  <c r="N95"/>
  <c r="M95"/>
  <c r="Q94"/>
  <c r="P94"/>
  <c r="N94"/>
  <c r="M94"/>
  <c r="Q91"/>
  <c r="P91"/>
  <c r="N91"/>
  <c r="M91"/>
  <c r="Q90"/>
  <c r="P90"/>
  <c r="N90"/>
  <c r="M90"/>
  <c r="Q89"/>
  <c r="P89"/>
  <c r="N89"/>
  <c r="M89"/>
  <c r="Q88"/>
  <c r="P88"/>
  <c r="N88"/>
  <c r="M88"/>
  <c r="Q87"/>
  <c r="P87"/>
  <c r="N87"/>
  <c r="M87"/>
  <c r="Q82"/>
  <c r="Q83"/>
  <c r="Q84"/>
  <c r="R68"/>
  <c r="R70"/>
  <c r="B5"/>
  <c r="D5"/>
  <c r="E5"/>
  <c r="D6"/>
  <c r="E6"/>
  <c r="D7"/>
  <c r="E7"/>
  <c r="D8"/>
  <c r="E8"/>
  <c r="C5"/>
  <c r="B6"/>
  <c r="C6"/>
  <c r="B7"/>
  <c r="C7"/>
  <c r="B8"/>
  <c r="C8"/>
  <c r="A6"/>
  <c r="A7"/>
  <c r="A8"/>
  <c r="A5"/>
</calcChain>
</file>

<file path=xl/sharedStrings.xml><?xml version="1.0" encoding="utf-8"?>
<sst xmlns="http://schemas.openxmlformats.org/spreadsheetml/2006/main" count="45" uniqueCount="29">
  <si>
    <t>to calculate the .01 and .05 critical values do:</t>
    <phoneticPr fontId="1" type="noConversion"/>
  </si>
  <si>
    <t>obtain the KS-stat (maxdif of cumulative bins)</t>
    <phoneticPr fontId="1" type="noConversion"/>
  </si>
  <si>
    <t>obtain N (=maximum rank)</t>
    <phoneticPr fontId="1" type="noConversion"/>
  </si>
  <si>
    <t>for JRIS of self against uniform:</t>
    <phoneticPr fontId="1" type="noConversion"/>
  </si>
  <si>
    <t>p=0.01</t>
    <phoneticPr fontId="1" type="noConversion"/>
  </si>
  <si>
    <t>A</t>
    <phoneticPr fontId="1" type="noConversion"/>
  </si>
  <si>
    <t>B</t>
    <phoneticPr fontId="1" type="noConversion"/>
  </si>
  <si>
    <t>.05(1)</t>
    <phoneticPr fontId="1" type="noConversion"/>
  </si>
  <si>
    <t>.01(1)</t>
    <phoneticPr fontId="1" type="noConversion"/>
  </si>
  <si>
    <t>.05(2)</t>
    <phoneticPr fontId="1" type="noConversion"/>
  </si>
  <si>
    <t>.01(2)</t>
    <phoneticPr fontId="1" type="noConversion"/>
  </si>
  <si>
    <t>p=0.05</t>
    <phoneticPr fontId="1" type="noConversion"/>
  </si>
  <si>
    <t>for two Jris'es</t>
    <phoneticPr fontId="1" type="noConversion"/>
  </si>
  <si>
    <t>p=0.01</t>
    <phoneticPr fontId="1" type="noConversion"/>
  </si>
  <si>
    <t>critval=A * log(maxrank) + B</t>
    <phoneticPr fontId="1" type="noConversion"/>
  </si>
  <si>
    <t>critval=exp(critval)</t>
    <phoneticPr fontId="1" type="noConversion"/>
  </si>
  <si>
    <t>compare critval with KS-stat</t>
    <phoneticPr fontId="1" type="noConversion"/>
  </si>
  <si>
    <t>critval &lt; KS-stat -&gt; significant</t>
    <phoneticPr fontId="1" type="noConversion"/>
  </si>
  <si>
    <t>maxrank</t>
    <phoneticPr fontId="1" type="noConversion"/>
  </si>
  <si>
    <t>log(max)</t>
  </si>
  <si>
    <t>log(value)</t>
  </si>
  <si>
    <t>value</t>
  </si>
  <si>
    <t>max</t>
  </si>
  <si>
    <t>val</t>
  </si>
  <si>
    <t>self-uniform</t>
    <phoneticPr fontId="1" type="noConversion"/>
  </si>
  <si>
    <t>2-jris's</t>
    <phoneticPr fontId="1" type="noConversion"/>
  </si>
  <si>
    <t>N</t>
    <phoneticPr fontId="1" type="noConversion"/>
  </si>
  <si>
    <t>critvala</t>
    <phoneticPr fontId="1" type="noConversion"/>
  </si>
  <si>
    <t>critvalb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</si>
</sst>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(Sheet1!$P$80:$P$84,Sheet1!$P$87:$P$91,Sheet1!$P$94:$P$97,Sheet1!$P$101:$P$105)</c:f>
              <c:numCache>
                <c:formatCode>General</c:formatCode>
                <c:ptCount val="19"/>
                <c:pt idx="0">
                  <c:v>100.0</c:v>
                </c:pt>
                <c:pt idx="1">
                  <c:v>1000.0</c:v>
                </c:pt>
                <c:pt idx="2">
                  <c:v>5128.613839913648</c:v>
                </c:pt>
                <c:pt idx="3">
                  <c:v>10000.0</c:v>
                </c:pt>
                <c:pt idx="4">
                  <c:v>100000.0</c:v>
                </c:pt>
                <c:pt idx="5">
                  <c:v>100.0</c:v>
                </c:pt>
                <c:pt idx="6">
                  <c:v>1000.0</c:v>
                </c:pt>
                <c:pt idx="7">
                  <c:v>5128.613839913648</c:v>
                </c:pt>
                <c:pt idx="8">
                  <c:v>10000.0</c:v>
                </c:pt>
                <c:pt idx="9">
                  <c:v>100000.0</c:v>
                </c:pt>
                <c:pt idx="10">
                  <c:v>100.0</c:v>
                </c:pt>
                <c:pt idx="11">
                  <c:v>1000.0</c:v>
                </c:pt>
                <c:pt idx="12">
                  <c:v>5128.613839913648</c:v>
                </c:pt>
                <c:pt idx="13">
                  <c:v>10000.0</c:v>
                </c:pt>
                <c:pt idx="14">
                  <c:v>100.0</c:v>
                </c:pt>
                <c:pt idx="15">
                  <c:v>1000.0</c:v>
                </c:pt>
                <c:pt idx="16">
                  <c:v>5011.872336272732</c:v>
                </c:pt>
                <c:pt idx="17">
                  <c:v>10000.0</c:v>
                </c:pt>
                <c:pt idx="18">
                  <c:v>100000.0</c:v>
                </c:pt>
              </c:numCache>
            </c:numRef>
          </c:xVal>
          <c:yVal>
            <c:numRef>
              <c:f>(Sheet1!$Q$80:$Q$84,Sheet1!$Q$87:$Q$91,Sheet1!$Q$94:$Q$97,Sheet1!$Q$101:$Q$105)</c:f>
              <c:numCache>
                <c:formatCode>General</c:formatCode>
                <c:ptCount val="19"/>
                <c:pt idx="0">
                  <c:v>0.19</c:v>
                </c:pt>
                <c:pt idx="1">
                  <c:v>0.06</c:v>
                </c:pt>
                <c:pt idx="2">
                  <c:v>0.02668</c:v>
                </c:pt>
                <c:pt idx="3">
                  <c:v>0.019</c:v>
                </c:pt>
                <c:pt idx="4">
                  <c:v>0.00612</c:v>
                </c:pt>
                <c:pt idx="5">
                  <c:v>0.1552</c:v>
                </c:pt>
                <c:pt idx="6">
                  <c:v>0.05</c:v>
                </c:pt>
                <c:pt idx="7">
                  <c:v>0.022</c:v>
                </c:pt>
                <c:pt idx="8">
                  <c:v>0.0155</c:v>
                </c:pt>
                <c:pt idx="9">
                  <c:v>0.00519</c:v>
                </c:pt>
                <c:pt idx="10">
                  <c:v>0.23</c:v>
                </c:pt>
                <c:pt idx="11">
                  <c:v>0.071</c:v>
                </c:pt>
                <c:pt idx="12">
                  <c:v>0.0315</c:v>
                </c:pt>
                <c:pt idx="13">
                  <c:v>0.0225</c:v>
                </c:pt>
                <c:pt idx="14">
                  <c:v>0.28</c:v>
                </c:pt>
                <c:pt idx="15">
                  <c:v>0.089</c:v>
                </c:pt>
                <c:pt idx="16">
                  <c:v>0.039</c:v>
                </c:pt>
                <c:pt idx="17">
                  <c:v>0.0275</c:v>
                </c:pt>
                <c:pt idx="18">
                  <c:v>0.00519</c:v>
                </c:pt>
              </c:numCache>
            </c:numRef>
          </c:yVal>
        </c:ser>
        <c:axId val="184656312"/>
        <c:axId val="184659416"/>
      </c:scatterChart>
      <c:valAx>
        <c:axId val="184656312"/>
        <c:scaling>
          <c:logBase val="10.0"/>
          <c:orientation val="minMax"/>
        </c:scaling>
        <c:axPos val="b"/>
        <c:numFmt formatCode="General" sourceLinked="1"/>
        <c:tickLblPos val="nextTo"/>
        <c:crossAx val="184659416"/>
        <c:crossesAt val="0.001"/>
        <c:crossBetween val="midCat"/>
      </c:valAx>
      <c:valAx>
        <c:axId val="184659416"/>
        <c:scaling>
          <c:logBase val="10.0"/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184656312"/>
        <c:crossesAt val="100.0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172720</xdr:colOff>
      <xdr:row>32</xdr:row>
      <xdr:rowOff>20320</xdr:rowOff>
    </xdr:from>
    <xdr:to>
      <xdr:col>20</xdr:col>
      <xdr:colOff>132080</xdr:colOff>
      <xdr:row>63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744220</xdr:colOff>
      <xdr:row>37</xdr:row>
      <xdr:rowOff>17780</xdr:rowOff>
    </xdr:from>
    <xdr:to>
      <xdr:col>19</xdr:col>
      <xdr:colOff>447040</xdr:colOff>
      <xdr:row>54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alphaModFix amt="50000"/>
        </a:blip>
        <a:stretch>
          <a:fillRect/>
        </a:stretch>
      </xdr:blipFill>
      <xdr:spPr>
        <a:xfrm>
          <a:off x="15069820" y="6032500"/>
          <a:ext cx="3522980" cy="2898140"/>
        </a:xfrm>
        <a:prstGeom prst="rect">
          <a:avLst/>
        </a:prstGeom>
      </xdr:spPr>
    </xdr:pic>
    <xdr:clientData/>
  </xdr:twoCellAnchor>
  <xdr:twoCellAnchor>
    <xdr:from>
      <xdr:col>16</xdr:col>
      <xdr:colOff>875506</xdr:colOff>
      <xdr:row>28</xdr:row>
      <xdr:rowOff>794</xdr:rowOff>
    </xdr:from>
    <xdr:to>
      <xdr:col>16</xdr:col>
      <xdr:colOff>877094</xdr:colOff>
      <xdr:row>29</xdr:row>
      <xdr:rowOff>76994</xdr:rowOff>
    </xdr:to>
    <xdr:cxnSp macro="">
      <xdr:nvCxnSpPr>
        <xdr:cNvPr id="6" name="Straight Connector 5"/>
        <xdr:cNvCxnSpPr/>
      </xdr:nvCxnSpPr>
      <xdr:spPr>
        <a:xfrm rot="5400000">
          <a:off x="15995650" y="4743450"/>
          <a:ext cx="241300" cy="1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33</xdr:row>
      <xdr:rowOff>111760</xdr:rowOff>
    </xdr:from>
    <xdr:to>
      <xdr:col>19</xdr:col>
      <xdr:colOff>101600</xdr:colOff>
      <xdr:row>60</xdr:row>
      <xdr:rowOff>132080</xdr:rowOff>
    </xdr:to>
    <xdr:cxnSp macro="">
      <xdr:nvCxnSpPr>
        <xdr:cNvPr id="10" name="Straight Connector 9"/>
        <xdr:cNvCxnSpPr/>
      </xdr:nvCxnSpPr>
      <xdr:spPr>
        <a:xfrm rot="5400000" flipH="1" flipV="1">
          <a:off x="16037560" y="7675880"/>
          <a:ext cx="4409440" cy="101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W105"/>
  <sheetViews>
    <sheetView tabSelected="1" topLeftCell="C28" workbookViewId="0">
      <pane ySplit="8580" topLeftCell="A33" activePane="bottomLeft"/>
      <selection activeCell="Z48" sqref="Z48"/>
      <selection pane="bottomLeft" activeCell="J33" sqref="J33"/>
    </sheetView>
  </sheetViews>
  <sheetFormatPr baseColWidth="10" defaultRowHeight="13"/>
  <sheetData>
    <row r="4" spans="1:18">
      <c r="B4" t="s">
        <v>7</v>
      </c>
      <c r="C4" t="s">
        <v>8</v>
      </c>
      <c r="D4" t="s">
        <v>9</v>
      </c>
      <c r="E4" t="s">
        <v>10</v>
      </c>
    </row>
    <row r="5" spans="1:18">
      <c r="A5">
        <f t="shared" ref="A5:E8" si="0">LOG(N5)</f>
        <v>2</v>
      </c>
      <c r="B5">
        <f t="shared" si="0"/>
        <v>-0.82390874094431876</v>
      </c>
      <c r="C5">
        <f t="shared" si="0"/>
        <v>-0.72815839346350109</v>
      </c>
      <c r="D5">
        <f t="shared" si="0"/>
        <v>-0.64781748188863753</v>
      </c>
      <c r="E5">
        <f t="shared" si="0"/>
        <v>-0.56066730616973737</v>
      </c>
      <c r="N5">
        <v>100</v>
      </c>
      <c r="O5">
        <v>0.15</v>
      </c>
      <c r="P5">
        <v>0.187</v>
      </c>
      <c r="Q5">
        <v>0.22500000000000001</v>
      </c>
      <c r="R5">
        <v>0.27500000000000002</v>
      </c>
    </row>
    <row r="6" spans="1:18">
      <c r="A6">
        <f t="shared" si="0"/>
        <v>3.9030899869919438</v>
      </c>
      <c r="B6">
        <f t="shared" si="0"/>
        <v>-1.7544873321858501</v>
      </c>
      <c r="C6">
        <f t="shared" si="0"/>
        <v>-1.6675615400843946</v>
      </c>
      <c r="D6">
        <f t="shared" si="0"/>
        <v>-1.6020599913279623</v>
      </c>
      <c r="E6">
        <f t="shared" si="0"/>
        <v>-1.5086383061657274</v>
      </c>
      <c r="N6">
        <v>8000</v>
      </c>
      <c r="O6">
        <v>1.7600000000000001E-2</v>
      </c>
      <c r="P6">
        <v>2.1499999999999998E-2</v>
      </c>
      <c r="Q6">
        <v>2.5000000000000001E-2</v>
      </c>
      <c r="R6">
        <v>3.1E-2</v>
      </c>
    </row>
    <row r="7" spans="1:18">
      <c r="A7">
        <f t="shared" si="0"/>
        <v>4.3979400086720375</v>
      </c>
      <c r="B7">
        <f t="shared" si="0"/>
        <v>-2</v>
      </c>
      <c r="C7">
        <f t="shared" si="0"/>
        <v>-1.9208187539523751</v>
      </c>
      <c r="D7">
        <f t="shared" si="0"/>
        <v>-1.8386319977650252</v>
      </c>
      <c r="E7">
        <f t="shared" si="0"/>
        <v>-1.7670038896078462</v>
      </c>
      <c r="N7">
        <v>25000</v>
      </c>
      <c r="O7">
        <v>0.01</v>
      </c>
      <c r="P7">
        <v>1.2E-2</v>
      </c>
      <c r="Q7">
        <v>1.4500000000000001E-2</v>
      </c>
      <c r="R7">
        <v>1.7100000000000001E-2</v>
      </c>
    </row>
    <row r="8" spans="1:18">
      <c r="A8">
        <f t="shared" si="0"/>
        <v>5</v>
      </c>
      <c r="B8">
        <f t="shared" si="0"/>
        <v>-2.3010299956639813</v>
      </c>
      <c r="C8">
        <f t="shared" si="0"/>
        <v>-2.2218487496163561</v>
      </c>
      <c r="D8">
        <f t="shared" si="0"/>
        <v>-2.1549019599857431</v>
      </c>
      <c r="E8">
        <f t="shared" si="0"/>
        <v>-2.0705810742857071</v>
      </c>
      <c r="N8">
        <v>100000</v>
      </c>
      <c r="O8">
        <v>5.0000000000000001E-3</v>
      </c>
      <c r="P8">
        <v>6.0000000000000001E-3</v>
      </c>
      <c r="Q8">
        <v>7.0000000000000001E-3</v>
      </c>
      <c r="R8">
        <v>8.5000000000000006E-3</v>
      </c>
    </row>
    <row r="60" spans="11:11">
      <c r="K60" t="s">
        <v>0</v>
      </c>
    </row>
    <row r="62" spans="11:11">
      <c r="K62" t="s">
        <v>1</v>
      </c>
    </row>
    <row r="63" spans="11:11">
      <c r="K63" t="s">
        <v>2</v>
      </c>
    </row>
    <row r="65" spans="9:23">
      <c r="K65" t="s">
        <v>3</v>
      </c>
    </row>
    <row r="66" spans="9:23">
      <c r="Q66" t="s">
        <v>18</v>
      </c>
      <c r="R66">
        <v>22296</v>
      </c>
    </row>
    <row r="67" spans="9:23">
      <c r="L67" t="s">
        <v>5</v>
      </c>
      <c r="M67" t="s">
        <v>6</v>
      </c>
    </row>
    <row r="68" spans="9:23">
      <c r="K68" t="s">
        <v>4</v>
      </c>
      <c r="L68">
        <v>-0.49180000000000001</v>
      </c>
      <c r="M68" s="2">
        <v>0.24557619139781262</v>
      </c>
      <c r="O68" t="s">
        <v>14</v>
      </c>
      <c r="R68">
        <f>L68*LOG(R66)+M68</f>
        <v>-1.8928818254180282</v>
      </c>
    </row>
    <row r="70" spans="9:23">
      <c r="K70" t="s">
        <v>11</v>
      </c>
      <c r="L70">
        <v>-0.49180000000000001</v>
      </c>
      <c r="M70">
        <v>0.17449999999999999</v>
      </c>
      <c r="O70" t="s">
        <v>15</v>
      </c>
      <c r="R70">
        <f>10^(R68)</f>
        <v>1.2797294801739065E-2</v>
      </c>
    </row>
    <row r="72" spans="9:23">
      <c r="K72" t="s">
        <v>12</v>
      </c>
      <c r="O72" t="s">
        <v>16</v>
      </c>
    </row>
    <row r="74" spans="9:23">
      <c r="K74" t="s">
        <v>13</v>
      </c>
      <c r="L74">
        <v>-0.50309999999999999</v>
      </c>
      <c r="M74">
        <v>0.44769999999999999</v>
      </c>
      <c r="O74" t="s">
        <v>17</v>
      </c>
    </row>
    <row r="76" spans="9:23">
      <c r="K76" t="s">
        <v>11</v>
      </c>
      <c r="L76">
        <v>-0.50080000000000002</v>
      </c>
      <c r="M76">
        <v>0.35470000000000002</v>
      </c>
    </row>
    <row r="77" spans="9:23">
      <c r="U77" t="s">
        <v>26</v>
      </c>
      <c r="V77">
        <v>10000</v>
      </c>
    </row>
    <row r="78" spans="9:23">
      <c r="U78" t="s">
        <v>27</v>
      </c>
      <c r="V78">
        <f>-0.5*LOG(V77)+0.19089</f>
        <v>-1.80911</v>
      </c>
      <c r="W78">
        <f>10^V78</f>
        <v>1.551993864398348E-2</v>
      </c>
    </row>
    <row r="79" spans="9:23">
      <c r="I79" t="s">
        <v>24</v>
      </c>
      <c r="J79">
        <v>0.01</v>
      </c>
      <c r="K79">
        <v>-0.5</v>
      </c>
      <c r="L79" t="s">
        <v>19</v>
      </c>
      <c r="N79" t="s">
        <v>20</v>
      </c>
      <c r="O79" t="s">
        <v>21</v>
      </c>
      <c r="P79" t="s">
        <v>22</v>
      </c>
      <c r="Q79" t="s">
        <v>23</v>
      </c>
      <c r="U79" t="s">
        <v>28</v>
      </c>
      <c r="V79">
        <f>-0.5*LOG(V77)+0.28675</f>
        <v>-1.7132499999999999</v>
      </c>
      <c r="W79">
        <f>10^V79</f>
        <v>1.9353075906328194E-2</v>
      </c>
    </row>
    <row r="80" spans="9:23">
      <c r="K80">
        <f>L80*K$79</f>
        <v>-1</v>
      </c>
      <c r="L80">
        <v>2</v>
      </c>
      <c r="M80" s="1">
        <f>N80-K80</f>
        <v>0.27875360095282897</v>
      </c>
      <c r="N80">
        <f>LOG(O80)</f>
        <v>-0.72124639904717103</v>
      </c>
      <c r="O80">
        <v>0.19</v>
      </c>
      <c r="P80">
        <f>10^L80</f>
        <v>100</v>
      </c>
      <c r="Q80">
        <f t="shared" ref="Q80:Q84" si="1">O80</f>
        <v>0.19</v>
      </c>
      <c r="R80">
        <f>K$79*LOG(P80)+M80</f>
        <v>-0.72124639904717103</v>
      </c>
      <c r="S80">
        <f>10^R80</f>
        <v>0.18999999999999995</v>
      </c>
    </row>
    <row r="81" spans="9:22">
      <c r="K81">
        <f t="shared" ref="K81:K84" si="2">L81*K$79</f>
        <v>-1.5</v>
      </c>
      <c r="L81">
        <v>3</v>
      </c>
      <c r="M81" s="1">
        <f t="shared" ref="M81:M84" si="3">N81-K81</f>
        <v>0.27815125038364363</v>
      </c>
      <c r="N81">
        <f t="shared" ref="N81:N84" si="4">LOG(O81)</f>
        <v>-1.2218487496163564</v>
      </c>
      <c r="O81">
        <v>0.06</v>
      </c>
      <c r="P81">
        <f t="shared" ref="P81:P84" si="5">10^L81</f>
        <v>1000</v>
      </c>
      <c r="Q81">
        <f t="shared" si="1"/>
        <v>0.06</v>
      </c>
      <c r="R81">
        <f t="shared" ref="R81:R84" si="6">K$79*LOG(P81)+M81</f>
        <v>-1.2218487496163564</v>
      </c>
      <c r="S81">
        <f t="shared" ref="S81:S84" si="7">10^R81</f>
        <v>5.999999999999997E-2</v>
      </c>
      <c r="V81">
        <f>LOG(V77)</f>
        <v>4</v>
      </c>
    </row>
    <row r="82" spans="9:22">
      <c r="K82">
        <f t="shared" si="2"/>
        <v>-1.855</v>
      </c>
      <c r="L82">
        <v>3.71</v>
      </c>
      <c r="M82" s="1">
        <f t="shared" si="3"/>
        <v>0.28118582524451141</v>
      </c>
      <c r="N82">
        <f t="shared" si="4"/>
        <v>-1.5738141747554886</v>
      </c>
      <c r="O82">
        <v>2.6679999999999999E-2</v>
      </c>
      <c r="P82">
        <f t="shared" si="5"/>
        <v>5128.6138399136489</v>
      </c>
      <c r="Q82">
        <f t="shared" si="1"/>
        <v>2.6679999999999999E-2</v>
      </c>
      <c r="R82">
        <f t="shared" si="6"/>
        <v>-1.5738141747554886</v>
      </c>
      <c r="S82">
        <f t="shared" si="7"/>
        <v>2.6679999999999988E-2</v>
      </c>
    </row>
    <row r="83" spans="9:22">
      <c r="K83">
        <f t="shared" si="2"/>
        <v>-2</v>
      </c>
      <c r="L83">
        <v>4</v>
      </c>
      <c r="M83" s="1">
        <f t="shared" si="3"/>
        <v>0.27875360095282886</v>
      </c>
      <c r="N83">
        <f t="shared" si="4"/>
        <v>-1.7212463990471711</v>
      </c>
      <c r="O83">
        <v>1.9E-2</v>
      </c>
      <c r="P83">
        <f t="shared" si="5"/>
        <v>10000</v>
      </c>
      <c r="Q83">
        <f t="shared" si="1"/>
        <v>1.9E-2</v>
      </c>
      <c r="R83">
        <f t="shared" si="6"/>
        <v>-1.7212463990471711</v>
      </c>
      <c r="S83">
        <f t="shared" si="7"/>
        <v>1.8999999999999993E-2</v>
      </c>
    </row>
    <row r="84" spans="9:22">
      <c r="K84">
        <f t="shared" si="2"/>
        <v>-2.5</v>
      </c>
      <c r="L84">
        <v>5</v>
      </c>
      <c r="M84" s="1">
        <f t="shared" si="3"/>
        <v>0.28675142214556137</v>
      </c>
      <c r="N84">
        <f t="shared" si="4"/>
        <v>-2.2132485778544386</v>
      </c>
      <c r="O84">
        <v>6.1199999999999996E-3</v>
      </c>
      <c r="P84">
        <f t="shared" si="5"/>
        <v>100000</v>
      </c>
      <c r="Q84">
        <f t="shared" si="1"/>
        <v>6.1199999999999996E-3</v>
      </c>
      <c r="R84">
        <f t="shared" si="6"/>
        <v>-2.2132485778544386</v>
      </c>
      <c r="S84">
        <f t="shared" si="7"/>
        <v>6.1199999999999987E-3</v>
      </c>
    </row>
    <row r="86" spans="9:22">
      <c r="J86">
        <v>0.05</v>
      </c>
      <c r="K86">
        <v>-0.5</v>
      </c>
      <c r="L86" t="s">
        <v>19</v>
      </c>
      <c r="N86" t="s">
        <v>20</v>
      </c>
      <c r="O86" t="s">
        <v>21</v>
      </c>
      <c r="P86" t="s">
        <v>22</v>
      </c>
      <c r="Q86" t="s">
        <v>23</v>
      </c>
    </row>
    <row r="87" spans="9:22">
      <c r="K87">
        <f>L87*K$79</f>
        <v>-1</v>
      </c>
      <c r="L87">
        <v>2</v>
      </c>
      <c r="M87" s="1">
        <f>N87-K87</f>
        <v>0.19089171692216966</v>
      </c>
      <c r="N87">
        <f>LOG(O87)</f>
        <v>-0.80910828307783034</v>
      </c>
      <c r="O87">
        <v>0.1552</v>
      </c>
      <c r="P87">
        <f>10^L87</f>
        <v>100</v>
      </c>
      <c r="Q87">
        <f>O87</f>
        <v>0.1552</v>
      </c>
    </row>
    <row r="88" spans="9:22">
      <c r="K88">
        <f t="shared" ref="K88:K91" si="8">L88*K$79</f>
        <v>-1.5</v>
      </c>
      <c r="L88">
        <v>3</v>
      </c>
      <c r="M88" s="1">
        <f t="shared" ref="M88:M91" si="9">N88-K88</f>
        <v>0.19897000433601875</v>
      </c>
      <c r="N88">
        <f t="shared" ref="N88:N91" si="10">LOG(O88)</f>
        <v>-1.3010299956639813</v>
      </c>
      <c r="O88">
        <v>0.05</v>
      </c>
      <c r="P88">
        <f t="shared" ref="P88:P91" si="11">10^L88</f>
        <v>1000</v>
      </c>
      <c r="Q88">
        <f t="shared" ref="Q88:Q91" si="12">O88</f>
        <v>0.05</v>
      </c>
    </row>
    <row r="89" spans="9:22">
      <c r="K89">
        <f t="shared" si="8"/>
        <v>-1.855</v>
      </c>
      <c r="L89">
        <v>3.71</v>
      </c>
      <c r="M89" s="1">
        <f t="shared" si="9"/>
        <v>0.19742268082220615</v>
      </c>
      <c r="N89">
        <f t="shared" si="10"/>
        <v>-1.6575773191777938</v>
      </c>
      <c r="O89">
        <v>2.1999999999999999E-2</v>
      </c>
      <c r="P89">
        <f t="shared" si="11"/>
        <v>5128.6138399136489</v>
      </c>
      <c r="Q89">
        <f t="shared" si="12"/>
        <v>2.1999999999999999E-2</v>
      </c>
    </row>
    <row r="90" spans="9:22">
      <c r="K90">
        <f t="shared" si="8"/>
        <v>-2</v>
      </c>
      <c r="L90">
        <v>4</v>
      </c>
      <c r="M90" s="1">
        <f t="shared" si="9"/>
        <v>0.19033169817029139</v>
      </c>
      <c r="N90">
        <f t="shared" si="10"/>
        <v>-1.8096683018297086</v>
      </c>
      <c r="O90">
        <v>1.55E-2</v>
      </c>
      <c r="P90">
        <f t="shared" si="11"/>
        <v>10000</v>
      </c>
      <c r="Q90">
        <f t="shared" si="12"/>
        <v>1.55E-2</v>
      </c>
    </row>
    <row r="91" spans="9:22">
      <c r="K91">
        <f t="shared" si="8"/>
        <v>-2.5</v>
      </c>
      <c r="L91">
        <v>5</v>
      </c>
      <c r="M91" s="1">
        <f t="shared" si="9"/>
        <v>0.21516735784845809</v>
      </c>
      <c r="N91">
        <f t="shared" si="10"/>
        <v>-2.2848326421515419</v>
      </c>
      <c r="O91">
        <v>5.1900000000000002E-3</v>
      </c>
      <c r="P91">
        <f t="shared" si="11"/>
        <v>100000</v>
      </c>
      <c r="Q91">
        <f t="shared" si="12"/>
        <v>5.1900000000000002E-3</v>
      </c>
    </row>
    <row r="93" spans="9:22">
      <c r="I93" t="s">
        <v>25</v>
      </c>
      <c r="J93">
        <v>0.01</v>
      </c>
      <c r="K93">
        <v>-0.5</v>
      </c>
      <c r="L93" t="s">
        <v>19</v>
      </c>
      <c r="N93" t="s">
        <v>20</v>
      </c>
      <c r="O93" t="s">
        <v>21</v>
      </c>
      <c r="P93" t="s">
        <v>22</v>
      </c>
      <c r="Q93" t="s">
        <v>23</v>
      </c>
    </row>
    <row r="94" spans="9:22">
      <c r="K94">
        <f>L94*K$79</f>
        <v>-1</v>
      </c>
      <c r="L94">
        <v>2</v>
      </c>
      <c r="M94" s="1">
        <f>N94-K94</f>
        <v>0.36172783601759295</v>
      </c>
      <c r="N94">
        <f>LOG(O94)</f>
        <v>-0.63827216398240705</v>
      </c>
      <c r="O94">
        <v>0.23</v>
      </c>
      <c r="P94">
        <f>10^L94</f>
        <v>100</v>
      </c>
      <c r="Q94">
        <f>O94</f>
        <v>0.23</v>
      </c>
    </row>
    <row r="95" spans="9:22">
      <c r="K95">
        <f t="shared" ref="K95:K98" si="13">L95*K$79</f>
        <v>-1.5</v>
      </c>
      <c r="L95">
        <v>3</v>
      </c>
      <c r="M95" s="1">
        <f t="shared" ref="M95:M98" si="14">N95-K95</f>
        <v>0.35125834871907524</v>
      </c>
      <c r="N95">
        <f t="shared" ref="N95:N98" si="15">LOG(O95)</f>
        <v>-1.1487416512809248</v>
      </c>
      <c r="O95">
        <v>7.0999999999999994E-2</v>
      </c>
      <c r="P95">
        <f t="shared" ref="P95:P98" si="16">10^L95</f>
        <v>1000</v>
      </c>
      <c r="Q95">
        <f t="shared" ref="Q95:Q98" si="17">O95</f>
        <v>7.0999999999999994E-2</v>
      </c>
    </row>
    <row r="96" spans="9:22">
      <c r="K96">
        <f t="shared" si="13"/>
        <v>-1.855</v>
      </c>
      <c r="L96">
        <v>3.71</v>
      </c>
      <c r="M96" s="1">
        <f t="shared" si="14"/>
        <v>0.35331055378960041</v>
      </c>
      <c r="N96">
        <f t="shared" si="15"/>
        <v>-1.5016894462103996</v>
      </c>
      <c r="O96">
        <v>3.15E-2</v>
      </c>
      <c r="P96">
        <f t="shared" si="16"/>
        <v>5128.6138399136489</v>
      </c>
      <c r="Q96">
        <f t="shared" si="17"/>
        <v>3.15E-2</v>
      </c>
    </row>
    <row r="97" spans="10:17">
      <c r="K97">
        <f t="shared" si="13"/>
        <v>-2</v>
      </c>
      <c r="L97">
        <v>4</v>
      </c>
      <c r="M97" s="1">
        <f t="shared" si="14"/>
        <v>0.35218251811136247</v>
      </c>
      <c r="N97">
        <f t="shared" si="15"/>
        <v>-1.6478174818886375</v>
      </c>
      <c r="O97">
        <v>2.2499999999999999E-2</v>
      </c>
      <c r="P97">
        <f t="shared" si="16"/>
        <v>10000</v>
      </c>
      <c r="Q97">
        <f t="shared" si="17"/>
        <v>2.2499999999999999E-2</v>
      </c>
    </row>
    <row r="98" spans="10:17">
      <c r="K98">
        <f t="shared" si="13"/>
        <v>-2.5</v>
      </c>
      <c r="L98">
        <v>5</v>
      </c>
      <c r="M98" s="1">
        <f t="shared" si="14"/>
        <v>0.28675142214556137</v>
      </c>
      <c r="N98">
        <f t="shared" si="15"/>
        <v>-2.2132485778544386</v>
      </c>
      <c r="O98">
        <v>6.1199999999999996E-3</v>
      </c>
      <c r="P98">
        <f t="shared" si="16"/>
        <v>100000</v>
      </c>
      <c r="Q98">
        <f t="shared" si="17"/>
        <v>6.1199999999999996E-3</v>
      </c>
    </row>
    <row r="100" spans="10:17">
      <c r="J100">
        <v>0.05</v>
      </c>
      <c r="K100">
        <v>-0.5</v>
      </c>
      <c r="L100" t="s">
        <v>19</v>
      </c>
      <c r="N100" t="s">
        <v>20</v>
      </c>
      <c r="O100" t="s">
        <v>21</v>
      </c>
      <c r="P100" t="s">
        <v>22</v>
      </c>
      <c r="Q100" t="s">
        <v>23</v>
      </c>
    </row>
    <row r="101" spans="10:17">
      <c r="K101">
        <f>L101*K$79</f>
        <v>-1</v>
      </c>
      <c r="L101">
        <v>2</v>
      </c>
      <c r="M101" s="1">
        <f>N101-K101</f>
        <v>0.44715803134221921</v>
      </c>
      <c r="N101">
        <f>LOG(O101)</f>
        <v>-0.55284196865778079</v>
      </c>
      <c r="O101">
        <v>0.28000000000000003</v>
      </c>
      <c r="P101">
        <f>10^L101</f>
        <v>100</v>
      </c>
      <c r="Q101">
        <f>O101</f>
        <v>0.28000000000000003</v>
      </c>
    </row>
    <row r="102" spans="10:17">
      <c r="K102">
        <f t="shared" ref="K102:K105" si="18">L102*K$79</f>
        <v>-1.5</v>
      </c>
      <c r="L102">
        <v>3</v>
      </c>
      <c r="M102" s="1">
        <f t="shared" ref="M102:M105" si="19">N102-K102</f>
        <v>0.4493900066449128</v>
      </c>
      <c r="N102">
        <f t="shared" ref="N102:N105" si="20">LOG(O102)</f>
        <v>-1.0506099933550872</v>
      </c>
      <c r="O102">
        <v>8.8999999999999996E-2</v>
      </c>
      <c r="P102">
        <f t="shared" ref="P102:P105" si="21">10^L102</f>
        <v>1000</v>
      </c>
      <c r="Q102">
        <f t="shared" ref="Q102:Q105" si="22">O102</f>
        <v>8.8999999999999996E-2</v>
      </c>
    </row>
    <row r="103" spans="10:17">
      <c r="K103">
        <f t="shared" si="18"/>
        <v>-1.85</v>
      </c>
      <c r="L103">
        <v>3.7</v>
      </c>
      <c r="M103" s="1">
        <f t="shared" si="19"/>
        <v>0.44106460702649919</v>
      </c>
      <c r="N103">
        <f t="shared" si="20"/>
        <v>-1.4089353929735009</v>
      </c>
      <c r="O103">
        <v>3.9E-2</v>
      </c>
      <c r="P103">
        <f t="shared" si="21"/>
        <v>5011.8723362727324</v>
      </c>
      <c r="Q103">
        <f t="shared" si="22"/>
        <v>3.9E-2</v>
      </c>
    </row>
    <row r="104" spans="10:17">
      <c r="K104">
        <f t="shared" si="18"/>
        <v>-2</v>
      </c>
      <c r="L104">
        <v>4</v>
      </c>
      <c r="M104" s="1">
        <f t="shared" si="19"/>
        <v>0.43933269383026263</v>
      </c>
      <c r="N104">
        <f t="shared" si="20"/>
        <v>-1.5606673061697374</v>
      </c>
      <c r="O104">
        <v>2.75E-2</v>
      </c>
      <c r="P104">
        <f t="shared" si="21"/>
        <v>10000</v>
      </c>
      <c r="Q104">
        <f t="shared" si="22"/>
        <v>2.75E-2</v>
      </c>
    </row>
    <row r="105" spans="10:17">
      <c r="K105">
        <f t="shared" si="18"/>
        <v>-2.5</v>
      </c>
      <c r="L105">
        <v>5</v>
      </c>
      <c r="M105" s="1">
        <f t="shared" si="19"/>
        <v>0.21516735784845809</v>
      </c>
      <c r="N105">
        <f t="shared" si="20"/>
        <v>-2.2848326421515419</v>
      </c>
      <c r="O105">
        <v>5.1900000000000002E-3</v>
      </c>
      <c r="P105">
        <f t="shared" si="21"/>
        <v>100000</v>
      </c>
      <c r="Q105">
        <f t="shared" si="22"/>
        <v>5.1900000000000002E-3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Vrije Universiteit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Andries TerMaat</dc:creator>
  <cp:lastModifiedBy>Andries TerMaat</cp:lastModifiedBy>
  <dcterms:created xsi:type="dcterms:W3CDTF">2010-07-27T06:42:18Z</dcterms:created>
  <dcterms:modified xsi:type="dcterms:W3CDTF">2012-02-06T14:03:24Z</dcterms:modified>
</cp:coreProperties>
</file>