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veldho\_avans_\2324\parametrisch ontwerpen\week 2 - Excel\avans-excel-cookbook\"/>
    </mc:Choice>
  </mc:AlternateContent>
  <xr:revisionPtr revIDLastSave="0" documentId="13_ncr:1_{A3C70043-BFC5-48C3-9C3C-9E36498442D7}" xr6:coauthVersionLast="47" xr6:coauthVersionMax="47" xr10:uidLastSave="{00000000-0000-0000-0000-000000000000}"/>
  <bookViews>
    <workbookView xWindow="-120" yWindow="330" windowWidth="29040" windowHeight="15990" xr2:uid="{600D2D93-26FE-4E2F-AD65-BD0F7A6D81DF}"/>
  </bookViews>
  <sheets>
    <sheet name="celverwijzing" sheetId="10" r:id="rId1"/>
    <sheet name="namen gegevensvalidatie" sheetId="11" r:id="rId2"/>
    <sheet name="index vergelijken" sheetId="2" r:id="rId3"/>
    <sheet name="functies ALS" sheetId="5" r:id="rId4"/>
    <sheet name="gewogen gemiddelde" sheetId="9" r:id="rId5"/>
    <sheet name="indirect" sheetId="6" r:id="rId6"/>
    <sheet name="tekst" sheetId="7" r:id="rId7"/>
    <sheet name="beveiliging" sheetId="12" r:id="rId8"/>
    <sheet name="voorw. opmaak" sheetId="13" r:id="rId9"/>
    <sheet name="evalueren" sheetId="14" r:id="rId10"/>
    <sheet name="is-functies" sheetId="15" r:id="rId11"/>
    <sheet name="matrix" sheetId="8" r:id="rId12"/>
    <sheet name="grafiek" sheetId="16" r:id="rId13"/>
  </sheets>
  <definedNames>
    <definedName name="b">'namen gegevensvalidatie'!$C$2</definedName>
    <definedName name="d">'namen gegevensvalidatie'!$C$4</definedName>
    <definedName name="deelnemers">'index vergelijken'!$B$10:$B$13</definedName>
    <definedName name="h">'namen gegevensvalidatie'!$C$3</definedName>
    <definedName name="personen">'namen gegevensvalidatie'!$F$3:$F$6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5" l="1"/>
  <c r="F3" i="14"/>
  <c r="D5" i="14"/>
  <c r="D3" i="14"/>
  <c r="C6" i="13"/>
  <c r="C4" i="12"/>
  <c r="C6" i="11"/>
  <c r="C5" i="10"/>
  <c r="C6" i="10"/>
  <c r="D6" i="10"/>
  <c r="E6" i="10"/>
  <c r="F6" i="10"/>
  <c r="C7" i="10"/>
  <c r="D7" i="10"/>
  <c r="E7" i="10"/>
  <c r="F7" i="10"/>
  <c r="C8" i="10"/>
  <c r="D8" i="10"/>
  <c r="E8" i="10"/>
  <c r="F8" i="10"/>
  <c r="C9" i="10"/>
  <c r="D9" i="10"/>
  <c r="E9" i="10"/>
  <c r="F9" i="10"/>
  <c r="D5" i="10"/>
  <c r="E5" i="10"/>
  <c r="F5" i="10"/>
  <c r="F3" i="9"/>
  <c r="F2" i="8" a="1"/>
  <c r="F4" i="8" s="1"/>
  <c r="I9" i="8" a="1"/>
  <c r="I11" i="8" s="1"/>
  <c r="F3" i="8" l="1"/>
  <c r="F2" i="8"/>
  <c r="F5" i="8"/>
  <c r="J11" i="8"/>
  <c r="K11" i="8"/>
  <c r="I9" i="8"/>
  <c r="J9" i="8"/>
  <c r="I10" i="8"/>
  <c r="J10" i="8"/>
  <c r="K10" i="8"/>
  <c r="K9" i="8"/>
  <c r="N9" i="8" l="1" a="1"/>
  <c r="N10" i="8" l="1"/>
  <c r="N11" i="8"/>
  <c r="N9" i="8"/>
  <c r="D7" i="7" l="1"/>
  <c r="D6" i="7"/>
  <c r="D5" i="7"/>
  <c r="D4" i="7"/>
  <c r="D3" i="7"/>
  <c r="G4" i="5" l="1"/>
  <c r="H5" i="5"/>
  <c r="H6" i="5"/>
  <c r="H7" i="5"/>
  <c r="G5" i="5"/>
  <c r="G6" i="5"/>
  <c r="G7" i="5"/>
  <c r="H4" i="5"/>
  <c r="H4" i="2"/>
  <c r="H3" i="2"/>
  <c r="G4" i="2"/>
  <c r="G3" i="2"/>
  <c r="G10" i="2"/>
  <c r="H11" i="2"/>
  <c r="G11" i="2"/>
  <c r="H10" i="2"/>
  <c r="F8" i="6" a="1"/>
  <c r="F7" i="6" a="1"/>
  <c r="F3" i="6" a="1"/>
  <c r="F4" i="6" a="1"/>
  <c r="F8" i="6" l="1"/>
  <c r="F7" i="6"/>
  <c r="F4" i="6"/>
  <c r="F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<sst xmlns="http://schemas.openxmlformats.org/spreadsheetml/2006/main" count="110" uniqueCount="62">
  <si>
    <t>leeftijd</t>
  </si>
  <si>
    <t>Jan</t>
  </si>
  <si>
    <t>Margreet</t>
  </si>
  <si>
    <t>Jara</t>
  </si>
  <si>
    <t>deelnemers</t>
  </si>
  <si>
    <t>woonplaats</t>
  </si>
  <si>
    <t>Nijmegen</t>
  </si>
  <si>
    <t>Den Bosch</t>
  </si>
  <si>
    <t>Tilburg</t>
  </si>
  <si>
    <t>Breda</t>
  </si>
  <si>
    <t>Achmed</t>
  </si>
  <si>
    <t>toets 1</t>
  </si>
  <si>
    <t>toets 2</t>
  </si>
  <si>
    <t>toets 3</t>
  </si>
  <si>
    <t>naam</t>
  </si>
  <si>
    <t>voldoendes</t>
  </si>
  <si>
    <t>onvoldoendes</t>
  </si>
  <si>
    <t>gemiddelde van</t>
  </si>
  <si>
    <t>leeftijd Jan</t>
  </si>
  <si>
    <t>woonplaats Jan</t>
  </si>
  <si>
    <r>
      <t>x</t>
    </r>
    <r>
      <rPr>
        <vertAlign val="subscript"/>
        <sz val="11"/>
        <rFont val="Calibri"/>
        <family val="2"/>
        <scheme val="minor"/>
      </rPr>
      <t>1</t>
    </r>
  </si>
  <si>
    <r>
      <t>x</t>
    </r>
    <r>
      <rPr>
        <vertAlign val="subscript"/>
        <sz val="11"/>
        <rFont val="Calibri"/>
        <family val="2"/>
        <scheme val="minor"/>
      </rPr>
      <t>2</t>
    </r>
  </si>
  <si>
    <r>
      <t>x</t>
    </r>
    <r>
      <rPr>
        <vertAlign val="subscript"/>
        <sz val="11"/>
        <rFont val="Calibri"/>
        <family val="2"/>
        <scheme val="minor"/>
      </rPr>
      <t>3</t>
    </r>
  </si>
  <si>
    <r>
      <t>x</t>
    </r>
    <r>
      <rPr>
        <vertAlign val="subscript"/>
        <sz val="11"/>
        <rFont val="Calibri"/>
        <family val="2"/>
        <scheme val="minor"/>
      </rPr>
      <t>n1</t>
    </r>
    <r>
      <rPr>
        <sz val="11"/>
        <rFont val="Calibri"/>
        <family val="2"/>
        <scheme val="minor"/>
      </rPr>
      <t xml:space="preserve"> · y</t>
    </r>
    <r>
      <rPr>
        <vertAlign val="sub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 xml:space="preserve"> + x</t>
    </r>
    <r>
      <rPr>
        <vertAlign val="subscript"/>
        <sz val="11"/>
        <rFont val="Calibri"/>
        <family val="2"/>
        <scheme val="minor"/>
      </rPr>
      <t>n2</t>
    </r>
    <r>
      <rPr>
        <sz val="11"/>
        <rFont val="Calibri"/>
        <family val="2"/>
        <scheme val="minor"/>
      </rPr>
      <t xml:space="preserve"> · y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+ x</t>
    </r>
    <r>
      <rPr>
        <vertAlign val="subscript"/>
        <sz val="11"/>
        <rFont val="Calibri"/>
        <family val="2"/>
        <scheme val="minor"/>
      </rPr>
      <t>n3</t>
    </r>
    <r>
      <rPr>
        <sz val="11"/>
        <rFont val="Calibri"/>
        <family val="2"/>
        <scheme val="minor"/>
      </rPr>
      <t xml:space="preserve"> · y</t>
    </r>
    <r>
      <rPr>
        <vertAlign val="sub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 xml:space="preserve"> = …</t>
    </r>
  </si>
  <si>
    <t>inverse matrix voor oplossing van stelsel van 'n' vergelijkingen met 'n' variabelen</t>
  </si>
  <si>
    <t>=</t>
  </si>
  <si>
    <r>
      <t>y</t>
    </r>
    <r>
      <rPr>
        <vertAlign val="sub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 xml:space="preserve">  =</t>
    </r>
  </si>
  <si>
    <r>
      <t>y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 =</t>
    </r>
  </si>
  <si>
    <r>
      <t>y</t>
    </r>
    <r>
      <rPr>
        <vertAlign val="sub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 xml:space="preserve">  =</t>
    </r>
  </si>
  <si>
    <t>+</t>
  </si>
  <si>
    <t xml:space="preserve">= </t>
  </si>
  <si>
    <t>onderdeel</t>
  </si>
  <si>
    <t>cijfer</t>
  </si>
  <si>
    <t>weging</t>
  </si>
  <si>
    <t>practicum</t>
  </si>
  <si>
    <t>tentamen</t>
  </si>
  <si>
    <t>tussentijdse toets</t>
  </si>
  <si>
    <t>gewogen gemiddelde</t>
  </si>
  <si>
    <t>parameter, verwijzingen vastgezet met 2x een $</t>
  </si>
  <si>
    <t>AA</t>
  </si>
  <si>
    <t>BB</t>
  </si>
  <si>
    <t>CC</t>
  </si>
  <si>
    <t>DD</t>
  </si>
  <si>
    <t>dit is:</t>
  </si>
  <si>
    <t>breedte</t>
  </si>
  <si>
    <t>hoogte</t>
  </si>
  <si>
    <t>dikte</t>
  </si>
  <si>
    <t>inhoud</t>
  </si>
  <si>
    <t>cm</t>
  </si>
  <si>
    <t>cm3</t>
  </si>
  <si>
    <t>namen:</t>
  </si>
  <si>
    <t>invoercel</t>
  </si>
  <si>
    <t>deze cel links mag worden aangepast</t>
  </si>
  <si>
    <t>deze cel links mag NIET worden aangepast</t>
  </si>
  <si>
    <t>kwadraat formule</t>
  </si>
  <si>
    <t>cijfer1</t>
  </si>
  <si>
    <t>cijfer2</t>
  </si>
  <si>
    <t>cijfer3</t>
  </si>
  <si>
    <t>gemiddelde eindcijfer</t>
  </si>
  <si>
    <t>+ =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</si>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</sst>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name val="Calibri"/>
      <family val="2"/>
      <scheme val="minor"/>
    </font>
    <font>
      <vertAlign val="subscript"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5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 applyProtection="1">
      <alignment horizontal="left"/>
      <protection locked="0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2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0" borderId="0" xfId="0" applyAlignment="1">
      <alignment horizontal="right" indent="1"/>
    </xf>
    <xf numFmtId="0" fontId="0" fillId="0" borderId="0" xfId="0" applyAlignment="1">
      <alignment horizontal="left" indent="1"/>
    </xf>
    <xf numFmtId="0" fontId="2" fillId="2" borderId="0" xfId="1" applyFont="1" applyFill="1" applyAlignment="1" applyProtection="1">
      <alignment horizontal="center"/>
      <protection locked="0"/>
    </xf>
    <xf numFmtId="0" fontId="2" fillId="0" borderId="0" xfId="1" applyFont="1" applyFill="1" applyAlignment="1">
      <alignment horizontal="center"/>
    </xf>
    <xf numFmtId="0" fontId="2" fillId="0" borderId="0" xfId="1" applyFont="1" applyFill="1"/>
    <xf numFmtId="0" fontId="2" fillId="0" borderId="0" xfId="1" quotePrefix="1" applyFont="1" applyFill="1" applyAlignment="1">
      <alignment horizontal="center"/>
    </xf>
    <xf numFmtId="165" fontId="2" fillId="0" borderId="0" xfId="1" applyNumberFormat="1" applyFont="1" applyFill="1" applyAlignment="1">
      <alignment horizontal="center"/>
    </xf>
    <xf numFmtId="0" fontId="2" fillId="0" borderId="0" xfId="1" applyFont="1" applyFill="1" applyAlignment="1">
      <alignment horizontal="right" indent="1"/>
    </xf>
    <xf numFmtId="164" fontId="2" fillId="3" borderId="0" xfId="1" applyNumberFormat="1" applyFont="1" applyFill="1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2" borderId="0" xfId="0" applyFill="1" applyAlignment="1" applyProtection="1">
      <alignment horizontal="center"/>
      <protection locked="0"/>
    </xf>
    <xf numFmtId="164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0" fontId="4" fillId="0" borderId="0" xfId="0" applyFont="1"/>
    <xf numFmtId="0" fontId="0" fillId="0" borderId="0" xfId="0" applyFill="1" applyAlignment="1">
      <alignment horizontal="center"/>
    </xf>
  </cellXfs>
  <cellStyles count="2">
    <cellStyle name="Standaard" xfId="0" builtinId="0"/>
    <cellStyle name="Standaard 2" xfId="1" xr:uid="{08085A61-8844-43FE-9F99-E841D4056D03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grafiek!$B$3:$B$11</c:f>
              <c:numCache>
                <c:formatCode>General</c:formatCode>
                <c:ptCount val="9"/>
                <c:pt idx="0">
                  <c:v>0</c:v>
                </c:pt>
                <c:pt idx="1">
                  <c:v>10</c:v>
                </c:pt>
                <c:pt idx="2">
                  <c:v>10</c:v>
                </c:pt>
                <c:pt idx="3">
                  <c:v>3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</c:numCache>
            </c:numRef>
          </c:xVal>
          <c:yVal>
            <c:numRef>
              <c:f>grafiek!$C$3:$C$11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10</c:v>
                </c:pt>
                <c:pt idx="5">
                  <c:v>10</c:v>
                </c:pt>
                <c:pt idx="6">
                  <c:v>6</c:v>
                </c:pt>
                <c:pt idx="7">
                  <c:v>3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FE-48BD-8D3F-DDB9EFF5A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211824"/>
        <c:axId val="605208584"/>
      </c:scatterChart>
      <c:valAx>
        <c:axId val="605211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05208584"/>
        <c:crosses val="autoZero"/>
        <c:crossBetween val="midCat"/>
      </c:valAx>
      <c:valAx>
        <c:axId val="605208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05211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1</xdr:row>
      <xdr:rowOff>95250</xdr:rowOff>
    </xdr:from>
    <xdr:to>
      <xdr:col>9</xdr:col>
      <xdr:colOff>371475</xdr:colOff>
      <xdr:row>15</xdr:row>
      <xdr:rowOff>171450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D902548F-D8AD-8B98-CACE-9BC0400053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F42227-E487-441C-BCC1-4697A7742320}" name="deelnemers_data" displayName="deelnemers_data" ref="B9:D13" totalsRowShown="0">
  <autoFilter ref="B9:D13" xr:uid="{08F42227-E487-441C-BCC1-4697A7742320}"/>
  <tableColumns count="3">
    <tableColumn id="1" xr3:uid="{FF0B3EA3-257E-434D-8ABD-5D79F5A30E36}" name="deelnemers"/>
    <tableColumn id="2" xr3:uid="{CAE18CA9-15B7-457A-89E4-1D949274F51B}" name="leeftijd"/>
    <tableColumn id="3" xr3:uid="{D24A48D9-0CF7-4168-BAF2-1A5C01D5CC2B}" name="woonplaa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B0D0-F9F6-4203-9217-DF0BD1D6954C}">
  <sheetPr codeName="Blad1"/>
  <dimension ref="B2:F9"/>
  <sheetViews>
    <sheetView tabSelected="1" workbookViewId="0"/>
  </sheetViews>
  <sheetFormatPr defaultRowHeight="15" x14ac:dyDescent="0.25"/>
  <cols>
    <col min="3" max="6" width="11.5703125" customWidth="1"/>
  </cols>
  <sheetData>
    <row r="2" spans="2:6" x14ac:dyDescent="0.25">
      <c r="B2" s="21" t="s">
        <v>43</v>
      </c>
      <c r="C2" t="s">
        <v>38</v>
      </c>
    </row>
    <row r="4" spans="2:6" x14ac:dyDescent="0.25">
      <c r="B4" s="1"/>
      <c r="C4" s="19" t="s">
        <v>39</v>
      </c>
      <c r="D4" s="19" t="s">
        <v>40</v>
      </c>
      <c r="E4" s="19" t="s">
        <v>41</v>
      </c>
      <c r="F4" s="19" t="s">
        <v>42</v>
      </c>
    </row>
    <row r="5" spans="2:6" x14ac:dyDescent="0.25">
      <c r="B5" s="19">
        <v>1</v>
      </c>
      <c r="C5" s="2" t="str">
        <f>$B$2&amp;" "&amp;C$4&amp;$B5</f>
        <v>dit is: AA1</v>
      </c>
      <c r="D5" s="2" t="str">
        <f t="shared" ref="D5:F9" si="0">$B$2&amp;" "&amp;D$4&amp;$B5</f>
        <v>dit is: BB1</v>
      </c>
      <c r="E5" s="2" t="str">
        <f t="shared" si="0"/>
        <v>dit is: CC1</v>
      </c>
      <c r="F5" s="2" t="str">
        <f t="shared" si="0"/>
        <v>dit is: DD1</v>
      </c>
    </row>
    <row r="6" spans="2:6" x14ac:dyDescent="0.25">
      <c r="B6" s="19">
        <v>2</v>
      </c>
      <c r="C6" s="2" t="str">
        <f t="shared" ref="C6:C9" si="1">$B$2&amp;" "&amp;C$4&amp;$B6</f>
        <v>dit is: AA2</v>
      </c>
      <c r="D6" s="2" t="str">
        <f t="shared" si="0"/>
        <v>dit is: BB2</v>
      </c>
      <c r="E6" s="2" t="str">
        <f t="shared" si="0"/>
        <v>dit is: CC2</v>
      </c>
      <c r="F6" s="2" t="str">
        <f t="shared" si="0"/>
        <v>dit is: DD2</v>
      </c>
    </row>
    <row r="7" spans="2:6" x14ac:dyDescent="0.25">
      <c r="B7" s="19">
        <v>3</v>
      </c>
      <c r="C7" s="2" t="str">
        <f t="shared" si="1"/>
        <v>dit is: AA3</v>
      </c>
      <c r="D7" s="2" t="str">
        <f t="shared" si="0"/>
        <v>dit is: BB3</v>
      </c>
      <c r="E7" s="2" t="str">
        <f t="shared" si="0"/>
        <v>dit is: CC3</v>
      </c>
      <c r="F7" s="2" t="str">
        <f t="shared" si="0"/>
        <v>dit is: DD3</v>
      </c>
    </row>
    <row r="8" spans="2:6" x14ac:dyDescent="0.25">
      <c r="B8" s="19">
        <v>4</v>
      </c>
      <c r="C8" s="2" t="str">
        <f t="shared" si="1"/>
        <v>dit is: AA4</v>
      </c>
      <c r="D8" s="2" t="str">
        <f t="shared" si="0"/>
        <v>dit is: BB4</v>
      </c>
      <c r="E8" s="2" t="str">
        <f t="shared" si="0"/>
        <v>dit is: CC4</v>
      </c>
      <c r="F8" s="2" t="str">
        <f t="shared" si="0"/>
        <v>dit is: DD4</v>
      </c>
    </row>
    <row r="9" spans="2:6" x14ac:dyDescent="0.25">
      <c r="B9" s="19">
        <v>5</v>
      </c>
      <c r="C9" s="2" t="str">
        <f t="shared" si="1"/>
        <v>dit is: AA5</v>
      </c>
      <c r="D9" s="2" t="str">
        <f t="shared" si="0"/>
        <v>dit is: BB5</v>
      </c>
      <c r="E9" s="2" t="str">
        <f t="shared" si="0"/>
        <v>dit is: CC5</v>
      </c>
      <c r="F9" s="2" t="str">
        <f t="shared" si="0"/>
        <v>dit is: DD5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E57A2-5C3C-43B4-A1BA-A1ACB96B1AF3}">
  <sheetPr codeName="Blad2"/>
  <dimension ref="B2:F8"/>
  <sheetViews>
    <sheetView workbookViewId="0">
      <selection activeCell="K34" sqref="K34"/>
    </sheetView>
  </sheetViews>
  <sheetFormatPr defaultRowHeight="15" x14ac:dyDescent="0.25"/>
  <sheetData>
    <row r="2" spans="2:6" x14ac:dyDescent="0.25">
      <c r="B2" t="s">
        <v>44</v>
      </c>
      <c r="C2" s="21">
        <v>3</v>
      </c>
      <c r="D2" t="s">
        <v>48</v>
      </c>
      <c r="F2" t="s">
        <v>50</v>
      </c>
    </row>
    <row r="3" spans="2:6" x14ac:dyDescent="0.25">
      <c r="B3" t="s">
        <v>45</v>
      </c>
      <c r="C3" s="21">
        <v>8</v>
      </c>
      <c r="D3" t="s">
        <v>48</v>
      </c>
      <c r="F3" s="21" t="s">
        <v>1</v>
      </c>
    </row>
    <row r="4" spans="2:6" x14ac:dyDescent="0.25">
      <c r="B4" t="s">
        <v>46</v>
      </c>
      <c r="C4" s="21">
        <v>2</v>
      </c>
      <c r="D4" t="s">
        <v>48</v>
      </c>
      <c r="F4" s="21" t="s">
        <v>10</v>
      </c>
    </row>
    <row r="5" spans="2:6" x14ac:dyDescent="0.25">
      <c r="F5" s="21" t="s">
        <v>3</v>
      </c>
    </row>
    <row r="6" spans="2:6" x14ac:dyDescent="0.25">
      <c r="B6" t="s">
        <v>47</v>
      </c>
      <c r="C6" s="22">
        <f>b*h*d</f>
        <v>48</v>
      </c>
      <c r="D6" t="s">
        <v>49</v>
      </c>
      <c r="F6" s="21" t="s">
        <v>2</v>
      </c>
    </row>
    <row r="8" spans="2:6" x14ac:dyDescent="0.25">
      <c r="F8" s="21"/>
    </row>
  </sheetData>
  <dataValidations count="1">
    <dataValidation type="list" allowBlank="1" showInputMessage="1" showErrorMessage="1" promptTitle="Kies persoon" prompt="Selecteer een naam uit deze lijst." sqref="F8" xr:uid="{D5C70BC5-E0E3-4893-8183-1BFBBF547536}">
      <formula1>personen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13FB4-B653-4733-86B5-2F1E009F6CEC}">
  <sheetPr codeName="Blad3"/>
  <dimension ref="B2:H13"/>
  <sheetViews>
    <sheetView zoomScaleNormal="100" workbookViewId="0">
      <selection activeCell="B3" sqref="B3:B6"/>
    </sheetView>
  </sheetViews>
  <sheetFormatPr defaultRowHeight="15" x14ac:dyDescent="0.25"/>
  <cols>
    <col min="2" max="5" width="9.140625" customWidth="1"/>
    <col min="7" max="8" width="9.140625" customWidth="1"/>
  </cols>
  <sheetData>
    <row r="2" spans="2:8" x14ac:dyDescent="0.25">
      <c r="B2" s="4" t="s">
        <v>4</v>
      </c>
      <c r="C2" t="s">
        <v>0</v>
      </c>
      <c r="D2" t="s">
        <v>5</v>
      </c>
      <c r="G2" s="4" t="s">
        <v>5</v>
      </c>
      <c r="H2" s="1" t="s">
        <v>0</v>
      </c>
    </row>
    <row r="3" spans="2:8" x14ac:dyDescent="0.25">
      <c r="B3" t="s">
        <v>1</v>
      </c>
      <c r="C3">
        <v>23</v>
      </c>
      <c r="D3" t="s">
        <v>6</v>
      </c>
      <c r="F3" s="3" t="s">
        <v>10</v>
      </c>
      <c r="G3" s="2" t="str">
        <f>INDEX(D3:D6,MATCH(F3,B3:B6,0))</f>
        <v>Den Bosch</v>
      </c>
      <c r="H3" s="2">
        <f>INDEX(C3:C6,MATCH(F3,B3:B6,0))</f>
        <v>12</v>
      </c>
    </row>
    <row r="4" spans="2:8" x14ac:dyDescent="0.25">
      <c r="B4" t="s">
        <v>10</v>
      </c>
      <c r="C4">
        <v>12</v>
      </c>
      <c r="D4" t="s">
        <v>7</v>
      </c>
      <c r="F4" s="3" t="s">
        <v>2</v>
      </c>
      <c r="G4" s="2" t="str">
        <f>INDEX(D3:D6,MATCH(F4,B3:B6,0))</f>
        <v>Breda</v>
      </c>
      <c r="H4" s="2">
        <f>INDEX(C3:C6,MATCH(F4,B3:B6,0))</f>
        <v>45</v>
      </c>
    </row>
    <row r="5" spans="2:8" x14ac:dyDescent="0.25">
      <c r="B5" t="s">
        <v>3</v>
      </c>
      <c r="C5">
        <v>234</v>
      </c>
      <c r="D5" t="s">
        <v>8</v>
      </c>
    </row>
    <row r="6" spans="2:8" x14ac:dyDescent="0.25">
      <c r="B6" t="s">
        <v>2</v>
      </c>
      <c r="C6">
        <v>45</v>
      </c>
      <c r="D6" t="s">
        <v>9</v>
      </c>
    </row>
    <row r="9" spans="2:8" x14ac:dyDescent="0.25">
      <c r="B9" t="s">
        <v>4</v>
      </c>
      <c r="C9" t="s">
        <v>0</v>
      </c>
      <c r="D9" t="s">
        <v>5</v>
      </c>
      <c r="G9" s="4" t="s">
        <v>5</v>
      </c>
      <c r="H9" s="1" t="s">
        <v>0</v>
      </c>
    </row>
    <row r="10" spans="2:8" x14ac:dyDescent="0.25">
      <c r="B10" t="s">
        <v>1</v>
      </c>
      <c r="C10">
        <v>23</v>
      </c>
      <c r="D10" t="s">
        <v>6</v>
      </c>
      <c r="F10" s="3" t="s">
        <v>10</v>
      </c>
      <c r="G10" s="2" t="str">
        <f>INDEX(deelnemers_data[woonplaats],MATCH(F10,deelnemers,0))</f>
        <v>Den Bosch</v>
      </c>
      <c r="H10" s="2">
        <f>INDEX(deelnemers_data[leeftijd],MATCH(F10,deelnemers,0))</f>
        <v>12</v>
      </c>
    </row>
    <row r="11" spans="2:8" x14ac:dyDescent="0.25">
      <c r="B11" t="s">
        <v>10</v>
      </c>
      <c r="C11">
        <v>12</v>
      </c>
      <c r="D11" t="s">
        <v>7</v>
      </c>
      <c r="F11" s="3" t="s">
        <v>1</v>
      </c>
      <c r="G11" s="2" t="str">
        <f>INDEX(deelnemers_data[woonplaats],MATCH(F11,deelnemers,0))</f>
        <v>Nijmegen</v>
      </c>
      <c r="H11" s="2">
        <f>INDEX(deelnemers_data[leeftijd],MATCH(F11,deelnemers,0))</f>
        <v>23</v>
      </c>
    </row>
    <row r="12" spans="2:8" x14ac:dyDescent="0.25">
      <c r="B12" t="s">
        <v>3</v>
      </c>
      <c r="C12">
        <v>234</v>
      </c>
      <c r="D12" t="s">
        <v>8</v>
      </c>
    </row>
    <row r="13" spans="2:8" x14ac:dyDescent="0.25">
      <c r="B13" t="s">
        <v>2</v>
      </c>
      <c r="C13">
        <v>45</v>
      </c>
      <c r="D13" t="s">
        <v>9</v>
      </c>
    </row>
  </sheetData>
  <dataValidations count="1">
    <dataValidation type="list" allowBlank="1" showInputMessage="1" showErrorMessage="1" sqref="F10:F11 F3:F4" xr:uid="{E2CDFF52-62B4-43C1-A15B-55D37CC03885}">
      <formula1>deelnemers</formula1>
    </dataValidation>
  </dataValidation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A7F0-3C37-40D6-915A-65345B037E49}">
  <sheetPr codeName="Blad4"/>
  <dimension ref="B2:H7"/>
  <sheetViews>
    <sheetView workbookViewId="0">
      <selection activeCell="J4" sqref="J4"/>
    </sheetView>
  </sheetViews>
  <sheetFormatPr defaultRowHeight="15" x14ac:dyDescent="0.25"/>
  <cols>
    <col min="7" max="8" width="9.140625" style="1"/>
  </cols>
  <sheetData>
    <row r="2" spans="2:8" x14ac:dyDescent="0.25">
      <c r="G2" s="10" t="s">
        <v>17</v>
      </c>
    </row>
    <row r="3" spans="2:8" x14ac:dyDescent="0.25">
      <c r="B3" t="s">
        <v>14</v>
      </c>
      <c r="C3" t="s">
        <v>11</v>
      </c>
      <c r="D3" t="s">
        <v>12</v>
      </c>
      <c r="E3" t="s">
        <v>13</v>
      </c>
      <c r="G3" s="9" t="s">
        <v>15</v>
      </c>
      <c r="H3" s="5" t="s">
        <v>16</v>
      </c>
    </row>
    <row r="4" spans="2:8" x14ac:dyDescent="0.25">
      <c r="B4" t="s">
        <v>1</v>
      </c>
      <c r="C4" s="6">
        <v>5.0999999999999996</v>
      </c>
      <c r="D4" s="6">
        <v>7</v>
      </c>
      <c r="E4" s="6">
        <v>6.7</v>
      </c>
      <c r="G4" s="8">
        <f>SUMIF(C4:E4,"&gt;=5,5")/COUNTIF(C4:E4,"&gt;=5,5")</f>
        <v>6.85</v>
      </c>
      <c r="H4" s="8">
        <f>SUMIF(C4:E4,"&lt;5,5")/COUNTIF(C4:E4,"&lt;5,5")</f>
        <v>5.0999999999999996</v>
      </c>
    </row>
    <row r="5" spans="2:8" x14ac:dyDescent="0.25">
      <c r="B5" t="s">
        <v>10</v>
      </c>
      <c r="C5" s="6">
        <v>8</v>
      </c>
      <c r="D5" s="6">
        <v>4.0999999999999996</v>
      </c>
      <c r="E5" s="6">
        <v>6.6</v>
      </c>
      <c r="G5" s="8">
        <f t="shared" ref="G5:G7" si="0">SUMIF(C5:E5,"&gt;=5,5")/COUNTIF(C5:E5,"&gt;=5,5")</f>
        <v>7.3</v>
      </c>
      <c r="H5" s="8">
        <f t="shared" ref="H5:H7" si="1">SUMIF(C5:E5,"&lt;5,5")/COUNTIF(C5:E5,"&lt;5,5")</f>
        <v>4.0999999999999996</v>
      </c>
    </row>
    <row r="6" spans="2:8" x14ac:dyDescent="0.25">
      <c r="B6" t="s">
        <v>3</v>
      </c>
      <c r="C6" s="6">
        <v>7.2</v>
      </c>
      <c r="D6" s="6">
        <v>9.1999999999999993</v>
      </c>
      <c r="E6" s="6">
        <v>1</v>
      </c>
      <c r="G6" s="8">
        <f t="shared" si="0"/>
        <v>8.1999999999999993</v>
      </c>
      <c r="H6" s="8">
        <f t="shared" si="1"/>
        <v>1</v>
      </c>
    </row>
    <row r="7" spans="2:8" x14ac:dyDescent="0.25">
      <c r="B7" t="s">
        <v>2</v>
      </c>
      <c r="C7" s="6">
        <v>6</v>
      </c>
      <c r="D7" s="6">
        <v>3.6</v>
      </c>
      <c r="E7" s="6">
        <v>5.4</v>
      </c>
      <c r="G7" s="8">
        <f t="shared" si="0"/>
        <v>6</v>
      </c>
      <c r="H7" s="8">
        <f t="shared" si="1"/>
        <v>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12DD-5ACE-4B29-B7DD-7D3AFFD1BD2C}">
  <sheetPr codeName="Blad5"/>
  <dimension ref="B2:F5"/>
  <sheetViews>
    <sheetView workbookViewId="0">
      <selection activeCell="E8" sqref="E8"/>
    </sheetView>
  </sheetViews>
  <sheetFormatPr defaultRowHeight="15" x14ac:dyDescent="0.25"/>
  <cols>
    <col min="6" max="6" width="9.5703125" bestFit="1" customWidth="1"/>
  </cols>
  <sheetData>
    <row r="2" spans="2:6" x14ac:dyDescent="0.25">
      <c r="B2" s="4" t="s">
        <v>31</v>
      </c>
      <c r="C2" s="1" t="s">
        <v>32</v>
      </c>
      <c r="D2" s="1" t="s">
        <v>33</v>
      </c>
      <c r="F2" t="s">
        <v>37</v>
      </c>
    </row>
    <row r="3" spans="2:6" x14ac:dyDescent="0.25">
      <c r="B3" t="s">
        <v>35</v>
      </c>
      <c r="C3" s="1">
        <v>4</v>
      </c>
      <c r="D3" s="1">
        <v>3</v>
      </c>
      <c r="F3" s="7">
        <f>SUMPRODUCT(C3:C5,D3:D5)/SUM(D3:D5)</f>
        <v>5.833333333333333</v>
      </c>
    </row>
    <row r="4" spans="2:6" x14ac:dyDescent="0.25">
      <c r="B4" s="4" t="s">
        <v>36</v>
      </c>
      <c r="C4" s="1">
        <v>7</v>
      </c>
      <c r="D4" s="1">
        <v>1</v>
      </c>
    </row>
    <row r="5" spans="2:6" x14ac:dyDescent="0.25">
      <c r="B5" s="4" t="s">
        <v>34</v>
      </c>
      <c r="C5" s="1">
        <v>8</v>
      </c>
      <c r="D5" s="1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6B881-4739-47F7-BD70-1CE04BF63100}">
  <sheetPr codeName="Blad6"/>
  <dimension ref="B2:F8"/>
  <sheetViews>
    <sheetView workbookViewId="0">
      <selection activeCell="J6" sqref="J6"/>
    </sheetView>
  </sheetViews>
  <sheetFormatPr defaultRowHeight="15" x14ac:dyDescent="0.25"/>
  <sheetData>
    <row r="2" spans="2:6" x14ac:dyDescent="0.25">
      <c r="B2" s="4" t="s">
        <v>4</v>
      </c>
      <c r="C2" t="s">
        <v>0</v>
      </c>
      <c r="D2" t="s">
        <v>5</v>
      </c>
      <c r="F2" s="1" t="s">
        <v>18</v>
      </c>
    </row>
    <row r="3" spans="2:6" x14ac:dyDescent="0.25">
      <c r="B3" s="21" t="s">
        <v>1</v>
      </c>
      <c r="C3" s="21">
        <v>23</v>
      </c>
      <c r="D3" s="21" t="s">
        <v>6</v>
      </c>
      <c r="F3" s="20" cm="1">
        <f t="array" aca="1" ref="F3" ca="1">INDIRECT("C3")</f>
        <v>23</v>
      </c>
    </row>
    <row r="4" spans="2:6" x14ac:dyDescent="0.25">
      <c r="B4" s="21" t="s">
        <v>10</v>
      </c>
      <c r="C4" s="21">
        <v>12</v>
      </c>
      <c r="D4" s="21" t="s">
        <v>7</v>
      </c>
      <c r="F4" s="20" cm="1">
        <f t="array" aca="1" ref="F4" ca="1">INDIRECT(ADDRESS(ROW(B3),COLUMN(C2)))</f>
        <v>23</v>
      </c>
    </row>
    <row r="5" spans="2:6" x14ac:dyDescent="0.25">
      <c r="B5" s="21" t="s">
        <v>3</v>
      </c>
      <c r="C5" s="21">
        <v>234</v>
      </c>
      <c r="D5" s="21" t="s">
        <v>8</v>
      </c>
    </row>
    <row r="6" spans="2:6" x14ac:dyDescent="0.25">
      <c r="B6" s="21" t="s">
        <v>2</v>
      </c>
      <c r="C6" s="21">
        <v>45</v>
      </c>
      <c r="D6" s="21" t="s">
        <v>9</v>
      </c>
      <c r="F6" s="1" t="s">
        <v>19</v>
      </c>
    </row>
    <row r="7" spans="2:6" x14ac:dyDescent="0.25">
      <c r="F7" s="20" t="str" cm="1">
        <f t="array" aca="1" ref="F7" ca="1">INDIRECT(ADDRESS(ROW(B3),COLUMN(C2)+1))</f>
        <v>Nijmegen</v>
      </c>
    </row>
    <row r="8" spans="2:6" x14ac:dyDescent="0.25">
      <c r="F8" s="20" t="str" cm="1">
        <f t="array" aca="1" ref="F8" ca="1">INDIRECT(ADDRESS(ROW(B3),MAX(COLUMN(B2:D2))))</f>
        <v>Nijmegen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56F68-CC9E-44AC-A605-A35636CDF0C2}">
  <sheetPr codeName="Blad7"/>
  <dimension ref="B2:D7"/>
  <sheetViews>
    <sheetView workbookViewId="0">
      <selection activeCell="D11" sqref="D11"/>
    </sheetView>
  </sheetViews>
  <sheetFormatPr defaultRowHeight="15" x14ac:dyDescent="0.25"/>
  <cols>
    <col min="4" max="4" width="10.5703125" bestFit="1" customWidth="1"/>
  </cols>
  <sheetData>
    <row r="2" spans="2:4" x14ac:dyDescent="0.25">
      <c r="B2" s="1" t="s">
        <v>4</v>
      </c>
    </row>
    <row r="3" spans="2:4" x14ac:dyDescent="0.25">
      <c r="B3" t="s">
        <v>1</v>
      </c>
      <c r="D3" t="str">
        <f>"De deelnemers zijn: " &amp; B3 &amp; ", " &amp; B4 &amp; ", " &amp; B5 &amp; " en " &amp; B6 &amp; "."</f>
        <v>De deelnemers zijn: Jan, Achmed, Jara en Margreet.</v>
      </c>
    </row>
    <row r="4" spans="2:4" x14ac:dyDescent="0.25">
      <c r="B4" t="s">
        <v>10</v>
      </c>
      <c r="D4" t="str">
        <f>"Er zijn " &amp; TEXT(ROWS(B3:B6), "0") &amp; " deelnemers."</f>
        <v>Er zijn 4 deelnemers.</v>
      </c>
    </row>
    <row r="5" spans="2:4" x14ac:dyDescent="0.25">
      <c r="B5" t="s">
        <v>3</v>
      </c>
      <c r="D5">
        <f>VALUE("4") + 1</f>
        <v>5</v>
      </c>
    </row>
    <row r="6" spans="2:4" x14ac:dyDescent="0.25">
      <c r="B6" t="s">
        <v>2</v>
      </c>
      <c r="D6" t="str">
        <f>"De eerste twee letters van Achmed zijn: " &amp; LEFT(B4,2) &amp; "."</f>
        <v>De eerste twee letters van Achmed zijn: Ac.</v>
      </c>
    </row>
    <row r="7" spans="2:4" x14ac:dyDescent="0.25">
      <c r="D7" t="str">
        <f>"Daarna volgen de letters: " &amp; MID(B4,3,LEN(B4)-2) &amp; "."</f>
        <v>Daarna volgen de letters: hmed.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F6587-F9E4-4FB8-809B-F5A5BE7E8991}">
  <sheetPr codeName="Blad8"/>
  <dimension ref="B2:D4"/>
  <sheetViews>
    <sheetView workbookViewId="0">
      <selection activeCell="C4" sqref="C4"/>
    </sheetView>
  </sheetViews>
  <sheetFormatPr defaultRowHeight="15" x14ac:dyDescent="0.25"/>
  <sheetData>
    <row r="2" spans="2:4" x14ac:dyDescent="0.25">
      <c r="B2" s="4" t="s">
        <v>51</v>
      </c>
      <c r="C2" s="23">
        <v>5</v>
      </c>
      <c r="D2" t="s">
        <v>52</v>
      </c>
    </row>
    <row r="4" spans="2:4" x14ac:dyDescent="0.25">
      <c r="B4" s="4" t="s">
        <v>54</v>
      </c>
      <c r="C4" s="2">
        <f>C2*C2</f>
        <v>25</v>
      </c>
      <c r="D4" t="s">
        <v>53</v>
      </c>
    </row>
  </sheetData>
  <sheetProtection sheet="1" objects="1" scenarios="1"/>
  <pageMargins left="0.7" right="0.7" top="0.75" bottom="0.75" header="0.3" footer="0.3"/>
  <pageSetup paperSize="9"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76B33-9F26-4435-BA5A-DEF0335D82B0}">
  <sheetPr codeName="Blad9"/>
  <dimension ref="B2:C6"/>
  <sheetViews>
    <sheetView workbookViewId="0">
      <selection activeCell="D8" sqref="D8"/>
    </sheetView>
  </sheetViews>
  <sheetFormatPr defaultRowHeight="15" x14ac:dyDescent="0.25"/>
  <cols>
    <col min="1" max="1" width="11.7109375" customWidth="1"/>
  </cols>
  <sheetData>
    <row r="2" spans="2:3" x14ac:dyDescent="0.25">
      <c r="B2" t="s">
        <v>55</v>
      </c>
      <c r="C2" s="1">
        <v>3</v>
      </c>
    </row>
    <row r="3" spans="2:3" x14ac:dyDescent="0.25">
      <c r="B3" t="s">
        <v>56</v>
      </c>
      <c r="C3" s="1">
        <v>8</v>
      </c>
    </row>
    <row r="4" spans="2:3" x14ac:dyDescent="0.25">
      <c r="B4" t="s">
        <v>57</v>
      </c>
      <c r="C4" s="1">
        <v>7</v>
      </c>
    </row>
    <row r="5" spans="2:3" x14ac:dyDescent="0.25">
      <c r="C5" s="1"/>
    </row>
    <row r="6" spans="2:3" x14ac:dyDescent="0.25">
      <c r="B6" s="4" t="s">
        <v>58</v>
      </c>
      <c r="C6" s="24">
        <f>AVERAGE(C2:C4)</f>
        <v>6</v>
      </c>
    </row>
  </sheetData>
  <conditionalFormatting sqref="C6">
    <cfRule type="cellIs" dxfId="0" priority="2" operator="greaterThan">
      <formula>5.45</formula>
    </cfRule>
    <cfRule type="cellIs" dxfId="1" priority="1" operator="lessThan">
      <formula>5.45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6A289-77C0-4DAF-83CC-150A30B4F409}">
  <sheetPr codeName="Blad10"/>
  <dimension ref="B2:F6"/>
  <sheetViews>
    <sheetView workbookViewId="0">
      <selection activeCell="H8" sqref="H8"/>
    </sheetView>
  </sheetViews>
  <sheetFormatPr defaultRowHeight="15" x14ac:dyDescent="0.25"/>
  <cols>
    <col min="6" max="6" width="9.42578125" bestFit="1" customWidth="1"/>
  </cols>
  <sheetData>
    <row r="2" spans="2:6" x14ac:dyDescent="0.25">
      <c r="B2" s="19">
        <v>2</v>
      </c>
    </row>
    <row r="3" spans="2:6" x14ac:dyDescent="0.25">
      <c r="C3" s="18" t="s">
        <v>59</v>
      </c>
      <c r="D3" s="25">
        <f>B2+B4</f>
        <v>5</v>
      </c>
      <c r="F3" s="25" t="b">
        <f>IF(B2&gt;2,IF(D5&lt;10,B6,FALSE))</f>
        <v>0</v>
      </c>
    </row>
    <row r="4" spans="2:6" x14ac:dyDescent="0.25">
      <c r="B4" s="19">
        <v>3</v>
      </c>
    </row>
    <row r="5" spans="2:6" x14ac:dyDescent="0.25">
      <c r="C5" s="18" t="s">
        <v>59</v>
      </c>
      <c r="D5" s="25">
        <f>B4+B6</f>
        <v>7</v>
      </c>
    </row>
    <row r="6" spans="2:6" x14ac:dyDescent="0.25">
      <c r="B6" s="1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EFDF6-4C5B-4D46-855F-1ACE94DF8235}">
  <sheetPr codeName="Blad11"/>
  <dimension ref="B2:D2"/>
  <sheetViews>
    <sheetView workbookViewId="0">
      <selection activeCell="F9" sqref="F9"/>
    </sheetView>
  </sheetViews>
  <sheetFormatPr defaultRowHeight="15" x14ac:dyDescent="0.25"/>
  <sheetData>
    <row r="2" spans="2:4" x14ac:dyDescent="0.25">
      <c r="B2" s="21"/>
      <c r="D2" s="26" t="str">
        <f>IF(ISBLANK(B2),"LET OP: in cel B2 moet een waarde worden ingevoerd!","-")</f>
        <v>LET OP: in cel B2 moet een waarde worden ingevoerd!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6DF94-0F46-4DBE-8EFE-247AB272FC23}">
  <sheetPr codeName="Blad12"/>
  <dimension ref="B2:P11"/>
  <sheetViews>
    <sheetView workbookViewId="0">
      <selection activeCell="F2" sqref="F2"/>
    </sheetView>
  </sheetViews>
  <sheetFormatPr defaultRowHeight="15" x14ac:dyDescent="0.25"/>
  <cols>
    <col min="5" max="5" width="13.7109375" customWidth="1"/>
  </cols>
  <sheetData>
    <row r="2" spans="2:16" x14ac:dyDescent="0.25">
      <c r="B2" s="19">
        <v>2</v>
      </c>
      <c r="C2" s="1"/>
      <c r="D2" s="19">
        <v>12</v>
      </c>
      <c r="E2" s="1"/>
      <c r="F2" s="2">
        <f t="array" ref="F2:F5">B2:B5+D2:D5</f>
        <v>14</v>
      </c>
    </row>
    <row r="3" spans="2:16" x14ac:dyDescent="0.25">
      <c r="B3" s="19">
        <v>3</v>
      </c>
      <c r="C3" s="18" t="s">
        <v>29</v>
      </c>
      <c r="D3" s="19">
        <v>24</v>
      </c>
      <c r="E3" s="18" t="s">
        <v>30</v>
      </c>
      <c r="F3" s="2">
        <v>27</v>
      </c>
    </row>
    <row r="4" spans="2:16" x14ac:dyDescent="0.25">
      <c r="B4" s="19">
        <v>4</v>
      </c>
      <c r="C4" s="1"/>
      <c r="D4" s="19">
        <v>34</v>
      </c>
      <c r="E4" s="1"/>
      <c r="F4" s="2">
        <v>38</v>
      </c>
    </row>
    <row r="5" spans="2:16" x14ac:dyDescent="0.25">
      <c r="B5" s="19">
        <v>5</v>
      </c>
      <c r="C5" s="1"/>
      <c r="D5" s="19">
        <v>46</v>
      </c>
      <c r="E5" s="1"/>
      <c r="F5" s="2">
        <v>51</v>
      </c>
    </row>
    <row r="8" spans="2:16" ht="18" x14ac:dyDescent="0.35">
      <c r="B8" s="12" t="s">
        <v>20</v>
      </c>
      <c r="C8" s="12" t="s">
        <v>21</v>
      </c>
      <c r="D8" s="12" t="s">
        <v>22</v>
      </c>
      <c r="E8" s="13"/>
      <c r="F8" s="12" t="s">
        <v>23</v>
      </c>
      <c r="G8" s="13"/>
      <c r="I8" s="13" t="s">
        <v>24</v>
      </c>
      <c r="J8" s="13"/>
      <c r="K8" s="13"/>
      <c r="L8" s="13"/>
      <c r="M8" s="13"/>
      <c r="N8" s="13"/>
      <c r="O8" s="13"/>
      <c r="P8" s="13"/>
    </row>
    <row r="9" spans="2:16" ht="18" x14ac:dyDescent="0.35">
      <c r="B9" s="11">
        <v>-9</v>
      </c>
      <c r="C9" s="11">
        <v>2</v>
      </c>
      <c r="D9" s="11">
        <v>3</v>
      </c>
      <c r="E9" s="14" t="s">
        <v>25</v>
      </c>
      <c r="F9" s="11">
        <v>4</v>
      </c>
      <c r="G9" s="13"/>
      <c r="I9" s="15">
        <f t="array" ref="I9:K11">MINVERSE(B9:D11)</f>
        <v>-0.12500000000000003</v>
      </c>
      <c r="J9" s="15">
        <v>0.25</v>
      </c>
      <c r="K9" s="15">
        <v>-0.125</v>
      </c>
      <c r="L9" s="13"/>
      <c r="M9" s="16" t="s">
        <v>26</v>
      </c>
      <c r="N9" s="17">
        <f t="array" ref="N9:N11">MMULT(I9:K11,F9:F11)</f>
        <v>-6.75</v>
      </c>
      <c r="O9" s="13"/>
      <c r="P9" s="13"/>
    </row>
    <row r="10" spans="2:16" ht="18" x14ac:dyDescent="0.35">
      <c r="B10" s="11">
        <v>4</v>
      </c>
      <c r="C10" s="11">
        <v>5</v>
      </c>
      <c r="D10" s="11">
        <v>6</v>
      </c>
      <c r="E10" s="14" t="s">
        <v>25</v>
      </c>
      <c r="F10" s="11">
        <v>3</v>
      </c>
      <c r="G10" s="13"/>
      <c r="I10" s="15">
        <v>0.75000000000000033</v>
      </c>
      <c r="J10" s="15">
        <v>-4.5000000000000018</v>
      </c>
      <c r="K10" s="15">
        <v>2.7500000000000009</v>
      </c>
      <c r="L10" s="13"/>
      <c r="M10" s="16" t="s">
        <v>27</v>
      </c>
      <c r="N10" s="17">
        <v>143.50000000000006</v>
      </c>
      <c r="O10" s="13"/>
    </row>
    <row r="11" spans="2:16" ht="18" x14ac:dyDescent="0.35">
      <c r="B11" s="11">
        <v>9</v>
      </c>
      <c r="C11" s="11">
        <v>8</v>
      </c>
      <c r="D11" s="11">
        <v>9</v>
      </c>
      <c r="E11" s="14" t="s">
        <v>25</v>
      </c>
      <c r="F11" s="11">
        <v>56</v>
      </c>
      <c r="G11" s="13"/>
      <c r="I11" s="15">
        <v>-0.54166666666666696</v>
      </c>
      <c r="J11" s="15">
        <v>3.7500000000000009</v>
      </c>
      <c r="K11" s="15">
        <v>-2.2083333333333339</v>
      </c>
      <c r="L11" s="13"/>
      <c r="M11" s="16" t="s">
        <v>28</v>
      </c>
      <c r="N11" s="17">
        <v>-114.58333333333337</v>
      </c>
      <c r="O11" s="13"/>
      <c r="P11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E72B4-A66F-4763-BDFA-BB85A4082FDE}">
  <sheetPr codeName="Blad13"/>
  <dimension ref="B2:C11"/>
  <sheetViews>
    <sheetView workbookViewId="0">
      <selection activeCell="L9" sqref="L9"/>
    </sheetView>
  </sheetViews>
  <sheetFormatPr defaultRowHeight="15" x14ac:dyDescent="0.25"/>
  <sheetData>
    <row r="2" spans="2:3" x14ac:dyDescent="0.25">
      <c r="B2" s="27" t="s">
        <v>60</v>
      </c>
      <c r="C2" s="27" t="s">
        <v>61</v>
      </c>
    </row>
    <row r="3" spans="2:3" x14ac:dyDescent="0.25">
      <c r="B3" s="19">
        <v>0</v>
      </c>
      <c r="C3" s="19">
        <v>0</v>
      </c>
    </row>
    <row r="4" spans="2:3" x14ac:dyDescent="0.25">
      <c r="B4" s="19">
        <v>10</v>
      </c>
      <c r="C4" s="19">
        <v>0</v>
      </c>
    </row>
    <row r="5" spans="2:3" x14ac:dyDescent="0.25">
      <c r="B5" s="19">
        <v>10</v>
      </c>
      <c r="C5" s="19">
        <v>3</v>
      </c>
    </row>
    <row r="6" spans="2:3" x14ac:dyDescent="0.25">
      <c r="B6" s="19">
        <v>3</v>
      </c>
      <c r="C6" s="19">
        <v>3</v>
      </c>
    </row>
    <row r="7" spans="2:3" x14ac:dyDescent="0.25">
      <c r="B7" s="19">
        <v>3</v>
      </c>
      <c r="C7" s="19">
        <v>10</v>
      </c>
    </row>
    <row r="8" spans="2:3" x14ac:dyDescent="0.25">
      <c r="B8" s="19">
        <v>0</v>
      </c>
      <c r="C8" s="19">
        <v>10</v>
      </c>
    </row>
    <row r="9" spans="2:3" x14ac:dyDescent="0.25">
      <c r="B9" s="19">
        <v>0</v>
      </c>
      <c r="C9" s="19">
        <v>6</v>
      </c>
    </row>
    <row r="10" spans="2:3" x14ac:dyDescent="0.25">
      <c r="B10" s="19">
        <v>1</v>
      </c>
      <c r="C10" s="19">
        <v>3</v>
      </c>
    </row>
    <row r="11" spans="2:3" x14ac:dyDescent="0.25">
      <c r="B11" s="19">
        <v>0</v>
      </c>
      <c r="C11" s="19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13</vt:i4>
      </vt:variant>
      <vt:variant>
        <vt:lpstr>Benoemde bereiken</vt:lpstr>
      </vt:variant>
      <vt:variant>
        <vt:i4>5</vt:i4>
      </vt:variant>
    </vt:vector>
  </HeadingPairs>
  <TitlesOfParts>
    <vt:vector size="18" baseType="lpstr">
      <vt:lpstr>celverwijzing</vt:lpstr>
      <vt:lpstr>namen gegevensvalidatie</vt:lpstr>
      <vt:lpstr>index vergelijken</vt:lpstr>
      <vt:lpstr>functies ALS</vt:lpstr>
      <vt:lpstr>gewogen gemiddelde</vt:lpstr>
      <vt:lpstr>indirect</vt:lpstr>
      <vt:lpstr>tekst</vt:lpstr>
      <vt:lpstr>beveiliging</vt:lpstr>
      <vt:lpstr>voorw. opmaak</vt:lpstr>
      <vt:lpstr>evalueren</vt:lpstr>
      <vt:lpstr>is-functies</vt:lpstr>
      <vt:lpstr>matrix</vt:lpstr>
      <vt:lpstr>grafiek</vt:lpstr>
      <vt:lpstr>b</vt:lpstr>
      <vt:lpstr>d</vt:lpstr>
      <vt:lpstr>deelnemers</vt:lpstr>
      <vt:lpstr>h</vt:lpstr>
      <vt:lpstr>personen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Jara van Veldhoven</dc:creator>
  <cp:lastModifiedBy>Jara van Veldhoven</cp:lastModifiedBy>
  <dcterms:created xsi:type="dcterms:W3CDTF">2023-06-28T07:46:04Z</dcterms:created>
  <dcterms:modified xsi:type="dcterms:W3CDTF">2023-11-03T13:08:15Z</dcterms:modified>
</cp:coreProperties>
</file>