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39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2" l="1"/>
  <c r="K2" i="2"/>
  <c r="F2" i="2"/>
  <c r="H20" i="1" l="1"/>
  <c r="H19" i="1"/>
  <c r="H18" i="1"/>
  <c r="H17" i="1"/>
  <c r="J10" i="1" l="1"/>
  <c r="J9" i="1"/>
  <c r="J8" i="1"/>
  <c r="J7" i="1"/>
  <c r="J6" i="1"/>
  <c r="J5" i="1"/>
  <c r="J4" i="1"/>
  <c r="F11" i="1"/>
  <c r="H10" i="1"/>
  <c r="H9" i="1"/>
  <c r="H8" i="1"/>
  <c r="H7" i="1"/>
  <c r="H6" i="1"/>
  <c r="H5" i="1"/>
  <c r="H4" i="1"/>
  <c r="J11" i="1" l="1"/>
  <c r="H11" i="1"/>
</calcChain>
</file>

<file path=xl/sharedStrings.xml><?xml version="1.0" encoding="utf-8"?>
<sst xmlns="http://schemas.openxmlformats.org/spreadsheetml/2006/main" count="48" uniqueCount="48">
  <si>
    <t xml:space="preserve">MOTOR </t>
    <phoneticPr fontId="1" type="noConversion"/>
  </si>
  <si>
    <t>이름</t>
    <phoneticPr fontId="1" type="noConversion"/>
  </si>
  <si>
    <t xml:space="preserve">수량 </t>
    <phoneticPr fontId="1" type="noConversion"/>
  </si>
  <si>
    <t>단가</t>
    <phoneticPr fontId="1" type="noConversion"/>
  </si>
  <si>
    <t>구입단위</t>
    <phoneticPr fontId="1" type="noConversion"/>
  </si>
  <si>
    <t>THREADED SHAFT</t>
    <phoneticPr fontId="1" type="noConversion"/>
  </si>
  <si>
    <t>TIMMING PULLY 62T</t>
    <phoneticPr fontId="1" type="noConversion"/>
  </si>
  <si>
    <t>SHAFT COLLAR</t>
    <phoneticPr fontId="1" type="noConversion"/>
  </si>
  <si>
    <t>TRACK</t>
    <phoneticPr fontId="1" type="noConversion"/>
  </si>
  <si>
    <t>엘레파츠</t>
    <phoneticPr fontId="1" type="noConversion"/>
  </si>
  <si>
    <t xml:space="preserve">베어링 </t>
    <phoneticPr fontId="1" type="noConversion"/>
  </si>
  <si>
    <t>icbanq</t>
    <phoneticPr fontId="1" type="noConversion"/>
  </si>
  <si>
    <t>makeblock</t>
    <phoneticPr fontId="1" type="noConversion"/>
  </si>
  <si>
    <t>계</t>
    <phoneticPr fontId="1" type="noConversion"/>
  </si>
  <si>
    <t>비고</t>
    <phoneticPr fontId="1" type="noConversion"/>
  </si>
  <si>
    <t>엘레 파츠</t>
    <phoneticPr fontId="1" type="noConversion"/>
  </si>
  <si>
    <t>makeblock</t>
    <phoneticPr fontId="1" type="noConversion"/>
  </si>
  <si>
    <t xml:space="preserve">배터리 관련 </t>
    <phoneticPr fontId="1" type="noConversion"/>
  </si>
  <si>
    <t xml:space="preserve">센서 관련 </t>
    <phoneticPr fontId="1" type="noConversion"/>
  </si>
  <si>
    <t xml:space="preserve">기구 관련 </t>
    <phoneticPr fontId="1" type="noConversion"/>
  </si>
  <si>
    <t xml:space="preserve">이름 </t>
    <phoneticPr fontId="1" type="noConversion"/>
  </si>
  <si>
    <t xml:space="preserve">수량 </t>
    <phoneticPr fontId="1" type="noConversion"/>
  </si>
  <si>
    <t xml:space="preserve">단가 </t>
    <phoneticPr fontId="1" type="noConversion"/>
  </si>
  <si>
    <t xml:space="preserve">구입단위 </t>
    <phoneticPr fontId="1" type="noConversion"/>
  </si>
  <si>
    <t>계</t>
    <phoneticPr fontId="1" type="noConversion"/>
  </si>
  <si>
    <t xml:space="preserve">비고 </t>
    <phoneticPr fontId="1" type="noConversion"/>
  </si>
  <si>
    <t>배터리 홀더 AAA 6개</t>
    <phoneticPr fontId="1" type="noConversion"/>
  </si>
  <si>
    <t xml:space="preserve">에너루프 배터리 </t>
    <phoneticPr fontId="1" type="noConversion"/>
  </si>
  <si>
    <t xml:space="preserve">배터리 충전기 </t>
    <phoneticPr fontId="1" type="noConversion"/>
  </si>
  <si>
    <t>배터리 홀더 18650 4개</t>
    <phoneticPr fontId="1" type="noConversion"/>
  </si>
  <si>
    <t xml:space="preserve">18650 배터리 </t>
    <phoneticPr fontId="1" type="noConversion"/>
  </si>
  <si>
    <t xml:space="preserve">배터리 충전기 </t>
    <phoneticPr fontId="1" type="noConversion"/>
  </si>
  <si>
    <t>에너루프 배터리 계</t>
    <phoneticPr fontId="1" type="noConversion"/>
  </si>
  <si>
    <t xml:space="preserve">라이트 매니아 </t>
    <phoneticPr fontId="1" type="noConversion"/>
  </si>
  <si>
    <t xml:space="preserve">풀리 지름 </t>
    <phoneticPr fontId="1" type="noConversion"/>
  </si>
  <si>
    <t xml:space="preserve">트랙 두께 </t>
    <phoneticPr fontId="1" type="noConversion"/>
  </si>
  <si>
    <t>42mm</t>
    <phoneticPr fontId="1" type="noConversion"/>
  </si>
  <si>
    <t>6mm</t>
    <phoneticPr fontId="1" type="noConversion"/>
  </si>
  <si>
    <t xml:space="preserve">바퀴 지름 </t>
    <phoneticPr fontId="1" type="noConversion"/>
  </si>
  <si>
    <t xml:space="preserve">1회전당 이동거리 </t>
    <phoneticPr fontId="1" type="noConversion"/>
  </si>
  <si>
    <t>m</t>
    <phoneticPr fontId="1" type="noConversion"/>
  </si>
  <si>
    <t>mm</t>
    <phoneticPr fontId="1" type="noConversion"/>
  </si>
  <si>
    <t>모터 RPM</t>
    <phoneticPr fontId="1" type="noConversion"/>
  </si>
  <si>
    <t xml:space="preserve">분당 이동거리 </t>
    <phoneticPr fontId="1" type="noConversion"/>
  </si>
  <si>
    <t>시간당 이동거리</t>
    <phoneticPr fontId="1" type="noConversion"/>
  </si>
  <si>
    <t>M</t>
    <phoneticPr fontId="1" type="noConversion"/>
  </si>
  <si>
    <t>M</t>
    <phoneticPr fontId="1" type="noConversion"/>
  </si>
  <si>
    <t>SHAFT CONNECTOR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</si>
</sst>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A800015252" TargetMode="External"/><Relationship Id="rId13" Type="http://schemas.openxmlformats.org/officeDocument/2006/relationships/hyperlink" Target="http://www.lightmania.co.kr/front/php/product.php?product_no=90&amp;main_cate_no=27&amp;display_group=1" TargetMode="External"/><Relationship Id="rId3" Type="http://schemas.openxmlformats.org/officeDocument/2006/relationships/hyperlink" Target="http://eleparts.co.kr/EPXC8K6W" TargetMode="External"/><Relationship Id="rId7" Type="http://schemas.openxmlformats.org/officeDocument/2006/relationships/hyperlink" Target="http://eleparts.co.kr/EPXC4C3T" TargetMode="External"/><Relationship Id="rId12" Type="http://schemas.openxmlformats.org/officeDocument/2006/relationships/hyperlink" Target="http://www.lightmania.co.kr/front/php/product.php?product_no=90&amp;main_cate_no=27&amp;display_group=1" TargetMode="External"/><Relationship Id="rId2" Type="http://schemas.openxmlformats.org/officeDocument/2006/relationships/hyperlink" Target="http://eleparts.co.kr/EPXC8L84" TargetMode="External"/><Relationship Id="rId1" Type="http://schemas.openxmlformats.org/officeDocument/2006/relationships/hyperlink" Target="http://eleparts.co.kr/EPXC4C8B" TargetMode="External"/><Relationship Id="rId6" Type="http://schemas.openxmlformats.org/officeDocument/2006/relationships/hyperlink" Target="http://eleparts.co.kr/EPXC988C" TargetMode="External"/><Relationship Id="rId11" Type="http://schemas.openxmlformats.org/officeDocument/2006/relationships/hyperlink" Target="http://www.11st.co.kr/product/SellerProductDetail.tmall?method=getSellerProductDetail&amp;xfrom=search%5eprd&amp;prdNo=136569552&amp;trTypeCd=20&amp;trCtgrNo=585021&amp;lCtgrNo=14613&amp;mCtgrNo=596080" TargetMode="External"/><Relationship Id="rId5" Type="http://schemas.openxmlformats.org/officeDocument/2006/relationships/hyperlink" Target="http://eleparts.co.kr/EPXC4BT7" TargetMode="External"/><Relationship Id="rId10" Type="http://schemas.openxmlformats.org/officeDocument/2006/relationships/hyperlink" Target="http://www.battery1shop.com/front/php/product.php?product_no=349&amp;main_cate_no=36&amp;display_group=1" TargetMode="External"/><Relationship Id="rId4" Type="http://schemas.openxmlformats.org/officeDocument/2006/relationships/hyperlink" Target="http://eleparts.co.kr/EPXCUFB6" TargetMode="External"/><Relationship Id="rId9" Type="http://schemas.openxmlformats.org/officeDocument/2006/relationships/hyperlink" Target="http://www.devicemart.co.kr/389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B10" sqref="B10"/>
    </sheetView>
  </sheetViews>
  <sheetFormatPr defaultRowHeight="16.5" x14ac:dyDescent="0.3"/>
  <cols>
    <col min="1" max="1" width="2.75" customWidth="1"/>
    <col min="2" max="2" width="20.625" customWidth="1"/>
    <col min="9" max="9" width="3.5" customWidth="1"/>
    <col min="10" max="10" width="10.75" customWidth="1"/>
  </cols>
  <sheetData>
    <row r="1" spans="2:11" x14ac:dyDescent="0.3">
      <c r="B1" t="s">
        <v>19</v>
      </c>
    </row>
    <row r="2" spans="2:11" x14ac:dyDescent="0.3">
      <c r="B2" s="6" t="s">
        <v>1</v>
      </c>
      <c r="C2" s="6" t="s">
        <v>2</v>
      </c>
      <c r="D2" s="6" t="s">
        <v>3</v>
      </c>
      <c r="E2" s="6"/>
      <c r="F2" s="6"/>
      <c r="G2" s="6" t="s">
        <v>4</v>
      </c>
      <c r="H2" s="6" t="s">
        <v>13</v>
      </c>
      <c r="I2" s="6"/>
      <c r="J2" s="6"/>
      <c r="K2" s="6" t="s">
        <v>14</v>
      </c>
    </row>
    <row r="3" spans="2:11" x14ac:dyDescent="0.3">
      <c r="B3" s="6"/>
      <c r="C3" s="6"/>
      <c r="D3" s="1" t="s">
        <v>9</v>
      </c>
      <c r="E3" s="1" t="s">
        <v>11</v>
      </c>
      <c r="F3" s="1" t="s">
        <v>12</v>
      </c>
      <c r="G3" s="6"/>
      <c r="H3" s="1" t="s">
        <v>15</v>
      </c>
      <c r="I3" s="1"/>
      <c r="J3" s="1" t="s">
        <v>16</v>
      </c>
      <c r="K3" s="6"/>
    </row>
    <row r="4" spans="2:11" x14ac:dyDescent="0.3">
      <c r="B4" s="2" t="s">
        <v>0</v>
      </c>
      <c r="C4" s="1">
        <v>2</v>
      </c>
      <c r="D4" s="1">
        <v>15600</v>
      </c>
      <c r="E4" s="1"/>
      <c r="F4" s="1">
        <v>12.99</v>
      </c>
      <c r="G4" s="1">
        <v>1</v>
      </c>
      <c r="H4" s="1">
        <f>D4*C4</f>
        <v>31200</v>
      </c>
      <c r="I4" s="1"/>
      <c r="J4" s="1">
        <f>F4*2</f>
        <v>25.98</v>
      </c>
      <c r="K4" s="1"/>
    </row>
    <row r="5" spans="2:11" x14ac:dyDescent="0.3">
      <c r="B5" s="2" t="s">
        <v>5</v>
      </c>
      <c r="C5" s="1">
        <v>2</v>
      </c>
      <c r="D5" s="1">
        <v>4800</v>
      </c>
      <c r="E5" s="1"/>
      <c r="F5" s="1">
        <v>3.99</v>
      </c>
      <c r="G5" s="1">
        <v>4</v>
      </c>
      <c r="H5" s="1">
        <f t="shared" ref="H5:H10" si="0">D5</f>
        <v>4800</v>
      </c>
      <c r="I5" s="1"/>
      <c r="J5" s="1">
        <f t="shared" ref="J5:J10" si="1">F5</f>
        <v>3.99</v>
      </c>
      <c r="K5" s="1"/>
    </row>
    <row r="6" spans="2:11" x14ac:dyDescent="0.3">
      <c r="B6" s="2" t="s">
        <v>47</v>
      </c>
      <c r="C6" s="1">
        <v>2</v>
      </c>
      <c r="D6" s="1">
        <v>6000</v>
      </c>
      <c r="E6" s="1">
        <v>3380</v>
      </c>
      <c r="F6" s="1">
        <v>3.99</v>
      </c>
      <c r="G6" s="1">
        <v>2</v>
      </c>
      <c r="H6" s="1">
        <f t="shared" si="0"/>
        <v>6000</v>
      </c>
      <c r="I6" s="1"/>
      <c r="J6" s="1">
        <f t="shared" si="1"/>
        <v>3.99</v>
      </c>
      <c r="K6" s="1"/>
    </row>
    <row r="7" spans="2:11" x14ac:dyDescent="0.3">
      <c r="B7" s="2" t="s">
        <v>6</v>
      </c>
      <c r="C7" s="1">
        <v>4</v>
      </c>
      <c r="D7" s="1">
        <v>9600</v>
      </c>
      <c r="E7" s="1">
        <v>6770</v>
      </c>
      <c r="F7" s="1">
        <v>7.99</v>
      </c>
      <c r="G7" s="1">
        <v>4</v>
      </c>
      <c r="H7" s="1">
        <f t="shared" si="0"/>
        <v>9600</v>
      </c>
      <c r="I7" s="1"/>
      <c r="J7" s="1">
        <f t="shared" si="1"/>
        <v>7.99</v>
      </c>
      <c r="K7" s="1"/>
    </row>
    <row r="8" spans="2:11" x14ac:dyDescent="0.3">
      <c r="B8" s="2" t="s">
        <v>7</v>
      </c>
      <c r="C8" s="1">
        <v>2</v>
      </c>
      <c r="D8" s="1">
        <v>7200</v>
      </c>
      <c r="E8" s="1"/>
      <c r="F8" s="1">
        <v>5.99</v>
      </c>
      <c r="G8" s="1">
        <v>10</v>
      </c>
      <c r="H8" s="1">
        <f t="shared" si="0"/>
        <v>7200</v>
      </c>
      <c r="I8" s="1"/>
      <c r="J8" s="1">
        <f t="shared" si="1"/>
        <v>5.99</v>
      </c>
      <c r="K8" s="1"/>
    </row>
    <row r="9" spans="2:11" x14ac:dyDescent="0.3">
      <c r="B9" s="2" t="s">
        <v>8</v>
      </c>
      <c r="C9" s="1">
        <v>1</v>
      </c>
      <c r="D9" s="1">
        <v>12000</v>
      </c>
      <c r="E9" s="1"/>
      <c r="F9" s="1">
        <v>9.99</v>
      </c>
      <c r="G9" s="1">
        <v>1</v>
      </c>
      <c r="H9" s="1">
        <f t="shared" si="0"/>
        <v>12000</v>
      </c>
      <c r="I9" s="1"/>
      <c r="J9" s="1">
        <f t="shared" si="1"/>
        <v>9.99</v>
      </c>
      <c r="K9" s="1"/>
    </row>
    <row r="10" spans="2:11" x14ac:dyDescent="0.3">
      <c r="B10" s="2" t="s">
        <v>10</v>
      </c>
      <c r="C10" s="1">
        <v>4</v>
      </c>
      <c r="D10" s="1">
        <v>19200</v>
      </c>
      <c r="E10" s="1"/>
      <c r="F10" s="1">
        <v>15.99</v>
      </c>
      <c r="G10" s="1">
        <v>10</v>
      </c>
      <c r="H10" s="1">
        <f t="shared" si="0"/>
        <v>19200</v>
      </c>
      <c r="I10" s="1"/>
      <c r="J10" s="1">
        <f t="shared" si="1"/>
        <v>15.99</v>
      </c>
      <c r="K10" s="1"/>
    </row>
    <row r="11" spans="2:11" x14ac:dyDescent="0.3">
      <c r="B11" s="1"/>
      <c r="C11" s="1"/>
      <c r="D11" s="1"/>
      <c r="E11" s="1"/>
      <c r="F11" s="1">
        <f>SUM(F4:F10)</f>
        <v>60.930000000000007</v>
      </c>
      <c r="G11" s="1"/>
      <c r="H11" s="1">
        <f>SUM(H4:H10)*1.1</f>
        <v>99000.000000000015</v>
      </c>
      <c r="I11" s="1"/>
      <c r="J11" s="1">
        <f>SUM(J4:J10)</f>
        <v>73.92</v>
      </c>
      <c r="K11" s="1"/>
    </row>
    <row r="15" spans="2:11" x14ac:dyDescent="0.3">
      <c r="B15" t="s">
        <v>17</v>
      </c>
    </row>
    <row r="16" spans="2:11" x14ac:dyDescent="0.3">
      <c r="B16" t="s">
        <v>20</v>
      </c>
      <c r="C16" t="s">
        <v>21</v>
      </c>
      <c r="D16" s="5" t="s">
        <v>22</v>
      </c>
      <c r="E16" s="5"/>
      <c r="F16" s="5"/>
      <c r="G16" t="s">
        <v>23</v>
      </c>
      <c r="H16" s="5" t="s">
        <v>24</v>
      </c>
      <c r="I16" s="5"/>
      <c r="J16" s="5"/>
      <c r="K16" t="s">
        <v>25</v>
      </c>
    </row>
    <row r="17" spans="2:10" x14ac:dyDescent="0.3">
      <c r="B17" s="3" t="s">
        <v>26</v>
      </c>
      <c r="C17">
        <v>1</v>
      </c>
      <c r="D17" s="5">
        <v>5000</v>
      </c>
      <c r="E17" s="5"/>
      <c r="F17" s="5"/>
      <c r="G17">
        <v>1</v>
      </c>
      <c r="H17" s="5">
        <f>D17*C17</f>
        <v>5000</v>
      </c>
      <c r="I17" s="5"/>
      <c r="J17" s="5"/>
    </row>
    <row r="18" spans="2:10" x14ac:dyDescent="0.3">
      <c r="B18" s="3" t="s">
        <v>27</v>
      </c>
      <c r="C18">
        <v>6</v>
      </c>
      <c r="D18" s="5">
        <v>6670</v>
      </c>
      <c r="E18" s="5"/>
      <c r="F18" s="5"/>
      <c r="G18">
        <v>2</v>
      </c>
      <c r="H18" s="5">
        <f>D18*(C18/G18)</f>
        <v>20010</v>
      </c>
      <c r="I18" s="5"/>
      <c r="J18" s="5"/>
    </row>
    <row r="19" spans="2:10" x14ac:dyDescent="0.3">
      <c r="B19" s="3" t="s">
        <v>28</v>
      </c>
      <c r="C19">
        <v>1</v>
      </c>
      <c r="D19" s="5">
        <v>10670</v>
      </c>
      <c r="E19" s="5"/>
      <c r="F19" s="5"/>
      <c r="G19">
        <v>1</v>
      </c>
      <c r="H19" s="5">
        <f>D19*C19</f>
        <v>10670</v>
      </c>
      <c r="I19" s="5"/>
      <c r="J19" s="5"/>
    </row>
    <row r="20" spans="2:10" x14ac:dyDescent="0.3">
      <c r="B20" t="s">
        <v>32</v>
      </c>
      <c r="D20" s="5"/>
      <c r="E20" s="5"/>
      <c r="F20" s="5"/>
      <c r="H20" s="5">
        <f>SUM(H17:J19)</f>
        <v>35680</v>
      </c>
      <c r="I20" s="5"/>
      <c r="J20" s="5"/>
    </row>
    <row r="21" spans="2:10" x14ac:dyDescent="0.3">
      <c r="D21" s="4"/>
      <c r="E21" s="4"/>
      <c r="F21" s="4"/>
      <c r="H21" s="4"/>
      <c r="I21" s="4"/>
      <c r="J21" s="4"/>
    </row>
    <row r="22" spans="2:10" x14ac:dyDescent="0.3">
      <c r="B22" t="s">
        <v>29</v>
      </c>
      <c r="C22">
        <v>1</v>
      </c>
      <c r="D22" s="5"/>
      <c r="E22" s="5"/>
      <c r="F22" s="5"/>
      <c r="H22" s="5"/>
      <c r="I22" s="5"/>
      <c r="J22" s="5"/>
    </row>
    <row r="23" spans="2:10" x14ac:dyDescent="0.3">
      <c r="B23" s="3" t="s">
        <v>30</v>
      </c>
      <c r="C23">
        <v>4</v>
      </c>
      <c r="D23" s="5"/>
      <c r="E23" s="5"/>
      <c r="F23" s="5"/>
      <c r="H23" s="5"/>
      <c r="I23" s="5"/>
      <c r="J23" s="5"/>
    </row>
    <row r="24" spans="2:10" x14ac:dyDescent="0.3">
      <c r="B24" s="3" t="s">
        <v>31</v>
      </c>
      <c r="C24">
        <v>1</v>
      </c>
      <c r="D24" s="5">
        <v>6500</v>
      </c>
      <c r="E24" s="5"/>
      <c r="F24" s="5"/>
      <c r="G24">
        <v>1</v>
      </c>
      <c r="H24" s="5"/>
      <c r="I24" s="5"/>
      <c r="J24" s="5"/>
    </row>
    <row r="25" spans="2:10" x14ac:dyDescent="0.3">
      <c r="B25" s="3"/>
      <c r="D25" s="4"/>
      <c r="E25" s="4"/>
      <c r="F25" s="4"/>
      <c r="H25" s="4"/>
      <c r="I25" s="4"/>
      <c r="J25" s="4"/>
    </row>
    <row r="26" spans="2:10" x14ac:dyDescent="0.3">
      <c r="B26" s="3"/>
      <c r="D26" s="4"/>
      <c r="E26" s="4"/>
      <c r="F26" s="4"/>
      <c r="H26" s="4"/>
      <c r="I26" s="4"/>
      <c r="J26" s="4"/>
    </row>
    <row r="27" spans="2:10" x14ac:dyDescent="0.3">
      <c r="B27" s="3" t="s">
        <v>33</v>
      </c>
      <c r="D27" s="4"/>
      <c r="E27" s="4"/>
      <c r="F27" s="4"/>
      <c r="H27" s="4"/>
      <c r="I27" s="4"/>
      <c r="J27" s="4"/>
    </row>
    <row r="28" spans="2:10" x14ac:dyDescent="0.3">
      <c r="B28" s="3"/>
      <c r="D28" s="4"/>
      <c r="E28" s="4"/>
      <c r="F28" s="4"/>
      <c r="H28" s="4"/>
      <c r="I28" s="4"/>
      <c r="J28" s="4"/>
    </row>
    <row r="29" spans="2:10" x14ac:dyDescent="0.3">
      <c r="B29" s="3"/>
      <c r="D29" s="4"/>
      <c r="E29" s="4"/>
      <c r="F29" s="4"/>
      <c r="H29" s="4"/>
      <c r="I29" s="4"/>
      <c r="J29" s="4"/>
    </row>
    <row r="31" spans="2:10" x14ac:dyDescent="0.3">
      <c r="B31" t="s">
        <v>18</v>
      </c>
    </row>
  </sheetData>
  <mergeCells count="22">
    <mergeCell ref="K2:K3"/>
    <mergeCell ref="D2:F2"/>
    <mergeCell ref="C2:C3"/>
    <mergeCell ref="B2:B3"/>
    <mergeCell ref="G2:G3"/>
    <mergeCell ref="H2:J2"/>
    <mergeCell ref="D16:F16"/>
    <mergeCell ref="H16:J16"/>
    <mergeCell ref="D17:F17"/>
    <mergeCell ref="D18:F18"/>
    <mergeCell ref="D19:F19"/>
    <mergeCell ref="D20:F20"/>
    <mergeCell ref="D22:F22"/>
    <mergeCell ref="D23:F23"/>
    <mergeCell ref="D24:F24"/>
    <mergeCell ref="H17:J17"/>
    <mergeCell ref="H18:J18"/>
    <mergeCell ref="H19:J19"/>
    <mergeCell ref="H20:J20"/>
    <mergeCell ref="H22:J22"/>
    <mergeCell ref="H23:J23"/>
    <mergeCell ref="H24:J24"/>
  </mergeCells>
  <phoneticPr fontId="1" type="noConversion"/>
  <hyperlinks>
    <hyperlink ref="B10" r:id="rId1"/>
    <hyperlink ref="B7" r:id="rId2"/>
    <hyperlink ref="B5" r:id="rId3"/>
    <hyperlink ref="B4" r:id="rId4"/>
    <hyperlink ref="B6" r:id="rId5"/>
    <hyperlink ref="B8" r:id="rId6"/>
    <hyperlink ref="B9" r:id="rId7"/>
    <hyperlink ref="B24" r:id="rId8"/>
    <hyperlink ref="B17" r:id="rId9"/>
    <hyperlink ref="B18" r:id="rId10"/>
    <hyperlink ref="B19" r:id="rId11"/>
    <hyperlink ref="B23" r:id="rId12"/>
    <hyperlink ref="B27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"/>
  <sheetViews>
    <sheetView workbookViewId="0">
      <selection activeCell="O2" sqref="O2"/>
    </sheetView>
  </sheetViews>
  <sheetFormatPr defaultRowHeight="16.5" x14ac:dyDescent="0.3"/>
  <cols>
    <col min="3" max="3" width="11.5" customWidth="1"/>
    <col min="6" max="6" width="9.5" customWidth="1"/>
    <col min="11" max="11" width="11.5" customWidth="1"/>
  </cols>
  <sheetData>
    <row r="1" spans="2:14" x14ac:dyDescent="0.3">
      <c r="B1" t="s">
        <v>34</v>
      </c>
      <c r="C1" t="s">
        <v>35</v>
      </c>
      <c r="D1" s="5" t="s">
        <v>38</v>
      </c>
      <c r="E1" s="5"/>
      <c r="F1" s="5" t="s">
        <v>39</v>
      </c>
      <c r="G1" s="5"/>
      <c r="I1" t="s">
        <v>42</v>
      </c>
      <c r="K1" t="s">
        <v>43</v>
      </c>
      <c r="M1" t="s">
        <v>44</v>
      </c>
    </row>
    <row r="2" spans="2:14" x14ac:dyDescent="0.3">
      <c r="B2" t="s">
        <v>36</v>
      </c>
      <c r="C2" t="s">
        <v>37</v>
      </c>
      <c r="D2">
        <v>48</v>
      </c>
      <c r="E2" t="s">
        <v>41</v>
      </c>
      <c r="F2">
        <f>D2*3.141592/1000</f>
        <v>0.15079641600000002</v>
      </c>
      <c r="G2" t="s">
        <v>40</v>
      </c>
      <c r="I2">
        <v>325</v>
      </c>
      <c r="K2">
        <f>F2*I2</f>
        <v>49.008835200000007</v>
      </c>
      <c r="L2" t="s">
        <v>45</v>
      </c>
      <c r="M2">
        <f>K2*60</f>
        <v>2940.5301120000004</v>
      </c>
      <c r="N2" t="s">
        <v>46</v>
      </c>
    </row>
  </sheetData>
  <mergeCells count="2">
    <mergeCell ref="F1:G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2015-01-30T05:10:32Z</dcterms:created>
  <dcterms:modified xsi:type="dcterms:W3CDTF">2015-03-06T13:10:43Z</dcterms:modified>
</cp:coreProperties>
</file>