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315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Hoja1!$F$9:$X$242</definedName>
    <definedName name="index2" localSheetId="0">Hoja1!$X$5:$AB$6</definedName>
    <definedName name="playsal" localSheetId="0">Hoja1!$Z$23</definedName>
    <definedName name="plyabil" localSheetId="0">Hoja1!$Z$8</definedName>
    <definedName name="roster4" localSheetId="0">Hoja1!$E$226:$P$240</definedName>
    <definedName name="roster4_1" localSheetId="0">Hoja1!$Z$8:$AK$21</definedName>
  </definedNames>
  <calcPr calcId="145621"/>
</workbook>
</file>

<file path=xl/calcChain.xml><?xml version="1.0" encoding="utf-8"?>
<calcChain xmlns="http://schemas.openxmlformats.org/spreadsheetml/2006/main">
  <c r="AA4" i="1" l="1"/>
  <c r="AD49" i="1"/>
  <c r="D228" i="1"/>
  <c r="R10" i="1" l="1"/>
  <c r="S10" i="1"/>
  <c r="T10" i="1"/>
  <c r="U10" i="1"/>
  <c r="V10" i="1"/>
  <c r="W10" i="1"/>
  <c r="R13" i="1"/>
  <c r="S13" i="1"/>
  <c r="T13" i="1"/>
  <c r="U13" i="1"/>
  <c r="V13" i="1"/>
  <c r="W13" i="1"/>
  <c r="E23" i="1"/>
  <c r="AE37" i="1" l="1"/>
  <c r="AF37" i="1"/>
  <c r="AG37" i="1"/>
  <c r="AG49" i="1" s="1"/>
  <c r="AH37" i="1"/>
  <c r="AH49" i="1" s="1"/>
  <c r="AI37" i="1"/>
  <c r="AI49" i="1" s="1"/>
  <c r="AJ37" i="1"/>
  <c r="AJ49" i="1" s="1"/>
  <c r="AD37" i="1"/>
  <c r="AE44" i="1"/>
  <c r="AE43" i="1"/>
  <c r="AF43" i="1" s="1"/>
  <c r="AE40" i="1"/>
  <c r="AF40" i="1" s="1"/>
  <c r="AK26" i="1"/>
  <c r="AK27" i="1"/>
  <c r="AK28" i="1"/>
  <c r="AK29" i="1"/>
  <c r="AK30" i="1"/>
  <c r="AK31" i="1"/>
  <c r="AK32" i="1"/>
  <c r="AK33" i="1"/>
  <c r="AK34" i="1"/>
  <c r="AK35" i="1"/>
  <c r="AK36" i="1"/>
  <c r="AK25" i="1"/>
  <c r="Z4" i="1"/>
  <c r="AF49" i="1" l="1"/>
  <c r="AE49" i="1"/>
  <c r="AD4" i="1"/>
  <c r="AK37" i="1"/>
  <c r="AM11" i="1"/>
  <c r="AN11" i="1"/>
  <c r="AO11" i="1"/>
  <c r="AP11" i="1"/>
  <c r="AQ11" i="1"/>
  <c r="AR11" i="1"/>
  <c r="AM12" i="1"/>
  <c r="AN12" i="1"/>
  <c r="AO12" i="1"/>
  <c r="AP12" i="1"/>
  <c r="AQ12" i="1"/>
  <c r="AR12" i="1"/>
  <c r="AM13" i="1"/>
  <c r="AN13" i="1"/>
  <c r="AO13" i="1"/>
  <c r="AP13" i="1"/>
  <c r="AQ13" i="1"/>
  <c r="AR13" i="1"/>
  <c r="AM14" i="1"/>
  <c r="AN14" i="1"/>
  <c r="AO14" i="1"/>
  <c r="AP14" i="1"/>
  <c r="AQ14" i="1"/>
  <c r="AR14" i="1"/>
  <c r="AM15" i="1"/>
  <c r="AN15" i="1"/>
  <c r="AO15" i="1"/>
  <c r="AP15" i="1"/>
  <c r="AQ15" i="1"/>
  <c r="AR15" i="1"/>
  <c r="AM16" i="1"/>
  <c r="AN16" i="1"/>
  <c r="AO16" i="1"/>
  <c r="AP16" i="1"/>
  <c r="AQ16" i="1"/>
  <c r="AR16" i="1"/>
  <c r="AM17" i="1"/>
  <c r="AN17" i="1"/>
  <c r="AO17" i="1"/>
  <c r="AP17" i="1"/>
  <c r="AQ17" i="1"/>
  <c r="AR17" i="1"/>
  <c r="AM18" i="1"/>
  <c r="AN18" i="1"/>
  <c r="AO18" i="1"/>
  <c r="AP18" i="1"/>
  <c r="AQ18" i="1"/>
  <c r="AR18" i="1"/>
  <c r="AM19" i="1"/>
  <c r="AN19" i="1"/>
  <c r="AO19" i="1"/>
  <c r="AP19" i="1"/>
  <c r="AQ19" i="1"/>
  <c r="AR19" i="1"/>
  <c r="AM20" i="1"/>
  <c r="AN20" i="1"/>
  <c r="AO20" i="1"/>
  <c r="AP20" i="1"/>
  <c r="AQ20" i="1"/>
  <c r="AR20" i="1"/>
  <c r="AM21" i="1"/>
  <c r="AN21" i="1"/>
  <c r="AO21" i="1"/>
  <c r="AP21" i="1"/>
  <c r="AQ21" i="1"/>
  <c r="AR21" i="1"/>
  <c r="AR10" i="1"/>
  <c r="AQ10" i="1"/>
  <c r="AP10" i="1"/>
  <c r="AO10" i="1"/>
  <c r="AN10" i="1"/>
  <c r="AM10" i="1"/>
  <c r="R242" i="1" l="1"/>
  <c r="S242" i="1"/>
  <c r="T242" i="1"/>
  <c r="U242" i="1"/>
  <c r="V242" i="1"/>
  <c r="W242" i="1"/>
  <c r="R241" i="1"/>
  <c r="S241" i="1"/>
  <c r="T241" i="1"/>
  <c r="U241" i="1"/>
  <c r="V241" i="1"/>
  <c r="W241" i="1"/>
  <c r="R228" i="1"/>
  <c r="S228" i="1"/>
  <c r="T228" i="1"/>
  <c r="U228" i="1"/>
  <c r="V228" i="1"/>
  <c r="W228" i="1"/>
  <c r="R229" i="1"/>
  <c r="S229" i="1"/>
  <c r="T229" i="1"/>
  <c r="U229" i="1"/>
  <c r="V229" i="1"/>
  <c r="W229" i="1"/>
  <c r="R230" i="1"/>
  <c r="S230" i="1"/>
  <c r="T230" i="1"/>
  <c r="U230" i="1"/>
  <c r="V230" i="1"/>
  <c r="W230" i="1"/>
  <c r="R231" i="1"/>
  <c r="S231" i="1"/>
  <c r="T231" i="1"/>
  <c r="U231" i="1"/>
  <c r="V231" i="1"/>
  <c r="W231" i="1"/>
  <c r="R232" i="1"/>
  <c r="S232" i="1"/>
  <c r="T232" i="1"/>
  <c r="U232" i="1"/>
  <c r="V232" i="1"/>
  <c r="W232" i="1"/>
  <c r="R233" i="1"/>
  <c r="S233" i="1"/>
  <c r="T233" i="1"/>
  <c r="U233" i="1"/>
  <c r="V233" i="1"/>
  <c r="W233" i="1"/>
  <c r="R234" i="1"/>
  <c r="S234" i="1"/>
  <c r="T234" i="1"/>
  <c r="U234" i="1"/>
  <c r="V234" i="1"/>
  <c r="W234" i="1"/>
  <c r="R235" i="1"/>
  <c r="S235" i="1"/>
  <c r="T235" i="1"/>
  <c r="U235" i="1"/>
  <c r="V235" i="1"/>
  <c r="W235" i="1"/>
  <c r="R236" i="1"/>
  <c r="S236" i="1"/>
  <c r="T236" i="1"/>
  <c r="U236" i="1"/>
  <c r="V236" i="1"/>
  <c r="W236" i="1"/>
  <c r="R237" i="1"/>
  <c r="S237" i="1"/>
  <c r="T237" i="1"/>
  <c r="U237" i="1"/>
  <c r="V237" i="1"/>
  <c r="W237" i="1"/>
  <c r="R238" i="1"/>
  <c r="S238" i="1"/>
  <c r="T238" i="1"/>
  <c r="U238" i="1"/>
  <c r="V238" i="1"/>
  <c r="W238" i="1"/>
  <c r="R239" i="1"/>
  <c r="S239" i="1"/>
  <c r="T239" i="1"/>
  <c r="U239" i="1"/>
  <c r="V239" i="1"/>
  <c r="W239" i="1"/>
  <c r="R240" i="1"/>
  <c r="S240" i="1"/>
  <c r="T240" i="1"/>
  <c r="U240" i="1"/>
  <c r="V240" i="1"/>
  <c r="W240" i="1"/>
  <c r="B4" i="1"/>
  <c r="AS11" i="1" s="1"/>
  <c r="B5" i="1"/>
  <c r="B6" i="1"/>
  <c r="AS15" i="1" s="1"/>
  <c r="B7" i="1"/>
  <c r="B8" i="1"/>
  <c r="AS21" i="1" s="1"/>
  <c r="W12" i="1"/>
  <c r="W11" i="1"/>
  <c r="W14" i="1"/>
  <c r="W15" i="1"/>
  <c r="W17" i="1"/>
  <c r="W16" i="1"/>
  <c r="W18" i="1"/>
  <c r="W19" i="1"/>
  <c r="W20" i="1"/>
  <c r="W21" i="1"/>
  <c r="W23" i="1"/>
  <c r="W24" i="1"/>
  <c r="W22" i="1"/>
  <c r="W26" i="1"/>
  <c r="W25" i="1"/>
  <c r="W27" i="1"/>
  <c r="W28" i="1"/>
  <c r="W29" i="1"/>
  <c r="W31" i="1"/>
  <c r="W34" i="1"/>
  <c r="W32" i="1"/>
  <c r="W33" i="1"/>
  <c r="W39" i="1"/>
  <c r="W40" i="1"/>
  <c r="W30" i="1"/>
  <c r="W36" i="1"/>
  <c r="W43" i="1"/>
  <c r="W37" i="1"/>
  <c r="W38" i="1"/>
  <c r="W44" i="1"/>
  <c r="W42" i="1"/>
  <c r="W35" i="1"/>
  <c r="W45" i="1"/>
  <c r="W49" i="1"/>
  <c r="W47" i="1"/>
  <c r="W41" i="1"/>
  <c r="W46" i="1"/>
  <c r="W48" i="1"/>
  <c r="W51" i="1"/>
  <c r="W52" i="1"/>
  <c r="W59" i="1"/>
  <c r="W50" i="1"/>
  <c r="W55" i="1"/>
  <c r="W56" i="1"/>
  <c r="W60" i="1"/>
  <c r="W57" i="1"/>
  <c r="W62" i="1"/>
  <c r="W53" i="1"/>
  <c r="W58" i="1"/>
  <c r="W67" i="1"/>
  <c r="W68" i="1"/>
  <c r="W54" i="1"/>
  <c r="W69" i="1"/>
  <c r="W71" i="1"/>
  <c r="W79" i="1"/>
  <c r="W63" i="1"/>
  <c r="W74" i="1"/>
  <c r="W64" i="1"/>
  <c r="W66" i="1"/>
  <c r="W76" i="1"/>
  <c r="W75" i="1"/>
  <c r="W61" i="1"/>
  <c r="W77" i="1"/>
  <c r="W70" i="1"/>
  <c r="W72" i="1"/>
  <c r="W83" i="1"/>
  <c r="W73" i="1"/>
  <c r="W65" i="1"/>
  <c r="W78" i="1"/>
  <c r="W80" i="1"/>
  <c r="W90" i="1"/>
  <c r="W82" i="1"/>
  <c r="W84" i="1"/>
  <c r="W97" i="1"/>
  <c r="W96" i="1"/>
  <c r="W94" i="1"/>
  <c r="W85" i="1"/>
  <c r="W113" i="1"/>
  <c r="W86" i="1"/>
  <c r="W102" i="1"/>
  <c r="W101" i="1"/>
  <c r="W103" i="1"/>
  <c r="W88" i="1"/>
  <c r="W87" i="1"/>
  <c r="W104" i="1"/>
  <c r="W89" i="1"/>
  <c r="W107" i="1"/>
  <c r="W91" i="1"/>
  <c r="W81" i="1"/>
  <c r="W93" i="1"/>
  <c r="W92" i="1"/>
  <c r="W95" i="1"/>
  <c r="W111" i="1"/>
  <c r="W110" i="1"/>
  <c r="W100" i="1"/>
  <c r="W99" i="1"/>
  <c r="W98" i="1"/>
  <c r="W116" i="1"/>
  <c r="W115" i="1"/>
  <c r="W105" i="1"/>
  <c r="W106" i="1"/>
  <c r="W119" i="1"/>
  <c r="W109" i="1"/>
  <c r="W114" i="1"/>
  <c r="W117" i="1"/>
  <c r="W122" i="1"/>
  <c r="W108" i="1"/>
  <c r="W118" i="1"/>
  <c r="W112" i="1"/>
  <c r="W121" i="1"/>
  <c r="W125" i="1"/>
  <c r="W120" i="1"/>
  <c r="W141" i="1"/>
  <c r="W123" i="1"/>
  <c r="W124" i="1"/>
  <c r="W129" i="1"/>
  <c r="W130" i="1"/>
  <c r="W128" i="1"/>
  <c r="W132" i="1"/>
  <c r="W142" i="1"/>
  <c r="W143" i="1"/>
  <c r="W126" i="1"/>
  <c r="W127" i="1"/>
  <c r="W147" i="1"/>
  <c r="W135" i="1"/>
  <c r="W136" i="1"/>
  <c r="W134" i="1"/>
  <c r="W153" i="1"/>
  <c r="W138" i="1"/>
  <c r="W144" i="1"/>
  <c r="W140" i="1"/>
  <c r="W154" i="1"/>
  <c r="W131" i="1"/>
  <c r="W149" i="1"/>
  <c r="W133" i="1"/>
  <c r="W152" i="1"/>
  <c r="W137" i="1"/>
  <c r="W139" i="1"/>
  <c r="W146" i="1"/>
  <c r="W148" i="1"/>
  <c r="W150" i="1"/>
  <c r="W157" i="1"/>
  <c r="W161" i="1"/>
  <c r="W151" i="1"/>
  <c r="W145" i="1"/>
  <c r="W155" i="1"/>
  <c r="W156" i="1"/>
  <c r="W163" i="1"/>
  <c r="W159" i="1"/>
  <c r="W158" i="1"/>
  <c r="W162" i="1"/>
  <c r="W160" i="1"/>
  <c r="W166" i="1"/>
  <c r="W165" i="1"/>
  <c r="W174" i="1"/>
  <c r="W164" i="1"/>
  <c r="W172" i="1"/>
  <c r="W170" i="1"/>
  <c r="W167" i="1"/>
  <c r="W168" i="1"/>
  <c r="W171" i="1"/>
  <c r="W181" i="1"/>
  <c r="W169" i="1"/>
  <c r="W173" i="1"/>
  <c r="W183" i="1"/>
  <c r="W176" i="1"/>
  <c r="W175" i="1"/>
  <c r="W177" i="1"/>
  <c r="W179" i="1"/>
  <c r="W178" i="1"/>
  <c r="W180" i="1"/>
  <c r="W194" i="1"/>
  <c r="W182" i="1"/>
  <c r="W184" i="1"/>
  <c r="W185" i="1"/>
  <c r="W190" i="1"/>
  <c r="W187" i="1"/>
  <c r="W186" i="1"/>
  <c r="W188" i="1"/>
  <c r="W189" i="1"/>
  <c r="W191" i="1"/>
  <c r="W192" i="1"/>
  <c r="W199" i="1"/>
  <c r="W200" i="1"/>
  <c r="W193" i="1"/>
  <c r="W195" i="1"/>
  <c r="W196" i="1"/>
  <c r="W197" i="1"/>
  <c r="W198" i="1"/>
  <c r="W201" i="1"/>
  <c r="W202" i="1"/>
  <c r="W203" i="1"/>
  <c r="W204" i="1"/>
  <c r="W205" i="1"/>
  <c r="W206" i="1"/>
  <c r="W207" i="1"/>
  <c r="W208" i="1"/>
  <c r="W209" i="1"/>
  <c r="W211" i="1"/>
  <c r="W212" i="1"/>
  <c r="W210" i="1"/>
  <c r="W214" i="1"/>
  <c r="W213" i="1"/>
  <c r="W215" i="1"/>
  <c r="W216" i="1"/>
  <c r="W217" i="1"/>
  <c r="W219" i="1"/>
  <c r="W218" i="1"/>
  <c r="W220" i="1"/>
  <c r="W224" i="1"/>
  <c r="W221" i="1"/>
  <c r="W222" i="1"/>
  <c r="W223" i="1"/>
  <c r="W225" i="1"/>
  <c r="R31" i="1"/>
  <c r="S31" i="1"/>
  <c r="T31" i="1"/>
  <c r="U31" i="1"/>
  <c r="V31" i="1"/>
  <c r="AS17" i="1" l="1"/>
  <c r="X10" i="1"/>
  <c r="AS13" i="1"/>
  <c r="X13" i="1"/>
  <c r="AS12" i="1"/>
  <c r="AS10" i="1"/>
  <c r="AS16" i="1"/>
  <c r="AS19" i="1"/>
  <c r="AS18" i="1"/>
  <c r="AS14" i="1"/>
  <c r="AS20" i="1"/>
  <c r="X238" i="1"/>
  <c r="X231" i="1"/>
  <c r="X242" i="1"/>
  <c r="X236" i="1"/>
  <c r="X235" i="1"/>
  <c r="X232" i="1"/>
  <c r="X230" i="1"/>
  <c r="X228" i="1"/>
  <c r="X237" i="1"/>
  <c r="X233" i="1"/>
  <c r="X240" i="1"/>
  <c r="X239" i="1"/>
  <c r="X234" i="1"/>
  <c r="X229" i="1"/>
  <c r="X241" i="1"/>
  <c r="R12" i="1"/>
  <c r="S12" i="1"/>
  <c r="T12" i="1"/>
  <c r="U12" i="1"/>
  <c r="V12" i="1"/>
  <c r="R14" i="1"/>
  <c r="S14" i="1"/>
  <c r="T14" i="1"/>
  <c r="U14" i="1"/>
  <c r="V14" i="1"/>
  <c r="R15" i="1"/>
  <c r="S15" i="1"/>
  <c r="T15" i="1"/>
  <c r="U15" i="1"/>
  <c r="V15" i="1"/>
  <c r="R17" i="1"/>
  <c r="S17" i="1"/>
  <c r="T17" i="1"/>
  <c r="U17" i="1"/>
  <c r="V17" i="1"/>
  <c r="R19" i="1"/>
  <c r="S19" i="1"/>
  <c r="T19" i="1"/>
  <c r="U19" i="1"/>
  <c r="V19" i="1"/>
  <c r="R20" i="1"/>
  <c r="S20" i="1"/>
  <c r="T20" i="1"/>
  <c r="U20" i="1"/>
  <c r="V20" i="1"/>
  <c r="R18" i="1"/>
  <c r="S18" i="1"/>
  <c r="T18" i="1"/>
  <c r="U18" i="1"/>
  <c r="V18" i="1"/>
  <c r="R22" i="1"/>
  <c r="S22" i="1"/>
  <c r="T22" i="1"/>
  <c r="U22" i="1"/>
  <c r="V22" i="1"/>
  <c r="R24" i="1"/>
  <c r="S24" i="1"/>
  <c r="T24" i="1"/>
  <c r="U24" i="1"/>
  <c r="V24" i="1"/>
  <c r="R23" i="1"/>
  <c r="S23" i="1"/>
  <c r="T23" i="1"/>
  <c r="U23" i="1"/>
  <c r="V23" i="1"/>
  <c r="R26" i="1"/>
  <c r="S26" i="1"/>
  <c r="T26" i="1"/>
  <c r="U26" i="1"/>
  <c r="V26" i="1"/>
  <c r="R16" i="1"/>
  <c r="S16" i="1"/>
  <c r="T16" i="1"/>
  <c r="U16" i="1"/>
  <c r="V16" i="1"/>
  <c r="R25" i="1"/>
  <c r="S25" i="1"/>
  <c r="T25" i="1"/>
  <c r="U25" i="1"/>
  <c r="V25" i="1"/>
  <c r="R41" i="1"/>
  <c r="S41" i="1"/>
  <c r="T41" i="1"/>
  <c r="U41" i="1"/>
  <c r="V41" i="1"/>
  <c r="R32" i="1"/>
  <c r="S32" i="1"/>
  <c r="T32" i="1"/>
  <c r="U32" i="1"/>
  <c r="V32" i="1"/>
  <c r="R33" i="1"/>
  <c r="S33" i="1"/>
  <c r="T33" i="1"/>
  <c r="U33" i="1"/>
  <c r="V33" i="1"/>
  <c r="R27" i="1"/>
  <c r="S27" i="1"/>
  <c r="T27" i="1"/>
  <c r="U27" i="1"/>
  <c r="V27" i="1"/>
  <c r="R30" i="1"/>
  <c r="S30" i="1"/>
  <c r="T30" i="1"/>
  <c r="U30" i="1"/>
  <c r="V30" i="1"/>
  <c r="R54" i="1"/>
  <c r="S54" i="1"/>
  <c r="T54" i="1"/>
  <c r="U54" i="1"/>
  <c r="V54" i="1"/>
  <c r="R43" i="1"/>
  <c r="S43" i="1"/>
  <c r="T43" i="1"/>
  <c r="U43" i="1"/>
  <c r="V43" i="1"/>
  <c r="R28" i="1"/>
  <c r="S28" i="1"/>
  <c r="T28" i="1"/>
  <c r="U28" i="1"/>
  <c r="V28" i="1"/>
  <c r="R34" i="1"/>
  <c r="S34" i="1"/>
  <c r="T34" i="1"/>
  <c r="U34" i="1"/>
  <c r="V34" i="1"/>
  <c r="R44" i="1"/>
  <c r="S44" i="1"/>
  <c r="T44" i="1"/>
  <c r="U44" i="1"/>
  <c r="V44" i="1"/>
  <c r="R21" i="1"/>
  <c r="S21" i="1"/>
  <c r="T21" i="1"/>
  <c r="U21" i="1"/>
  <c r="V21" i="1"/>
  <c r="R36" i="1"/>
  <c r="S36" i="1"/>
  <c r="T36" i="1"/>
  <c r="U36" i="1"/>
  <c r="V36" i="1"/>
  <c r="R49" i="1"/>
  <c r="S49" i="1"/>
  <c r="T49" i="1"/>
  <c r="U49" i="1"/>
  <c r="V49" i="1"/>
  <c r="R52" i="1"/>
  <c r="S52" i="1"/>
  <c r="T52" i="1"/>
  <c r="U52" i="1"/>
  <c r="V52" i="1"/>
  <c r="R39" i="1"/>
  <c r="S39" i="1"/>
  <c r="T39" i="1"/>
  <c r="U39" i="1"/>
  <c r="V39" i="1"/>
  <c r="R50" i="1"/>
  <c r="S50" i="1"/>
  <c r="T50" i="1"/>
  <c r="U50" i="1"/>
  <c r="V50" i="1"/>
  <c r="R59" i="1"/>
  <c r="S59" i="1"/>
  <c r="T59" i="1"/>
  <c r="U59" i="1"/>
  <c r="V59" i="1"/>
  <c r="R73" i="1"/>
  <c r="S73" i="1"/>
  <c r="T73" i="1"/>
  <c r="U73" i="1"/>
  <c r="V73" i="1"/>
  <c r="R38" i="1"/>
  <c r="S38" i="1"/>
  <c r="T38" i="1"/>
  <c r="U38" i="1"/>
  <c r="V38" i="1"/>
  <c r="R55" i="1"/>
  <c r="S55" i="1"/>
  <c r="T55" i="1"/>
  <c r="U55" i="1"/>
  <c r="V55" i="1"/>
  <c r="R62" i="1"/>
  <c r="S62" i="1"/>
  <c r="T62" i="1"/>
  <c r="U62" i="1"/>
  <c r="V62" i="1"/>
  <c r="R56" i="1"/>
  <c r="S56" i="1"/>
  <c r="T56" i="1"/>
  <c r="U56" i="1"/>
  <c r="V56" i="1"/>
  <c r="R71" i="1"/>
  <c r="S71" i="1"/>
  <c r="T71" i="1"/>
  <c r="U71" i="1"/>
  <c r="V71" i="1"/>
  <c r="R61" i="1"/>
  <c r="S61" i="1"/>
  <c r="T61" i="1"/>
  <c r="U61" i="1"/>
  <c r="V61" i="1"/>
  <c r="R47" i="1"/>
  <c r="S47" i="1"/>
  <c r="T47" i="1"/>
  <c r="U47" i="1"/>
  <c r="V47" i="1"/>
  <c r="R57" i="1"/>
  <c r="S57" i="1"/>
  <c r="T57" i="1"/>
  <c r="U57" i="1"/>
  <c r="V57" i="1"/>
  <c r="R60" i="1"/>
  <c r="S60" i="1"/>
  <c r="T60" i="1"/>
  <c r="U60" i="1"/>
  <c r="V60" i="1"/>
  <c r="R90" i="1"/>
  <c r="S90" i="1"/>
  <c r="T90" i="1"/>
  <c r="U90" i="1"/>
  <c r="V90" i="1"/>
  <c r="R53" i="1"/>
  <c r="S53" i="1"/>
  <c r="T53" i="1"/>
  <c r="U53" i="1"/>
  <c r="V53" i="1"/>
  <c r="R98" i="1"/>
  <c r="S98" i="1"/>
  <c r="T98" i="1"/>
  <c r="U98" i="1"/>
  <c r="V98" i="1"/>
  <c r="R64" i="1"/>
  <c r="S64" i="1"/>
  <c r="T64" i="1"/>
  <c r="U64" i="1"/>
  <c r="V64" i="1"/>
  <c r="R45" i="1"/>
  <c r="S45" i="1"/>
  <c r="T45" i="1"/>
  <c r="U45" i="1"/>
  <c r="V45" i="1"/>
  <c r="R83" i="1"/>
  <c r="S83" i="1"/>
  <c r="T83" i="1"/>
  <c r="U83" i="1"/>
  <c r="V83" i="1"/>
  <c r="R94" i="1"/>
  <c r="S94" i="1"/>
  <c r="T94" i="1"/>
  <c r="U94" i="1"/>
  <c r="V94" i="1"/>
  <c r="R79" i="1"/>
  <c r="S79" i="1"/>
  <c r="T79" i="1"/>
  <c r="U79" i="1"/>
  <c r="V79" i="1"/>
  <c r="R81" i="1"/>
  <c r="S81" i="1"/>
  <c r="T81" i="1"/>
  <c r="U81" i="1"/>
  <c r="V81" i="1"/>
  <c r="R72" i="1"/>
  <c r="S72" i="1"/>
  <c r="T72" i="1"/>
  <c r="U72" i="1"/>
  <c r="V72" i="1"/>
  <c r="R116" i="1"/>
  <c r="S116" i="1"/>
  <c r="T116" i="1"/>
  <c r="U116" i="1"/>
  <c r="V116" i="1"/>
  <c r="R42" i="1"/>
  <c r="S42" i="1"/>
  <c r="T42" i="1"/>
  <c r="U42" i="1"/>
  <c r="V42" i="1"/>
  <c r="R46" i="1"/>
  <c r="S46" i="1"/>
  <c r="T46" i="1"/>
  <c r="U46" i="1"/>
  <c r="V46" i="1"/>
  <c r="R48" i="1"/>
  <c r="S48" i="1"/>
  <c r="T48" i="1"/>
  <c r="U48" i="1"/>
  <c r="V48" i="1"/>
  <c r="R88" i="1"/>
  <c r="S88" i="1"/>
  <c r="T88" i="1"/>
  <c r="U88" i="1"/>
  <c r="V88" i="1"/>
  <c r="R97" i="1"/>
  <c r="S97" i="1"/>
  <c r="T97" i="1"/>
  <c r="U97" i="1"/>
  <c r="V97" i="1"/>
  <c r="R76" i="1"/>
  <c r="S76" i="1"/>
  <c r="T76" i="1"/>
  <c r="U76" i="1"/>
  <c r="V76" i="1"/>
  <c r="R29" i="1"/>
  <c r="S29" i="1"/>
  <c r="T29" i="1"/>
  <c r="U29" i="1"/>
  <c r="V29" i="1"/>
  <c r="R85" i="1"/>
  <c r="S85" i="1"/>
  <c r="T85" i="1"/>
  <c r="U85" i="1"/>
  <c r="V85" i="1"/>
  <c r="R102" i="1"/>
  <c r="S102" i="1"/>
  <c r="T102" i="1"/>
  <c r="U102" i="1"/>
  <c r="V102" i="1"/>
  <c r="R84" i="1"/>
  <c r="S84" i="1"/>
  <c r="T84" i="1"/>
  <c r="U84" i="1"/>
  <c r="V84" i="1"/>
  <c r="R121" i="1"/>
  <c r="S121" i="1"/>
  <c r="T121" i="1"/>
  <c r="U121" i="1"/>
  <c r="V121" i="1"/>
  <c r="R110" i="1"/>
  <c r="S110" i="1"/>
  <c r="T110" i="1"/>
  <c r="U110" i="1"/>
  <c r="V110" i="1"/>
  <c r="R86" i="1"/>
  <c r="S86" i="1"/>
  <c r="T86" i="1"/>
  <c r="U86" i="1"/>
  <c r="V86" i="1"/>
  <c r="R87" i="1"/>
  <c r="S87" i="1"/>
  <c r="T87" i="1"/>
  <c r="U87" i="1"/>
  <c r="V87" i="1"/>
  <c r="R108" i="1"/>
  <c r="S108" i="1"/>
  <c r="T108" i="1"/>
  <c r="U108" i="1"/>
  <c r="V108" i="1"/>
  <c r="R91" i="1"/>
  <c r="S91" i="1"/>
  <c r="T91" i="1"/>
  <c r="U91" i="1"/>
  <c r="V91" i="1"/>
  <c r="R117" i="1"/>
  <c r="S117" i="1"/>
  <c r="T117" i="1"/>
  <c r="U117" i="1"/>
  <c r="V117" i="1"/>
  <c r="R115" i="1"/>
  <c r="S115" i="1"/>
  <c r="T115" i="1"/>
  <c r="U115" i="1"/>
  <c r="V115" i="1"/>
  <c r="R75" i="1"/>
  <c r="S75" i="1"/>
  <c r="T75" i="1"/>
  <c r="U75" i="1"/>
  <c r="V75" i="1"/>
  <c r="R114" i="1"/>
  <c r="S114" i="1"/>
  <c r="T114" i="1"/>
  <c r="U114" i="1"/>
  <c r="V114" i="1"/>
  <c r="R104" i="1"/>
  <c r="S104" i="1"/>
  <c r="T104" i="1"/>
  <c r="U104" i="1"/>
  <c r="V104" i="1"/>
  <c r="R105" i="1"/>
  <c r="S105" i="1"/>
  <c r="T105" i="1"/>
  <c r="U105" i="1"/>
  <c r="V105" i="1"/>
  <c r="R134" i="1"/>
  <c r="S134" i="1"/>
  <c r="T134" i="1"/>
  <c r="U134" i="1"/>
  <c r="V134" i="1"/>
  <c r="R109" i="1"/>
  <c r="S109" i="1"/>
  <c r="T109" i="1"/>
  <c r="U109" i="1"/>
  <c r="V109" i="1"/>
  <c r="R101" i="1"/>
  <c r="S101" i="1"/>
  <c r="T101" i="1"/>
  <c r="U101" i="1"/>
  <c r="V101" i="1"/>
  <c r="R63" i="1"/>
  <c r="S63" i="1"/>
  <c r="T63" i="1"/>
  <c r="U63" i="1"/>
  <c r="V63" i="1"/>
  <c r="R139" i="1"/>
  <c r="S139" i="1"/>
  <c r="T139" i="1"/>
  <c r="U139" i="1"/>
  <c r="V139" i="1"/>
  <c r="R158" i="1"/>
  <c r="S158" i="1"/>
  <c r="T158" i="1"/>
  <c r="U158" i="1"/>
  <c r="V158" i="1"/>
  <c r="R100" i="1"/>
  <c r="S100" i="1"/>
  <c r="T100" i="1"/>
  <c r="U100" i="1"/>
  <c r="V100" i="1"/>
  <c r="R146" i="1"/>
  <c r="S146" i="1"/>
  <c r="T146" i="1"/>
  <c r="U146" i="1"/>
  <c r="V146" i="1"/>
  <c r="R58" i="1"/>
  <c r="S58" i="1"/>
  <c r="T58" i="1"/>
  <c r="U58" i="1"/>
  <c r="V58" i="1"/>
  <c r="R122" i="1"/>
  <c r="S122" i="1"/>
  <c r="T122" i="1"/>
  <c r="U122" i="1"/>
  <c r="V122" i="1"/>
  <c r="R123" i="1"/>
  <c r="S123" i="1"/>
  <c r="T123" i="1"/>
  <c r="U123" i="1"/>
  <c r="V123" i="1"/>
  <c r="R69" i="1"/>
  <c r="S69" i="1"/>
  <c r="T69" i="1"/>
  <c r="U69" i="1"/>
  <c r="V69" i="1"/>
  <c r="R129" i="1"/>
  <c r="S129" i="1"/>
  <c r="T129" i="1"/>
  <c r="U129" i="1"/>
  <c r="V129" i="1"/>
  <c r="R131" i="1"/>
  <c r="S131" i="1"/>
  <c r="T131" i="1"/>
  <c r="U131" i="1"/>
  <c r="V131" i="1"/>
  <c r="R133" i="1"/>
  <c r="S133" i="1"/>
  <c r="T133" i="1"/>
  <c r="U133" i="1"/>
  <c r="V133" i="1"/>
  <c r="R151" i="1"/>
  <c r="S151" i="1"/>
  <c r="T151" i="1"/>
  <c r="U151" i="1"/>
  <c r="V151" i="1"/>
  <c r="R111" i="1"/>
  <c r="S111" i="1"/>
  <c r="T111" i="1"/>
  <c r="U111" i="1"/>
  <c r="V111" i="1"/>
  <c r="R124" i="1"/>
  <c r="S124" i="1"/>
  <c r="T124" i="1"/>
  <c r="U124" i="1"/>
  <c r="V124" i="1"/>
  <c r="R130" i="1"/>
  <c r="S130" i="1"/>
  <c r="T130" i="1"/>
  <c r="U130" i="1"/>
  <c r="V130" i="1"/>
  <c r="R141" i="1"/>
  <c r="S141" i="1"/>
  <c r="T141" i="1"/>
  <c r="U141" i="1"/>
  <c r="V141" i="1"/>
  <c r="R147" i="1"/>
  <c r="S147" i="1"/>
  <c r="T147" i="1"/>
  <c r="U147" i="1"/>
  <c r="V147" i="1"/>
  <c r="R160" i="1"/>
  <c r="S160" i="1"/>
  <c r="T160" i="1"/>
  <c r="U160" i="1"/>
  <c r="V160" i="1"/>
  <c r="R68" i="1"/>
  <c r="S68" i="1"/>
  <c r="T68" i="1"/>
  <c r="U68" i="1"/>
  <c r="V68" i="1"/>
  <c r="R103" i="1"/>
  <c r="S103" i="1"/>
  <c r="T103" i="1"/>
  <c r="U103" i="1"/>
  <c r="V103" i="1"/>
  <c r="R128" i="1"/>
  <c r="S128" i="1"/>
  <c r="T128" i="1"/>
  <c r="U128" i="1"/>
  <c r="V128" i="1"/>
  <c r="R40" i="1"/>
  <c r="S40" i="1"/>
  <c r="T40" i="1"/>
  <c r="U40" i="1"/>
  <c r="V40" i="1"/>
  <c r="R140" i="1"/>
  <c r="S140" i="1"/>
  <c r="T140" i="1"/>
  <c r="U140" i="1"/>
  <c r="V140" i="1"/>
  <c r="R106" i="1"/>
  <c r="S106" i="1"/>
  <c r="T106" i="1"/>
  <c r="U106" i="1"/>
  <c r="V106" i="1"/>
  <c r="R107" i="1"/>
  <c r="S107" i="1"/>
  <c r="T107" i="1"/>
  <c r="U107" i="1"/>
  <c r="V107" i="1"/>
  <c r="R135" i="1"/>
  <c r="S135" i="1"/>
  <c r="T135" i="1"/>
  <c r="U135" i="1"/>
  <c r="V135" i="1"/>
  <c r="R112" i="1"/>
  <c r="S112" i="1"/>
  <c r="T112" i="1"/>
  <c r="U112" i="1"/>
  <c r="V112" i="1"/>
  <c r="R99" i="1"/>
  <c r="S99" i="1"/>
  <c r="T99" i="1"/>
  <c r="U99" i="1"/>
  <c r="V99" i="1"/>
  <c r="R95" i="1"/>
  <c r="S95" i="1"/>
  <c r="T95" i="1"/>
  <c r="U95" i="1"/>
  <c r="V95" i="1"/>
  <c r="R142" i="1"/>
  <c r="S142" i="1"/>
  <c r="T142" i="1"/>
  <c r="U142" i="1"/>
  <c r="V142" i="1"/>
  <c r="R143" i="1"/>
  <c r="S143" i="1"/>
  <c r="T143" i="1"/>
  <c r="U143" i="1"/>
  <c r="V143" i="1"/>
  <c r="R148" i="1"/>
  <c r="S148" i="1"/>
  <c r="T148" i="1"/>
  <c r="U148" i="1"/>
  <c r="V148" i="1"/>
  <c r="R150" i="1"/>
  <c r="S150" i="1"/>
  <c r="T150" i="1"/>
  <c r="U150" i="1"/>
  <c r="V150" i="1"/>
  <c r="R89" i="1"/>
  <c r="S89" i="1"/>
  <c r="T89" i="1"/>
  <c r="U89" i="1"/>
  <c r="V89" i="1"/>
  <c r="R155" i="1"/>
  <c r="S155" i="1"/>
  <c r="T155" i="1"/>
  <c r="U155" i="1"/>
  <c r="V155" i="1"/>
  <c r="R144" i="1"/>
  <c r="S144" i="1"/>
  <c r="T144" i="1"/>
  <c r="U144" i="1"/>
  <c r="V144" i="1"/>
  <c r="R119" i="1"/>
  <c r="S119" i="1"/>
  <c r="T119" i="1"/>
  <c r="U119" i="1"/>
  <c r="V119" i="1"/>
  <c r="R165" i="1"/>
  <c r="S165" i="1"/>
  <c r="T165" i="1"/>
  <c r="U165" i="1"/>
  <c r="V165" i="1"/>
  <c r="R149" i="1"/>
  <c r="S149" i="1"/>
  <c r="T149" i="1"/>
  <c r="U149" i="1"/>
  <c r="V149" i="1"/>
  <c r="R162" i="1"/>
  <c r="S162" i="1"/>
  <c r="T162" i="1"/>
  <c r="U162" i="1"/>
  <c r="V162" i="1"/>
  <c r="R65" i="1"/>
  <c r="S65" i="1"/>
  <c r="T65" i="1"/>
  <c r="U65" i="1"/>
  <c r="V65" i="1"/>
  <c r="R164" i="1"/>
  <c r="S164" i="1"/>
  <c r="T164" i="1"/>
  <c r="U164" i="1"/>
  <c r="V164" i="1"/>
  <c r="R156" i="1"/>
  <c r="S156" i="1"/>
  <c r="T156" i="1"/>
  <c r="U156" i="1"/>
  <c r="V156" i="1"/>
  <c r="R172" i="1"/>
  <c r="S172" i="1"/>
  <c r="T172" i="1"/>
  <c r="U172" i="1"/>
  <c r="V172" i="1"/>
  <c r="R168" i="1"/>
  <c r="S168" i="1"/>
  <c r="T168" i="1"/>
  <c r="U168" i="1"/>
  <c r="V168" i="1"/>
  <c r="R167" i="1"/>
  <c r="S167" i="1"/>
  <c r="T167" i="1"/>
  <c r="U167" i="1"/>
  <c r="V167" i="1"/>
  <c r="R186" i="1"/>
  <c r="S186" i="1"/>
  <c r="T186" i="1"/>
  <c r="U186" i="1"/>
  <c r="V186" i="1"/>
  <c r="R125" i="1"/>
  <c r="S125" i="1"/>
  <c r="T125" i="1"/>
  <c r="U125" i="1"/>
  <c r="V125" i="1"/>
  <c r="R145" i="1"/>
  <c r="S145" i="1"/>
  <c r="T145" i="1"/>
  <c r="U145" i="1"/>
  <c r="V145" i="1"/>
  <c r="R138" i="1"/>
  <c r="S138" i="1"/>
  <c r="T138" i="1"/>
  <c r="U138" i="1"/>
  <c r="V138" i="1"/>
  <c r="R51" i="1"/>
  <c r="S51" i="1"/>
  <c r="T51" i="1"/>
  <c r="U51" i="1"/>
  <c r="V51" i="1"/>
  <c r="R136" i="1"/>
  <c r="S136" i="1"/>
  <c r="T136" i="1"/>
  <c r="U136" i="1"/>
  <c r="V136" i="1"/>
  <c r="R169" i="1"/>
  <c r="S169" i="1"/>
  <c r="T169" i="1"/>
  <c r="U169" i="1"/>
  <c r="V169" i="1"/>
  <c r="R166" i="1"/>
  <c r="S166" i="1"/>
  <c r="T166" i="1"/>
  <c r="U166" i="1"/>
  <c r="V166" i="1"/>
  <c r="R82" i="1"/>
  <c r="S82" i="1"/>
  <c r="T82" i="1"/>
  <c r="U82" i="1"/>
  <c r="V82" i="1"/>
  <c r="R126" i="1"/>
  <c r="S126" i="1"/>
  <c r="T126" i="1"/>
  <c r="U126" i="1"/>
  <c r="V126" i="1"/>
  <c r="R127" i="1"/>
  <c r="S127" i="1"/>
  <c r="T127" i="1"/>
  <c r="U127" i="1"/>
  <c r="V127" i="1"/>
  <c r="R77" i="1"/>
  <c r="S77" i="1"/>
  <c r="T77" i="1"/>
  <c r="U77" i="1"/>
  <c r="V77" i="1"/>
  <c r="R197" i="1"/>
  <c r="S197" i="1"/>
  <c r="T197" i="1"/>
  <c r="U197" i="1"/>
  <c r="V197" i="1"/>
  <c r="R35" i="1"/>
  <c r="S35" i="1"/>
  <c r="T35" i="1"/>
  <c r="U35" i="1"/>
  <c r="V35" i="1"/>
  <c r="R193" i="1"/>
  <c r="S193" i="1"/>
  <c r="T193" i="1"/>
  <c r="U193" i="1"/>
  <c r="V193" i="1"/>
  <c r="R70" i="1"/>
  <c r="S70" i="1"/>
  <c r="T70" i="1"/>
  <c r="U70" i="1"/>
  <c r="V70" i="1"/>
  <c r="R74" i="1"/>
  <c r="S74" i="1"/>
  <c r="T74" i="1"/>
  <c r="U74" i="1"/>
  <c r="V74" i="1"/>
  <c r="R67" i="1"/>
  <c r="S67" i="1"/>
  <c r="T67" i="1"/>
  <c r="U67" i="1"/>
  <c r="V67" i="1"/>
  <c r="R170" i="1"/>
  <c r="S170" i="1"/>
  <c r="T170" i="1"/>
  <c r="U170" i="1"/>
  <c r="V170" i="1"/>
  <c r="R177" i="1"/>
  <c r="S177" i="1"/>
  <c r="T177" i="1"/>
  <c r="U177" i="1"/>
  <c r="V177" i="1"/>
  <c r="R189" i="1"/>
  <c r="S189" i="1"/>
  <c r="T189" i="1"/>
  <c r="U189" i="1"/>
  <c r="V189" i="1"/>
  <c r="R176" i="1"/>
  <c r="S176" i="1"/>
  <c r="T176" i="1"/>
  <c r="U176" i="1"/>
  <c r="V176" i="1"/>
  <c r="R171" i="1"/>
  <c r="S171" i="1"/>
  <c r="T171" i="1"/>
  <c r="U171" i="1"/>
  <c r="V171" i="1"/>
  <c r="R179" i="1"/>
  <c r="S179" i="1"/>
  <c r="T179" i="1"/>
  <c r="U179" i="1"/>
  <c r="V179" i="1"/>
  <c r="R178" i="1"/>
  <c r="S178" i="1"/>
  <c r="T178" i="1"/>
  <c r="U178" i="1"/>
  <c r="V178" i="1"/>
  <c r="R180" i="1"/>
  <c r="S180" i="1"/>
  <c r="T180" i="1"/>
  <c r="U180" i="1"/>
  <c r="V180" i="1"/>
  <c r="R201" i="1"/>
  <c r="S201" i="1"/>
  <c r="T201" i="1"/>
  <c r="U201" i="1"/>
  <c r="V201" i="1"/>
  <c r="R182" i="1"/>
  <c r="S182" i="1"/>
  <c r="T182" i="1"/>
  <c r="U182" i="1"/>
  <c r="V182" i="1"/>
  <c r="R206" i="1"/>
  <c r="S206" i="1"/>
  <c r="T206" i="1"/>
  <c r="U206" i="1"/>
  <c r="V206" i="1"/>
  <c r="R184" i="1"/>
  <c r="S184" i="1"/>
  <c r="T184" i="1"/>
  <c r="U184" i="1"/>
  <c r="V184" i="1"/>
  <c r="R185" i="1"/>
  <c r="S185" i="1"/>
  <c r="T185" i="1"/>
  <c r="U185" i="1"/>
  <c r="V185" i="1"/>
  <c r="R174" i="1"/>
  <c r="S174" i="1"/>
  <c r="T174" i="1"/>
  <c r="U174" i="1"/>
  <c r="V174" i="1"/>
  <c r="R93" i="1"/>
  <c r="S93" i="1"/>
  <c r="T93" i="1"/>
  <c r="U93" i="1"/>
  <c r="V93" i="1"/>
  <c r="R192" i="1"/>
  <c r="S192" i="1"/>
  <c r="T192" i="1"/>
  <c r="U192" i="1"/>
  <c r="V192" i="1"/>
  <c r="R191" i="1"/>
  <c r="S191" i="1"/>
  <c r="T191" i="1"/>
  <c r="U191" i="1"/>
  <c r="V191" i="1"/>
  <c r="R188" i="1"/>
  <c r="S188" i="1"/>
  <c r="T188" i="1"/>
  <c r="U188" i="1"/>
  <c r="V188" i="1"/>
  <c r="R113" i="1"/>
  <c r="S113" i="1"/>
  <c r="T113" i="1"/>
  <c r="U113" i="1"/>
  <c r="V113" i="1"/>
  <c r="R195" i="1"/>
  <c r="S195" i="1"/>
  <c r="T195" i="1"/>
  <c r="U195" i="1"/>
  <c r="V195" i="1"/>
  <c r="R37" i="1"/>
  <c r="S37" i="1"/>
  <c r="T37" i="1"/>
  <c r="U37" i="1"/>
  <c r="V37" i="1"/>
  <c r="R196" i="1"/>
  <c r="S196" i="1"/>
  <c r="T196" i="1"/>
  <c r="U196" i="1"/>
  <c r="V196" i="1"/>
  <c r="R66" i="1"/>
  <c r="S66" i="1"/>
  <c r="T66" i="1"/>
  <c r="U66" i="1"/>
  <c r="V66" i="1"/>
  <c r="R187" i="1"/>
  <c r="S187" i="1"/>
  <c r="T187" i="1"/>
  <c r="U187" i="1"/>
  <c r="V187" i="1"/>
  <c r="R190" i="1"/>
  <c r="S190" i="1"/>
  <c r="T190" i="1"/>
  <c r="U190" i="1"/>
  <c r="V190" i="1"/>
  <c r="R132" i="1"/>
  <c r="S132" i="1"/>
  <c r="T132" i="1"/>
  <c r="U132" i="1"/>
  <c r="V132" i="1"/>
  <c r="R205" i="1"/>
  <c r="S205" i="1"/>
  <c r="T205" i="1"/>
  <c r="U205" i="1"/>
  <c r="V205" i="1"/>
  <c r="R203" i="1"/>
  <c r="S203" i="1"/>
  <c r="T203" i="1"/>
  <c r="U203" i="1"/>
  <c r="V203" i="1"/>
  <c r="R200" i="1"/>
  <c r="S200" i="1"/>
  <c r="T200" i="1"/>
  <c r="U200" i="1"/>
  <c r="V200" i="1"/>
  <c r="R120" i="1"/>
  <c r="S120" i="1"/>
  <c r="T120" i="1"/>
  <c r="U120" i="1"/>
  <c r="V120" i="1"/>
  <c r="R199" i="1"/>
  <c r="S199" i="1"/>
  <c r="T199" i="1"/>
  <c r="U199" i="1"/>
  <c r="V199" i="1"/>
  <c r="R118" i="1"/>
  <c r="S118" i="1"/>
  <c r="T118" i="1"/>
  <c r="U118" i="1"/>
  <c r="V118" i="1"/>
  <c r="R194" i="1"/>
  <c r="S194" i="1"/>
  <c r="T194" i="1"/>
  <c r="U194" i="1"/>
  <c r="V194" i="1"/>
  <c r="R157" i="1"/>
  <c r="S157" i="1"/>
  <c r="T157" i="1"/>
  <c r="U157" i="1"/>
  <c r="V157" i="1"/>
  <c r="R216" i="1"/>
  <c r="S216" i="1"/>
  <c r="T216" i="1"/>
  <c r="U216" i="1"/>
  <c r="V216" i="1"/>
  <c r="R161" i="1"/>
  <c r="S161" i="1"/>
  <c r="T161" i="1"/>
  <c r="U161" i="1"/>
  <c r="V161" i="1"/>
  <c r="R92" i="1"/>
  <c r="S92" i="1"/>
  <c r="T92" i="1"/>
  <c r="U92" i="1"/>
  <c r="V92" i="1"/>
  <c r="R202" i="1"/>
  <c r="S202" i="1"/>
  <c r="T202" i="1"/>
  <c r="U202" i="1"/>
  <c r="V202" i="1"/>
  <c r="R96" i="1"/>
  <c r="S96" i="1"/>
  <c r="T96" i="1"/>
  <c r="U96" i="1"/>
  <c r="V96" i="1"/>
  <c r="R219" i="1"/>
  <c r="S219" i="1"/>
  <c r="T219" i="1"/>
  <c r="U219" i="1"/>
  <c r="V219" i="1"/>
  <c r="R207" i="1"/>
  <c r="S207" i="1"/>
  <c r="T207" i="1"/>
  <c r="U207" i="1"/>
  <c r="V207" i="1"/>
  <c r="R78" i="1"/>
  <c r="S78" i="1"/>
  <c r="T78" i="1"/>
  <c r="U78" i="1"/>
  <c r="V78" i="1"/>
  <c r="R80" i="1"/>
  <c r="S80" i="1"/>
  <c r="T80" i="1"/>
  <c r="U80" i="1"/>
  <c r="V80" i="1"/>
  <c r="R211" i="1"/>
  <c r="S211" i="1"/>
  <c r="T211" i="1"/>
  <c r="U211" i="1"/>
  <c r="V211" i="1"/>
  <c r="R183" i="1"/>
  <c r="S183" i="1"/>
  <c r="T183" i="1"/>
  <c r="U183" i="1"/>
  <c r="V183" i="1"/>
  <c r="R215" i="1"/>
  <c r="S215" i="1"/>
  <c r="T215" i="1"/>
  <c r="U215" i="1"/>
  <c r="V215" i="1"/>
  <c r="R173" i="1"/>
  <c r="S173" i="1"/>
  <c r="T173" i="1"/>
  <c r="U173" i="1"/>
  <c r="V173" i="1"/>
  <c r="R212" i="1"/>
  <c r="S212" i="1"/>
  <c r="T212" i="1"/>
  <c r="U212" i="1"/>
  <c r="V212" i="1"/>
  <c r="R210" i="1"/>
  <c r="S210" i="1"/>
  <c r="T210" i="1"/>
  <c r="U210" i="1"/>
  <c r="V210" i="1"/>
  <c r="R152" i="1"/>
  <c r="S152" i="1"/>
  <c r="T152" i="1"/>
  <c r="U152" i="1"/>
  <c r="V152" i="1"/>
  <c r="R154" i="1"/>
  <c r="S154" i="1"/>
  <c r="T154" i="1"/>
  <c r="U154" i="1"/>
  <c r="V154" i="1"/>
  <c r="R218" i="1"/>
  <c r="S218" i="1"/>
  <c r="T218" i="1"/>
  <c r="U218" i="1"/>
  <c r="V218" i="1"/>
  <c r="R217" i="1"/>
  <c r="S217" i="1"/>
  <c r="T217" i="1"/>
  <c r="U217" i="1"/>
  <c r="V217" i="1"/>
  <c r="R209" i="1"/>
  <c r="S209" i="1"/>
  <c r="T209" i="1"/>
  <c r="U209" i="1"/>
  <c r="V209" i="1"/>
  <c r="R220" i="1"/>
  <c r="S220" i="1"/>
  <c r="T220" i="1"/>
  <c r="U220" i="1"/>
  <c r="V220" i="1"/>
  <c r="R223" i="1"/>
  <c r="S223" i="1"/>
  <c r="T223" i="1"/>
  <c r="U223" i="1"/>
  <c r="V223" i="1"/>
  <c r="R159" i="1"/>
  <c r="S159" i="1"/>
  <c r="T159" i="1"/>
  <c r="U159" i="1"/>
  <c r="V159" i="1"/>
  <c r="R163" i="1"/>
  <c r="S163" i="1"/>
  <c r="T163" i="1"/>
  <c r="U163" i="1"/>
  <c r="V163" i="1"/>
  <c r="R222" i="1"/>
  <c r="S222" i="1"/>
  <c r="T222" i="1"/>
  <c r="U222" i="1"/>
  <c r="V222" i="1"/>
  <c r="R224" i="1"/>
  <c r="S224" i="1"/>
  <c r="T224" i="1"/>
  <c r="U224" i="1"/>
  <c r="V224" i="1"/>
  <c r="R175" i="1"/>
  <c r="S175" i="1"/>
  <c r="T175" i="1"/>
  <c r="U175" i="1"/>
  <c r="V175" i="1"/>
  <c r="R137" i="1"/>
  <c r="S137" i="1"/>
  <c r="T137" i="1"/>
  <c r="U137" i="1"/>
  <c r="V137" i="1"/>
  <c r="R153" i="1"/>
  <c r="S153" i="1"/>
  <c r="T153" i="1"/>
  <c r="U153" i="1"/>
  <c r="V153" i="1"/>
  <c r="R198" i="1"/>
  <c r="S198" i="1"/>
  <c r="T198" i="1"/>
  <c r="U198" i="1"/>
  <c r="V198" i="1"/>
  <c r="R221" i="1"/>
  <c r="S221" i="1"/>
  <c r="T221" i="1"/>
  <c r="U221" i="1"/>
  <c r="V221" i="1"/>
  <c r="R208" i="1"/>
  <c r="S208" i="1"/>
  <c r="T208" i="1"/>
  <c r="U208" i="1"/>
  <c r="V208" i="1"/>
  <c r="R204" i="1"/>
  <c r="S204" i="1"/>
  <c r="T204" i="1"/>
  <c r="U204" i="1"/>
  <c r="V204" i="1"/>
  <c r="R214" i="1"/>
  <c r="S214" i="1"/>
  <c r="T214" i="1"/>
  <c r="U214" i="1"/>
  <c r="V214" i="1"/>
  <c r="R181" i="1"/>
  <c r="S181" i="1"/>
  <c r="T181" i="1"/>
  <c r="U181" i="1"/>
  <c r="V181" i="1"/>
  <c r="R225" i="1"/>
  <c r="S225" i="1"/>
  <c r="T225" i="1"/>
  <c r="U225" i="1"/>
  <c r="V225" i="1"/>
  <c r="R213" i="1"/>
  <c r="S213" i="1"/>
  <c r="T213" i="1"/>
  <c r="U213" i="1"/>
  <c r="V213" i="1"/>
  <c r="V11" i="1"/>
  <c r="U11" i="1"/>
  <c r="T11" i="1"/>
  <c r="S11" i="1"/>
  <c r="R11" i="1"/>
  <c r="X31" i="1"/>
  <c r="X116" i="1" l="1"/>
  <c r="X14" i="1"/>
  <c r="X62" i="1"/>
  <c r="X52" i="1"/>
  <c r="X24" i="1"/>
  <c r="X59" i="1"/>
  <c r="X44" i="1"/>
  <c r="X189" i="1"/>
  <c r="X98" i="1"/>
  <c r="X160" i="1"/>
  <c r="X134" i="1"/>
  <c r="X11" i="1"/>
  <c r="X123" i="1"/>
  <c r="X50" i="1"/>
  <c r="X25" i="1"/>
  <c r="X91" i="1"/>
  <c r="X72" i="1"/>
  <c r="X143" i="1"/>
  <c r="X196" i="1"/>
  <c r="X184" i="1"/>
  <c r="X225" i="1"/>
  <c r="X178" i="1"/>
  <c r="X166" i="1"/>
  <c r="X36" i="1"/>
  <c r="X122" i="1"/>
  <c r="X104" i="1"/>
  <c r="X176" i="1"/>
  <c r="X18" i="1"/>
  <c r="X192" i="1"/>
  <c r="X88" i="1"/>
  <c r="X180" i="1"/>
  <c r="X22" i="1"/>
  <c r="X100" i="1"/>
  <c r="X161" i="1"/>
  <c r="X106" i="1"/>
  <c r="X138" i="1"/>
  <c r="X42" i="1"/>
  <c r="X46" i="1"/>
  <c r="X103" i="1"/>
  <c r="X29" i="1"/>
  <c r="X48" i="1"/>
  <c r="X68" i="1"/>
  <c r="X136" i="1"/>
  <c r="X63" i="1"/>
  <c r="X198" i="1"/>
  <c r="X35" i="1"/>
  <c r="X208" i="1"/>
  <c r="X80" i="1"/>
  <c r="X78" i="1"/>
  <c r="X157" i="1"/>
  <c r="X118" i="1"/>
  <c r="X120" i="1"/>
  <c r="X12" i="1"/>
  <c r="X23" i="1"/>
  <c r="X17" i="1"/>
  <c r="X79" i="1"/>
  <c r="X71" i="1"/>
  <c r="X15" i="1"/>
  <c r="X83" i="1"/>
  <c r="X219" i="1"/>
  <c r="X146" i="1"/>
  <c r="X201" i="1"/>
  <c r="X224" i="1"/>
  <c r="X216" i="1"/>
  <c r="X105" i="1"/>
  <c r="X108" i="1"/>
  <c r="X57" i="1"/>
  <c r="X140" i="1"/>
  <c r="X86" i="1"/>
  <c r="X39" i="1"/>
  <c r="X169" i="1"/>
  <c r="X190" i="1"/>
  <c r="X167" i="1"/>
  <c r="X215" i="1"/>
  <c r="X188" i="1"/>
  <c r="X61" i="1"/>
  <c r="X97" i="1"/>
  <c r="X102" i="1"/>
  <c r="X168" i="1"/>
  <c r="X203" i="1"/>
  <c r="X26" i="1"/>
  <c r="X191" i="1"/>
  <c r="X199" i="1"/>
  <c r="X211" i="1"/>
  <c r="X16" i="1"/>
  <c r="X60" i="1"/>
  <c r="X195" i="1"/>
  <c r="X218" i="1"/>
  <c r="X45" i="1"/>
  <c r="X202" i="1"/>
  <c r="X220" i="1"/>
  <c r="X21" i="1"/>
  <c r="X183" i="1"/>
  <c r="X111" i="1"/>
  <c r="X187" i="1"/>
  <c r="X223" i="1"/>
  <c r="X174" i="1"/>
  <c r="X77" i="1"/>
  <c r="X181" i="1"/>
  <c r="X137" i="1"/>
  <c r="X82" i="1"/>
  <c r="X92" i="1"/>
  <c r="X51" i="1"/>
  <c r="X66" i="1"/>
  <c r="X94" i="1"/>
  <c r="X43" i="1"/>
  <c r="X54" i="1"/>
  <c r="X115" i="1"/>
  <c r="X33" i="1"/>
  <c r="X110" i="1"/>
  <c r="X49" i="1"/>
  <c r="X73" i="1"/>
  <c r="X172" i="1"/>
  <c r="X206" i="1"/>
  <c r="X197" i="1"/>
  <c r="X32" i="1"/>
  <c r="X34" i="1"/>
  <c r="X101" i="1"/>
  <c r="X84" i="1"/>
  <c r="X27" i="1"/>
  <c r="X144" i="1"/>
  <c r="X142" i="1"/>
  <c r="X185" i="1"/>
  <c r="X171" i="1"/>
  <c r="X164" i="1"/>
  <c r="X81" i="1"/>
  <c r="X129" i="1"/>
  <c r="X75" i="1"/>
  <c r="X85" i="1"/>
  <c r="X162" i="1"/>
  <c r="X28" i="1"/>
  <c r="X222" i="1"/>
  <c r="X76" i="1"/>
  <c r="X177" i="1"/>
  <c r="X114" i="1"/>
  <c r="X117" i="1"/>
  <c r="X69" i="1"/>
  <c r="X95" i="1"/>
  <c r="X124" i="1"/>
  <c r="X221" i="1"/>
  <c r="X217" i="1"/>
  <c r="X173" i="1"/>
  <c r="X128" i="1"/>
  <c r="X200" i="1"/>
  <c r="X126" i="1"/>
  <c r="X119" i="1"/>
  <c r="X149" i="1"/>
  <c r="X99" i="1"/>
  <c r="X127" i="1"/>
  <c r="X70" i="1"/>
  <c r="X213" i="1"/>
  <c r="X153" i="1"/>
  <c r="X40" i="1"/>
  <c r="X37" i="1"/>
  <c r="X159" i="1"/>
  <c r="X93" i="1"/>
  <c r="X163" i="1"/>
  <c r="X41" i="1"/>
  <c r="X141" i="1"/>
  <c r="X147" i="1"/>
  <c r="X151" i="1"/>
  <c r="X19" i="1"/>
  <c r="X121" i="1"/>
  <c r="X90" i="1"/>
  <c r="X165" i="1"/>
  <c r="X158" i="1"/>
  <c r="X193" i="1"/>
  <c r="X139" i="1"/>
  <c r="X186" i="1"/>
  <c r="X87" i="1"/>
  <c r="X148" i="1"/>
  <c r="X30" i="1"/>
  <c r="X194" i="1"/>
  <c r="X150" i="1"/>
  <c r="X109" i="1"/>
  <c r="X179" i="1"/>
  <c r="X182" i="1"/>
  <c r="X131" i="1"/>
  <c r="X207" i="1"/>
  <c r="X133" i="1"/>
  <c r="X20" i="1"/>
  <c r="X64" i="1"/>
  <c r="X47" i="1"/>
  <c r="X212" i="1"/>
  <c r="X56" i="1"/>
  <c r="X210" i="1"/>
  <c r="X205" i="1"/>
  <c r="X156" i="1"/>
  <c r="X55" i="1"/>
  <c r="X130" i="1"/>
  <c r="X89" i="1"/>
  <c r="X58" i="1"/>
  <c r="X135" i="1"/>
  <c r="X209" i="1"/>
  <c r="X53" i="1"/>
  <c r="X125" i="1"/>
  <c r="X112" i="1"/>
  <c r="X170" i="1"/>
  <c r="X107" i="1"/>
  <c r="X155" i="1"/>
  <c r="X38" i="1"/>
  <c r="X145" i="1"/>
  <c r="X214" i="1"/>
  <c r="X65" i="1"/>
  <c r="X204" i="1"/>
  <c r="X96" i="1"/>
  <c r="X113" i="1"/>
  <c r="X154" i="1"/>
  <c r="X67" i="1"/>
  <c r="X152" i="1"/>
  <c r="X175" i="1"/>
  <c r="X132" i="1"/>
  <c r="X74" i="1"/>
</calcChain>
</file>

<file path=xl/connections.xml><?xml version="1.0" encoding="utf-8"?>
<connections xmlns="http://schemas.openxmlformats.org/spreadsheetml/2006/main">
  <connection id="1" name="Conexión" type="4" refreshedVersion="4" background="1" saveData="1">
    <webPr sourceData="1" parsePre="1" consecutive="1" xl2000="1" url="http://basketballreasons.hol.es/html/index2.htm" htmlTables="1"/>
  </connection>
  <connection id="2" name="Conexión1" type="4" refreshedVersion="4" background="1" saveData="1">
    <webPr sourceData="1" parsePre="1" consecutive="1" xl2000="1" url="http://basketballreasons.hol.es/html/rosters/roster4.htm" htmlTables="1" htmlFormat="all">
      <tables count="1">
        <x v="5"/>
      </tables>
    </webPr>
  </connection>
  <connection id="3" name="Conexión2" type="4" refreshedVersion="4" background="1" saveData="1">
    <webPr sourceData="1" parsePre="1" consecutive="1" xl2000="1" url="http://basketballreasons.hol.es/html/rosters/roster4.htm" htmlTables="1" htmlFormat="all">
      <tables count="1">
        <x v="5"/>
      </tables>
    </webPr>
  </connection>
</connections>
</file>

<file path=xl/sharedStrings.xml><?xml version="1.0" encoding="utf-8"?>
<sst xmlns="http://schemas.openxmlformats.org/spreadsheetml/2006/main" count="2560" uniqueCount="365">
  <si>
    <t>EQUIVALENCIAS</t>
  </si>
  <si>
    <t>LETRAS</t>
  </si>
  <si>
    <t>F</t>
  </si>
  <si>
    <t>F+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</si>
  <si>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</si>
  <si>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</si>
  <si>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</si>
  <si>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</si>
  <si>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</si>
  <si>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</si>
  <si>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</si>
  <si>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</si>
  <si>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</si>
  <si>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</si>
  <si>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</si>
  <si>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A+</t>
  </si>
  <si>
    <t>IN</t>
  </si>
  <si>
    <t>OUT</t>
  </si>
  <si>
    <t>HAN</t>
  </si>
  <si>
    <t>DEF</t>
  </si>
  <si>
    <t>REB</t>
  </si>
  <si>
    <t>POT</t>
  </si>
  <si>
    <t>HEI</t>
  </si>
  <si>
    <t>WEI</t>
  </si>
  <si>
    <t>PIES</t>
  </si>
  <si>
    <t>PULGADAS</t>
  </si>
  <si>
    <t>CM</t>
  </si>
  <si>
    <t>PUNTUACIÓN</t>
  </si>
  <si>
    <t>POS</t>
  </si>
  <si>
    <t>PF</t>
  </si>
  <si>
    <t>PUNT. MÁXIMA POR POSICIÓN</t>
  </si>
  <si>
    <t>POSICIÓN</t>
  </si>
  <si>
    <t>PUNT</t>
  </si>
  <si>
    <t>SF</t>
  </si>
  <si>
    <t>SG</t>
  </si>
  <si>
    <t>PG</t>
  </si>
  <si>
    <t>EQUIVALENCIAS DE LETRAS</t>
  </si>
  <si>
    <t>Zhou Qi</t>
  </si>
  <si>
    <t>Isaiah Briscoe</t>
  </si>
  <si>
    <t>Demetrius Jackson</t>
  </si>
  <si>
    <t>Henry Ellenson</t>
  </si>
  <si>
    <t>Jarrod Uthoff</t>
  </si>
  <si>
    <t>Malik Beasley</t>
  </si>
  <si>
    <t>AGE</t>
  </si>
  <si>
    <t>6'10''</t>
  </si>
  <si>
    <t>in</t>
  </si>
  <si>
    <t>out</t>
  </si>
  <si>
    <t>han</t>
  </si>
  <si>
    <t>def</t>
  </si>
  <si>
    <t>reb</t>
  </si>
  <si>
    <t>pot</t>
  </si>
  <si>
    <t>Nombre</t>
  </si>
  <si>
    <t>Henry Sims</t>
  </si>
  <si>
    <t>Kings</t>
  </si>
  <si>
    <t>Stephen Zimmerman</t>
  </si>
  <si>
    <t>7'0''</t>
  </si>
  <si>
    <t>N/A</t>
  </si>
  <si>
    <t>Last Team</t>
  </si>
  <si>
    <t>Pelicans</t>
  </si>
  <si>
    <t>Miroslav Raduljica</t>
  </si>
  <si>
    <t>Pacers</t>
  </si>
  <si>
    <t>Festus Esili</t>
  </si>
  <si>
    <t>6'11''</t>
  </si>
  <si>
    <t>Wizards</t>
  </si>
  <si>
    <t>Andrew Nicholson</t>
  </si>
  <si>
    <t>6'9''</t>
  </si>
  <si>
    <t>Supersonics</t>
  </si>
  <si>
    <t>Kendrick Perkins</t>
  </si>
  <si>
    <t>Spurs</t>
  </si>
  <si>
    <t>Tyler Zeller</t>
  </si>
  <si>
    <t>Hawks</t>
  </si>
  <si>
    <t>Brook Lopez</t>
  </si>
  <si>
    <t>Nets</t>
  </si>
  <si>
    <t>Kyle O'Quinn</t>
  </si>
  <si>
    <t>Knicks</t>
  </si>
  <si>
    <t>Samuel Dalembert</t>
  </si>
  <si>
    <t>Bucks</t>
  </si>
  <si>
    <t>Vitor Faverani</t>
  </si>
  <si>
    <t>JaVale McGee</t>
  </si>
  <si>
    <t>Celtics</t>
  </si>
  <si>
    <t>Zaza Pachulia</t>
  </si>
  <si>
    <t>Lakers</t>
  </si>
  <si>
    <t>Emeka Okafor</t>
  </si>
  <si>
    <t>Andre Drummond</t>
  </si>
  <si>
    <t>Nuggets</t>
  </si>
  <si>
    <t>Roy Hibbert</t>
  </si>
  <si>
    <t>7'2''</t>
  </si>
  <si>
    <t>Larry Sanders</t>
  </si>
  <si>
    <t>Mavericks</t>
  </si>
  <si>
    <t>Chris Andersen</t>
  </si>
  <si>
    <t>Thunder</t>
  </si>
  <si>
    <t>Timofey Mozgov</t>
  </si>
  <si>
    <t>7'1''</t>
  </si>
  <si>
    <t>Suns</t>
  </si>
  <si>
    <t>Robert Upshaw</t>
  </si>
  <si>
    <t>Magic</t>
  </si>
  <si>
    <t>JJ Hickson</t>
  </si>
  <si>
    <t>Ian Manhinmi</t>
  </si>
  <si>
    <t>Ronny Turiaf</t>
  </si>
  <si>
    <t>Ryan Hollins</t>
  </si>
  <si>
    <t>Moussa Diagne</t>
  </si>
  <si>
    <t>Draft</t>
  </si>
  <si>
    <t>Kaleb Tarczewski</t>
  </si>
  <si>
    <t>Prince Ibeh</t>
  </si>
  <si>
    <t>Robin Lopez</t>
  </si>
  <si>
    <t>Miles Plumlee</t>
  </si>
  <si>
    <t>Meyers Leonard</t>
  </si>
  <si>
    <t>Heat</t>
  </si>
  <si>
    <t>Joel Freeland</t>
  </si>
  <si>
    <t>Clippers</t>
  </si>
  <si>
    <t>Omer Asik</t>
  </si>
  <si>
    <t>Amida Brimah</t>
  </si>
  <si>
    <t>Ivica Zubac</t>
  </si>
  <si>
    <t>Thomas Robinson</t>
  </si>
  <si>
    <t>Rashard Lewis</t>
  </si>
  <si>
    <t>Cody Zeller</t>
  </si>
  <si>
    <t>Cavaliers</t>
  </si>
  <si>
    <t>Noah Vonleh</t>
  </si>
  <si>
    <t>Timberwolves</t>
  </si>
  <si>
    <t>Jeremy Evans</t>
  </si>
  <si>
    <t>Aleksandar Vezenkov</t>
  </si>
  <si>
    <t>Glen Davis</t>
  </si>
  <si>
    <t>Jared Assullinger</t>
  </si>
  <si>
    <t>Mirza Teletovic</t>
  </si>
  <si>
    <t>6'8''</t>
  </si>
  <si>
    <t>Bulls</t>
  </si>
  <si>
    <t>Dimitrios Agravanis</t>
  </si>
  <si>
    <t>David Lee</t>
  </si>
  <si>
    <t>Luka Mitrovic</t>
  </si>
  <si>
    <t>Marreese Speights</t>
  </si>
  <si>
    <t>Thaddeus Young</t>
  </si>
  <si>
    <t>Kevin Seraphin</t>
  </si>
  <si>
    <t>Drew Gooden</t>
  </si>
  <si>
    <t>76ers</t>
  </si>
  <si>
    <t>DeJuan Blair</t>
  </si>
  <si>
    <t>6'7''</t>
  </si>
  <si>
    <t>Cliff Alexander</t>
  </si>
  <si>
    <t>Al Horford</t>
  </si>
  <si>
    <t>Seth Tuttle</t>
  </si>
  <si>
    <t>Raptors</t>
  </si>
  <si>
    <t>Perry Jones the Third</t>
  </si>
  <si>
    <t>Joakim Noah</t>
  </si>
  <si>
    <t>Amir Johnson</t>
  </si>
  <si>
    <t>John Henson</t>
  </si>
  <si>
    <t>Andrea Bargnani</t>
  </si>
  <si>
    <t>Alex Poythress</t>
  </si>
  <si>
    <t>Jonas Valanciunas</t>
  </si>
  <si>
    <t>Warriors</t>
  </si>
  <si>
    <t>Brandon Bass</t>
  </si>
  <si>
    <t>Jarvis Varnado</t>
  </si>
  <si>
    <t>Perry Ellis</t>
  </si>
  <si>
    <t xml:space="preserve">Nene </t>
  </si>
  <si>
    <t>Donatas Motiejunas</t>
  </si>
  <si>
    <t>Rockets</t>
  </si>
  <si>
    <t>Marquese Chriss</t>
  </si>
  <si>
    <t>Terrence Jones</t>
  </si>
  <si>
    <t>Kevin Love</t>
  </si>
  <si>
    <t>Damian Jones</t>
  </si>
  <si>
    <t>Cheick Diallo</t>
  </si>
  <si>
    <t>Petr Cornelie</t>
  </si>
  <si>
    <t>Trevor Booker</t>
  </si>
  <si>
    <t>Darrell Arthur</t>
  </si>
  <si>
    <t>Jon Leuer</t>
  </si>
  <si>
    <t>Grizzlies</t>
  </si>
  <si>
    <t>Guerschon Yabusele</t>
  </si>
  <si>
    <t>Brandan Wright</t>
  </si>
  <si>
    <t>Jordan Hill</t>
  </si>
  <si>
    <t>Ed Davis</t>
  </si>
  <si>
    <t>Boris Diaw</t>
  </si>
  <si>
    <t>Amar'e Stoudemire</t>
  </si>
  <si>
    <t>Jason Thompson</t>
  </si>
  <si>
    <t>David West</t>
  </si>
  <si>
    <t>Anthony Davis</t>
  </si>
  <si>
    <t>Mike Scott</t>
  </si>
  <si>
    <t>John Salmons</t>
  </si>
  <si>
    <t>Robbie Hummel</t>
  </si>
  <si>
    <t>Malik Pope</t>
  </si>
  <si>
    <t>Kawhi Leonard</t>
  </si>
  <si>
    <t>Kajota McDaniels</t>
  </si>
  <si>
    <t>6'6''</t>
  </si>
  <si>
    <t>Alessandro Gentile</t>
  </si>
  <si>
    <t>Jeffery Taylor</t>
  </si>
  <si>
    <t>Trail Blazers</t>
  </si>
  <si>
    <t>Awudu Abass</t>
  </si>
  <si>
    <t>Quincy Acy</t>
  </si>
  <si>
    <t>Dorian Finney-Smith</t>
  </si>
  <si>
    <t>Danuel House</t>
  </si>
  <si>
    <t>Ryan Anderson</t>
  </si>
  <si>
    <t>Damion Lee</t>
  </si>
  <si>
    <t>Wilson Chandler</t>
  </si>
  <si>
    <t>Danilo Gallinari</t>
  </si>
  <si>
    <t>Paul Zipser</t>
  </si>
  <si>
    <t>Marius Grigonis</t>
  </si>
  <si>
    <t>Oriol Pauli</t>
  </si>
  <si>
    <t>Justin Jackson</t>
  </si>
  <si>
    <t>Kevin Durant</t>
  </si>
  <si>
    <t>Jeff Green</t>
  </si>
  <si>
    <t>Luol Deng</t>
  </si>
  <si>
    <t>Daniel Hamilton</t>
  </si>
  <si>
    <t>DeAndre Bembry</t>
  </si>
  <si>
    <t>James Web III</t>
  </si>
  <si>
    <t>Kyle Singler</t>
  </si>
  <si>
    <t>Danny Granger</t>
  </si>
  <si>
    <t>Ersan Illyasova</t>
  </si>
  <si>
    <t>Al-Farouq Aminu</t>
  </si>
  <si>
    <t>Corey Brewer</t>
  </si>
  <si>
    <t>Mike Miller</t>
  </si>
  <si>
    <t>Wesley Johnson</t>
  </si>
  <si>
    <t>James Johnson</t>
  </si>
  <si>
    <t>Andrei Kirilenko</t>
  </si>
  <si>
    <t>Harrison Barnes</t>
  </si>
  <si>
    <t>PJ Tucker</t>
  </si>
  <si>
    <t>6'5''</t>
  </si>
  <si>
    <t>Nicolas Batum</t>
  </si>
  <si>
    <t>Martell Webster</t>
  </si>
  <si>
    <t>Tim Quarterman</t>
  </si>
  <si>
    <t>Jordan Clarkson</t>
  </si>
  <si>
    <t>Will Barton</t>
  </si>
  <si>
    <t>Tony Wroten</t>
  </si>
  <si>
    <t>Jordi Vendrell</t>
  </si>
  <si>
    <t>5'11''</t>
  </si>
  <si>
    <t>Darío Brizuela</t>
  </si>
  <si>
    <t>6'2''</t>
  </si>
  <si>
    <t>Sheldon McClellan</t>
  </si>
  <si>
    <t>Ron Baker</t>
  </si>
  <si>
    <t>6'4''</t>
  </si>
  <si>
    <t>Rasheed Sulaimon</t>
  </si>
  <si>
    <t>Albert Homs</t>
  </si>
  <si>
    <t>Marcus Thornton</t>
  </si>
  <si>
    <t>6'3''</t>
  </si>
  <si>
    <t>JP Tokoto</t>
  </si>
  <si>
    <t>Aaron Harrison</t>
  </si>
  <si>
    <t>Malcolm Brogdon</t>
  </si>
  <si>
    <t>Isaia Cordinier</t>
  </si>
  <si>
    <t>Wayne Selden</t>
  </si>
  <si>
    <t>Malachi Richardson</t>
  </si>
  <si>
    <t>Diego Flaccadori</t>
  </si>
  <si>
    <t>Danilo Fuzaro</t>
  </si>
  <si>
    <t>Dwyane Wade</t>
  </si>
  <si>
    <t>Dorell Wright</t>
  </si>
  <si>
    <t>Chris Douglas-Roberts</t>
  </si>
  <si>
    <t>Alan Anderson</t>
  </si>
  <si>
    <t>Evan Fournier</t>
  </si>
  <si>
    <t>Courtney Lee</t>
  </si>
  <si>
    <t>Alexey Shved</t>
  </si>
  <si>
    <t>Evan Turner</t>
  </si>
  <si>
    <t>Kent Bazemore</t>
  </si>
  <si>
    <t>Jeremy Lamb</t>
  </si>
  <si>
    <t>Ben Gordon</t>
  </si>
  <si>
    <t>LeBron James</t>
  </si>
  <si>
    <t>Dion Waiters</t>
  </si>
  <si>
    <t>Arron Afflalo</t>
  </si>
  <si>
    <t>Khris Middleton</t>
  </si>
  <si>
    <t>J.R. Smith</t>
  </si>
  <si>
    <t>Nick Johnson</t>
  </si>
  <si>
    <t>Terrence Ross</t>
  </si>
  <si>
    <t>Austin Rivers</t>
  </si>
  <si>
    <t>O.J. Mayo</t>
  </si>
  <si>
    <t>Marco Belinelli</t>
  </si>
  <si>
    <t>Anthony Morrow</t>
  </si>
  <si>
    <t>Eric Gordon</t>
  </si>
  <si>
    <t>Bradley Beal</t>
  </si>
  <si>
    <t>Ike Iroegbu</t>
  </si>
  <si>
    <t>Damian Lillard</t>
  </si>
  <si>
    <t>Sunti Bautista</t>
  </si>
  <si>
    <t>6'1''</t>
  </si>
  <si>
    <t>Bo McCalebb</t>
  </si>
  <si>
    <t>5'10''</t>
  </si>
  <si>
    <t>Pere Llompart</t>
  </si>
  <si>
    <t>Pistons</t>
  </si>
  <si>
    <t>Langston Galloway</t>
  </si>
  <si>
    <t>Marcus Paige</t>
  </si>
  <si>
    <t>Tyrone Wallace</t>
  </si>
  <si>
    <t>Wael Arakji</t>
  </si>
  <si>
    <t>Gabe York</t>
  </si>
  <si>
    <t>Malik Newman</t>
  </si>
  <si>
    <t>Tyler Harvey</t>
  </si>
  <si>
    <t>TJ McConnell</t>
  </si>
  <si>
    <t>Keifer Sykes</t>
  </si>
  <si>
    <t>6'0''</t>
  </si>
  <si>
    <t>Ryan Boatright</t>
  </si>
  <si>
    <t>Max Olajuwon</t>
  </si>
  <si>
    <t>George Lucas de Paula</t>
  </si>
  <si>
    <t>Isaiah Canaan</t>
  </si>
  <si>
    <t>Mario Chalmers</t>
  </si>
  <si>
    <t>Shaun Livingston</t>
  </si>
  <si>
    <t>JJ Barea</t>
  </si>
  <si>
    <t>Nate Robinson</t>
  </si>
  <si>
    <t>5'9''</t>
  </si>
  <si>
    <t>Jameer Nelson</t>
  </si>
  <si>
    <t>Ricard Rubio</t>
  </si>
  <si>
    <t>Gilbert Arenas</t>
  </si>
  <si>
    <t>Phil Pressey</t>
  </si>
  <si>
    <t>Kirk Hinrich</t>
  </si>
  <si>
    <t>Mo Williams</t>
  </si>
  <si>
    <t>D.J. Augustin</t>
  </si>
  <si>
    <t>Brandon Jennings</t>
  </si>
  <si>
    <t>Cole Train</t>
  </si>
  <si>
    <t>Jarrett Jack</t>
  </si>
  <si>
    <t>Ramon Sessions</t>
  </si>
  <si>
    <t>Nate Wolters</t>
  </si>
  <si>
    <t>Raymond Felton</t>
  </si>
  <si>
    <t>Patrick Beverley</t>
  </si>
  <si>
    <t>Aaron Brooks</t>
  </si>
  <si>
    <t>Randy Foye</t>
  </si>
  <si>
    <t>Cory Joseph</t>
  </si>
  <si>
    <t>Deron Williams</t>
  </si>
  <si>
    <t>Mike Conley</t>
  </si>
  <si>
    <t>CJ Watson</t>
  </si>
  <si>
    <t>Greivis Vasquez</t>
  </si>
  <si>
    <t>Goran Dragic</t>
  </si>
  <si>
    <t>Jerryd Bayless</t>
  </si>
  <si>
    <t>Ray McCallum</t>
  </si>
  <si>
    <t>Beno Udrih</t>
  </si>
  <si>
    <t>Aron Bynes</t>
  </si>
  <si>
    <t>ÍNDICES PARTICULARES DE CADA LETRA POR PUESTO</t>
  </si>
  <si>
    <t>CONVERSOR DE PIES A CM</t>
  </si>
  <si>
    <t>Player Abilities</t>
  </si>
  <si>
    <t>ID</t>
  </si>
  <si>
    <t>Name</t>
  </si>
  <si>
    <t>Pos</t>
  </si>
  <si>
    <t>Age</t>
  </si>
  <si>
    <t>Height</t>
  </si>
  <si>
    <t>Weight</t>
  </si>
  <si>
    <t>In</t>
  </si>
  <si>
    <t>Out</t>
  </si>
  <si>
    <t>Hn</t>
  </si>
  <si>
    <t>Df</t>
  </si>
  <si>
    <t>Reb</t>
  </si>
  <si>
    <t>Pot</t>
  </si>
  <si>
    <t>Markieff Morris</t>
  </si>
  <si>
    <t>Trey Lyles</t>
  </si>
  <si>
    <t>Patrick Patterson</t>
  </si>
  <si>
    <t>Channing Frye</t>
  </si>
  <si>
    <t>Tejota Warren</t>
  </si>
  <si>
    <t>Avery Bradley</t>
  </si>
  <si>
    <t>Lance Stephenson</t>
  </si>
  <si>
    <t>Rajon Rondo</t>
  </si>
  <si>
    <t>Jae Crowder</t>
  </si>
  <si>
    <t>Gerald Green</t>
  </si>
  <si>
    <t>Equipo actual</t>
  </si>
  <si>
    <t>Tyson Chandler</t>
  </si>
  <si>
    <t>Joe Johnson</t>
  </si>
  <si>
    <t>Tony Parker</t>
  </si>
  <si>
    <t>Player Salaries</t>
  </si>
  <si>
    <t>Year 1</t>
  </si>
  <si>
    <t>Year 2</t>
  </si>
  <si>
    <t>Year 3</t>
  </si>
  <si>
    <t>Year 4</t>
  </si>
  <si>
    <t>Year 5</t>
  </si>
  <si>
    <t>Year 6</t>
  </si>
  <si>
    <t>Year 7</t>
  </si>
  <si>
    <t>Total</t>
  </si>
  <si>
    <t>$0</t>
  </si>
  <si>
    <t>Total del Cap:</t>
  </si>
  <si>
    <t>Cap Disponible</t>
  </si>
  <si>
    <t>Disponibe para ofertar</t>
  </si>
  <si>
    <t>Ofertas</t>
  </si>
  <si>
    <t>Nico Batum</t>
  </si>
  <si>
    <t>Cap hipotético disponible</t>
  </si>
  <si>
    <t>TOTAL</t>
  </si>
  <si>
    <t>TOTAL HIPOTÉTICO</t>
  </si>
  <si>
    <t>Puntuación</t>
  </si>
  <si>
    <t>Quincy Miller</t>
  </si>
  <si>
    <t>RECHAZADO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</si>
</sst>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540A]#,##0.00"/>
    <numFmt numFmtId="165" formatCode="[$$-540A]#,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rgb="FFFFFFFF"/>
      <name val="Calibri"/>
      <family val="2"/>
      <scheme val="minor"/>
    </font>
    <font>
      <sz val="10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0"/>
      <color rgb="FFFFFFFF"/>
      <name val="Times New Roman"/>
      <family val="1"/>
    </font>
    <font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FAF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0" fontId="0" fillId="3" borderId="1" xfId="0" applyFill="1" applyBorder="1"/>
    <xf numFmtId="0" fontId="0" fillId="3" borderId="9" xfId="0" applyFill="1" applyBorder="1"/>
    <xf numFmtId="0" fontId="0" fillId="3" borderId="2" xfId="0" applyFill="1" applyBorder="1"/>
    <xf numFmtId="0" fontId="0" fillId="2" borderId="9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" xfId="0" applyFill="1" applyBorder="1"/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 applyBorder="1"/>
    <xf numFmtId="0" fontId="2" fillId="0" borderId="0" xfId="0" applyFont="1" applyAlignment="1">
      <alignment horizontal="center" vertical="center" wrapText="1"/>
    </xf>
    <xf numFmtId="0" fontId="0" fillId="0" borderId="0" xfId="0" applyBorder="1"/>
    <xf numFmtId="2" fontId="0" fillId="0" borderId="0" xfId="0" applyNumberFormat="1" applyBorder="1"/>
    <xf numFmtId="0" fontId="1" fillId="5" borderId="0" xfId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 wrapText="1"/>
    </xf>
    <xf numFmtId="0" fontId="0" fillId="0" borderId="10" xfId="0" applyBorder="1"/>
    <xf numFmtId="0" fontId="0" fillId="0" borderId="13" xfId="0" applyBorder="1"/>
    <xf numFmtId="0" fontId="0" fillId="0" borderId="11" xfId="0" applyBorder="1"/>
    <xf numFmtId="0" fontId="0" fillId="4" borderId="6" xfId="0" applyFill="1" applyBorder="1"/>
    <xf numFmtId="0" fontId="0" fillId="4" borderId="12" xfId="0" applyFill="1" applyBorder="1"/>
    <xf numFmtId="0" fontId="0" fillId="4" borderId="8" xfId="0" applyFill="1" applyBorder="1"/>
    <xf numFmtId="0" fontId="0" fillId="2" borderId="3" xfId="0" applyFill="1" applyBorder="1"/>
    <xf numFmtId="0" fontId="0" fillId="2" borderId="4" xfId="0" applyFill="1" applyBorder="1"/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vertical="center" wrapText="1"/>
    </xf>
    <xf numFmtId="0" fontId="1" fillId="0" borderId="0" xfId="1" applyAlignment="1">
      <alignment horizontal="left" vertical="center" wrapText="1"/>
    </xf>
    <xf numFmtId="0" fontId="1" fillId="5" borderId="0" xfId="1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0" fontId="1" fillId="7" borderId="0" xfId="1" applyFill="1" applyAlignment="1">
      <alignment horizontal="left" vertical="center" wrapText="1"/>
    </xf>
    <xf numFmtId="0" fontId="5" fillId="5" borderId="0" xfId="0" applyFont="1" applyFill="1" applyAlignment="1">
      <alignment horizontal="center" vertical="center" wrapText="1"/>
    </xf>
    <xf numFmtId="0" fontId="1" fillId="8" borderId="0" xfId="1" applyFill="1" applyAlignment="1">
      <alignment vertical="center" wrapText="1"/>
    </xf>
    <xf numFmtId="0" fontId="2" fillId="8" borderId="0" xfId="0" applyFont="1" applyFill="1" applyAlignment="1">
      <alignment horizontal="center" vertical="center" wrapText="1"/>
    </xf>
    <xf numFmtId="0" fontId="1" fillId="8" borderId="0" xfId="1" applyFill="1" applyAlignment="1">
      <alignment horizontal="center" vertical="center" wrapText="1"/>
    </xf>
    <xf numFmtId="0" fontId="0" fillId="8" borderId="0" xfId="0" applyFill="1" applyBorder="1"/>
    <xf numFmtId="2" fontId="0" fillId="8" borderId="0" xfId="0" applyNumberFormat="1" applyFill="1" applyBorder="1"/>
    <xf numFmtId="0" fontId="0" fillId="0" borderId="0" xfId="0" applyFill="1"/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1" fillId="7" borderId="0" xfId="1" applyFill="1" applyAlignment="1">
      <alignment vertical="center" wrapText="1"/>
    </xf>
    <xf numFmtId="165" fontId="5" fillId="7" borderId="0" xfId="0" applyNumberFormat="1" applyFont="1" applyFill="1" applyAlignment="1">
      <alignment horizontal="right" vertical="center"/>
    </xf>
    <xf numFmtId="165" fontId="5" fillId="7" borderId="0" xfId="0" applyNumberFormat="1" applyFont="1" applyFill="1" applyAlignment="1">
      <alignment horizontal="right" vertical="center" wrapText="1"/>
    </xf>
    <xf numFmtId="165" fontId="5" fillId="5" borderId="0" xfId="0" applyNumberFormat="1" applyFont="1" applyFill="1" applyAlignment="1">
      <alignment horizontal="right" vertical="center" wrapText="1"/>
    </xf>
    <xf numFmtId="165" fontId="0" fillId="5" borderId="0" xfId="0" applyNumberFormat="1" applyFill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8" fillId="4" borderId="0" xfId="1" applyFont="1" applyFill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0" xfId="1" applyFont="1" applyFill="1" applyAlignment="1">
      <alignment horizontal="center" vertical="center" wrapText="1"/>
    </xf>
    <xf numFmtId="0" fontId="10" fillId="4" borderId="0" xfId="0" applyFont="1" applyFill="1" applyBorder="1"/>
    <xf numFmtId="2" fontId="10" fillId="4" borderId="0" xfId="0" applyNumberFormat="1" applyFont="1" applyFill="1" applyBorder="1"/>
    <xf numFmtId="0" fontId="1" fillId="4" borderId="0" xfId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1" applyFill="1" applyAlignment="1">
      <alignment horizontal="center" vertical="center" wrapText="1"/>
    </xf>
    <xf numFmtId="2" fontId="0" fillId="4" borderId="0" xfId="0" applyNumberFormat="1" applyFill="1" applyBorder="1"/>
    <xf numFmtId="0" fontId="1" fillId="0" borderId="0" xfId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1" applyFill="1" applyAlignment="1">
      <alignment horizontal="center" vertical="center" wrapText="1"/>
    </xf>
    <xf numFmtId="0" fontId="0" fillId="0" borderId="0" xfId="0" applyFill="1" applyBorder="1"/>
    <xf numFmtId="2" fontId="0" fillId="0" borderId="0" xfId="0" applyNumberFormat="1" applyFill="1" applyBorder="1"/>
    <xf numFmtId="0" fontId="1" fillId="5" borderId="14" xfId="1" applyFill="1" applyBorder="1" applyAlignment="1">
      <alignment vertical="center" wrapText="1"/>
    </xf>
    <xf numFmtId="0" fontId="0" fillId="5" borderId="14" xfId="0" applyFill="1" applyBorder="1" applyAlignment="1">
      <alignment vertical="center" wrapText="1"/>
    </xf>
    <xf numFmtId="165" fontId="0" fillId="5" borderId="14" xfId="0" applyNumberFormat="1" applyFill="1" applyBorder="1" applyAlignment="1">
      <alignment vertical="center" wrapText="1"/>
    </xf>
    <xf numFmtId="0" fontId="1" fillId="0" borderId="14" xfId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165" fontId="0" fillId="0" borderId="14" xfId="0" applyNumberFormat="1" applyBorder="1" applyAlignment="1">
      <alignment vertical="center" wrapText="1"/>
    </xf>
    <xf numFmtId="0" fontId="1" fillId="9" borderId="14" xfId="1" applyFill="1" applyBorder="1" applyAlignment="1">
      <alignment vertical="center" wrapText="1"/>
    </xf>
    <xf numFmtId="0" fontId="0" fillId="9" borderId="14" xfId="0" applyFill="1" applyBorder="1" applyAlignment="1">
      <alignment vertical="center" wrapText="1"/>
    </xf>
    <xf numFmtId="165" fontId="0" fillId="9" borderId="14" xfId="0" applyNumberFormat="1" applyFill="1" applyBorder="1" applyAlignment="1">
      <alignment vertical="center" wrapText="1"/>
    </xf>
    <xf numFmtId="164" fontId="0" fillId="9" borderId="14" xfId="0" applyNumberFormat="1" applyFill="1" applyBorder="1"/>
    <xf numFmtId="0" fontId="0" fillId="11" borderId="14" xfId="0" applyFill="1" applyBorder="1"/>
    <xf numFmtId="164" fontId="0" fillId="9" borderId="15" xfId="0" applyNumberFormat="1" applyFill="1" applyBorder="1"/>
    <xf numFmtId="165" fontId="0" fillId="9" borderId="14" xfId="0" applyNumberFormat="1" applyFill="1" applyBorder="1"/>
    <xf numFmtId="0" fontId="0" fillId="9" borderId="14" xfId="0" applyFill="1" applyBorder="1"/>
    <xf numFmtId="0" fontId="0" fillId="9" borderId="0" xfId="0" applyFill="1" applyBorder="1"/>
    <xf numFmtId="2" fontId="0" fillId="9" borderId="0" xfId="0" applyNumberFormat="1" applyFill="1" applyBorder="1"/>
    <xf numFmtId="0" fontId="0" fillId="10" borderId="0" xfId="0" applyFill="1" applyBorder="1"/>
    <xf numFmtId="0" fontId="11" fillId="10" borderId="0" xfId="0" applyFont="1" applyFill="1" applyBorder="1"/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oster4" preserveFormatting="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dex2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oster4_1" preserveFormatting="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basketballreasons.hol.es/html/rosters/roster11.htm" TargetMode="External"/><Relationship Id="rId299" Type="http://schemas.openxmlformats.org/officeDocument/2006/relationships/hyperlink" Target="http://basketballreasons.hol.es/html/players/player22.htm" TargetMode="External"/><Relationship Id="rId21" Type="http://schemas.openxmlformats.org/officeDocument/2006/relationships/hyperlink" Target="http://basketballreasons.hol.es/html/players/player591.htm" TargetMode="External"/><Relationship Id="rId63" Type="http://schemas.openxmlformats.org/officeDocument/2006/relationships/hyperlink" Target="http://basketballreasons.hol.es/html/rosters/roster18.htm" TargetMode="External"/><Relationship Id="rId159" Type="http://schemas.openxmlformats.org/officeDocument/2006/relationships/hyperlink" Target="http://basketballreasons.hol.es/html/rosters/roster17.htm" TargetMode="External"/><Relationship Id="rId324" Type="http://schemas.openxmlformats.org/officeDocument/2006/relationships/hyperlink" Target="http://basketballreasons.hol.es/html/players/player438.htm" TargetMode="External"/><Relationship Id="rId366" Type="http://schemas.openxmlformats.org/officeDocument/2006/relationships/hyperlink" Target="http://basketballreasons.hol.es/html/players/player338.htm" TargetMode="External"/><Relationship Id="rId170" Type="http://schemas.openxmlformats.org/officeDocument/2006/relationships/hyperlink" Target="http://basketballreasons.hol.es/html/rosters/roster1.htm" TargetMode="External"/><Relationship Id="rId226" Type="http://schemas.openxmlformats.org/officeDocument/2006/relationships/hyperlink" Target="http://basketballreasons.hol.es/html/players/player538.htm" TargetMode="External"/><Relationship Id="rId268" Type="http://schemas.openxmlformats.org/officeDocument/2006/relationships/hyperlink" Target="http://basketballreasons.hol.es/html/players/player520.htm" TargetMode="External"/><Relationship Id="rId32" Type="http://schemas.openxmlformats.org/officeDocument/2006/relationships/hyperlink" Target="http://basketballreasons.hol.es/html/rosters/roster24.htm" TargetMode="External"/><Relationship Id="rId74" Type="http://schemas.openxmlformats.org/officeDocument/2006/relationships/hyperlink" Target="http://basketballreasons.hol.es/html/rosters/roster19.htm" TargetMode="External"/><Relationship Id="rId128" Type="http://schemas.openxmlformats.org/officeDocument/2006/relationships/hyperlink" Target="http://basketballreasons.hol.es/html/rosters/roster6.htm" TargetMode="External"/><Relationship Id="rId335" Type="http://schemas.openxmlformats.org/officeDocument/2006/relationships/hyperlink" Target="http://basketballreasons.hol.es/html/players/player322.htm" TargetMode="External"/><Relationship Id="rId377" Type="http://schemas.openxmlformats.org/officeDocument/2006/relationships/hyperlink" Target="http://basketballreasons.hol.es/html/players/player634.htm" TargetMode="External"/><Relationship Id="rId5" Type="http://schemas.openxmlformats.org/officeDocument/2006/relationships/hyperlink" Target="http://basketballreasons.hol.es/html/rosters/roster24.htm" TargetMode="External"/><Relationship Id="rId181" Type="http://schemas.openxmlformats.org/officeDocument/2006/relationships/hyperlink" Target="http://basketballreasons.hol.es/html/players/player623.htm" TargetMode="External"/><Relationship Id="rId237" Type="http://schemas.openxmlformats.org/officeDocument/2006/relationships/hyperlink" Target="http://basketballreasons.hol.es/html/players/player317.htm" TargetMode="External"/><Relationship Id="rId402" Type="http://schemas.openxmlformats.org/officeDocument/2006/relationships/hyperlink" Target="http://basketballreasons.hol.es/html/players/player509.htm" TargetMode="External"/><Relationship Id="rId279" Type="http://schemas.openxmlformats.org/officeDocument/2006/relationships/hyperlink" Target="http://basketballreasons.hol.es/html/players/player358.htm" TargetMode="External"/><Relationship Id="rId22" Type="http://schemas.openxmlformats.org/officeDocument/2006/relationships/hyperlink" Target="http://basketballreasons.hol.es/html/rosters/roster23.htm" TargetMode="External"/><Relationship Id="rId43" Type="http://schemas.openxmlformats.org/officeDocument/2006/relationships/hyperlink" Target="http://basketballreasons.hol.es/html/rosters/roster7.htm" TargetMode="External"/><Relationship Id="rId64" Type="http://schemas.openxmlformats.org/officeDocument/2006/relationships/hyperlink" Target="http://basketballreasons.hol.es/html/rosters/roster14.htm" TargetMode="External"/><Relationship Id="rId118" Type="http://schemas.openxmlformats.org/officeDocument/2006/relationships/hyperlink" Target="http://basketballreasons.hol.es/html/rosters/roster25.htm" TargetMode="External"/><Relationship Id="rId139" Type="http://schemas.openxmlformats.org/officeDocument/2006/relationships/hyperlink" Target="http://basketballreasons.hol.es/html/rosters/roster6.htm" TargetMode="External"/><Relationship Id="rId290" Type="http://schemas.openxmlformats.org/officeDocument/2006/relationships/hyperlink" Target="http://basketballreasons.hol.es/html/players/player254.htm" TargetMode="External"/><Relationship Id="rId304" Type="http://schemas.openxmlformats.org/officeDocument/2006/relationships/hyperlink" Target="http://basketballreasons.hol.es/html/players/player625.htm" TargetMode="External"/><Relationship Id="rId325" Type="http://schemas.openxmlformats.org/officeDocument/2006/relationships/hyperlink" Target="http://basketballreasons.hol.es/html/players/player435.htm" TargetMode="External"/><Relationship Id="rId346" Type="http://schemas.openxmlformats.org/officeDocument/2006/relationships/hyperlink" Target="http://basketballreasons.hol.es/html/players/player71.htm" TargetMode="External"/><Relationship Id="rId367" Type="http://schemas.openxmlformats.org/officeDocument/2006/relationships/hyperlink" Target="http://basketballreasons.hol.es/html/players/player320.htm" TargetMode="External"/><Relationship Id="rId388" Type="http://schemas.openxmlformats.org/officeDocument/2006/relationships/hyperlink" Target="http://basketballreasons.hol.es/html/players/player235.htm" TargetMode="External"/><Relationship Id="rId85" Type="http://schemas.openxmlformats.org/officeDocument/2006/relationships/hyperlink" Target="http://basketballreasons.hol.es/html/rosters/roster25.htm" TargetMode="External"/><Relationship Id="rId150" Type="http://schemas.openxmlformats.org/officeDocument/2006/relationships/hyperlink" Target="http://basketballreasons.hol.es/html/rosters/roster19.htm" TargetMode="External"/><Relationship Id="rId171" Type="http://schemas.openxmlformats.org/officeDocument/2006/relationships/hyperlink" Target="http://basketballreasons.hol.es/html/rosters/roster4.htm" TargetMode="External"/><Relationship Id="rId192" Type="http://schemas.openxmlformats.org/officeDocument/2006/relationships/hyperlink" Target="http://basketballreasons.hol.es/html/players/player408.htm" TargetMode="External"/><Relationship Id="rId206" Type="http://schemas.openxmlformats.org/officeDocument/2006/relationships/hyperlink" Target="http://basketballreasons.hol.es/html/players/player205.htm" TargetMode="External"/><Relationship Id="rId227" Type="http://schemas.openxmlformats.org/officeDocument/2006/relationships/hyperlink" Target="http://basketballreasons.hol.es/html/players/player507.htm" TargetMode="External"/><Relationship Id="rId413" Type="http://schemas.openxmlformats.org/officeDocument/2006/relationships/hyperlink" Target="http://basketballreasons.hol.es/html/players/player193.htm" TargetMode="External"/><Relationship Id="rId248" Type="http://schemas.openxmlformats.org/officeDocument/2006/relationships/hyperlink" Target="http://basketballreasons.hol.es/html/players/player195.htm" TargetMode="External"/><Relationship Id="rId269" Type="http://schemas.openxmlformats.org/officeDocument/2006/relationships/hyperlink" Target="http://basketballreasons.hol.es/html/players/player512.htm" TargetMode="External"/><Relationship Id="rId12" Type="http://schemas.openxmlformats.org/officeDocument/2006/relationships/hyperlink" Target="http://basketballreasons.hol.es/html/rosters/roster1.htm" TargetMode="External"/><Relationship Id="rId33" Type="http://schemas.openxmlformats.org/officeDocument/2006/relationships/hyperlink" Target="http://basketballreasons.hol.es/html/rosters/roster14.htm" TargetMode="External"/><Relationship Id="rId108" Type="http://schemas.openxmlformats.org/officeDocument/2006/relationships/hyperlink" Target="http://basketballreasons.hol.es/html/rosters/roster21.htm" TargetMode="External"/><Relationship Id="rId129" Type="http://schemas.openxmlformats.org/officeDocument/2006/relationships/hyperlink" Target="http://basketballreasons.hol.es/html/rosters/roster23.htm" TargetMode="External"/><Relationship Id="rId280" Type="http://schemas.openxmlformats.org/officeDocument/2006/relationships/hyperlink" Target="http://basketballreasons.hol.es/html/players/player357.htm" TargetMode="External"/><Relationship Id="rId315" Type="http://schemas.openxmlformats.org/officeDocument/2006/relationships/hyperlink" Target="http://basketballreasons.hol.es/html/players/player500.htm" TargetMode="External"/><Relationship Id="rId336" Type="http://schemas.openxmlformats.org/officeDocument/2006/relationships/hyperlink" Target="http://basketballreasons.hol.es/html/players/player319.htm" TargetMode="External"/><Relationship Id="rId357" Type="http://schemas.openxmlformats.org/officeDocument/2006/relationships/hyperlink" Target="http://basketballreasons.hol.es/html/players/player506.htm" TargetMode="External"/><Relationship Id="rId54" Type="http://schemas.openxmlformats.org/officeDocument/2006/relationships/hyperlink" Target="http://basketballreasons.hol.es/html/rosters/roster23.htm" TargetMode="External"/><Relationship Id="rId75" Type="http://schemas.openxmlformats.org/officeDocument/2006/relationships/hyperlink" Target="http://basketballreasons.hol.es/html/rosters/roster3.htm" TargetMode="External"/><Relationship Id="rId96" Type="http://schemas.openxmlformats.org/officeDocument/2006/relationships/hyperlink" Target="http://basketballreasons.hol.es/html/rosters/roster2.htm" TargetMode="External"/><Relationship Id="rId140" Type="http://schemas.openxmlformats.org/officeDocument/2006/relationships/hyperlink" Target="http://basketballreasons.hol.es/html/rosters/roster1.htm" TargetMode="External"/><Relationship Id="rId161" Type="http://schemas.openxmlformats.org/officeDocument/2006/relationships/hyperlink" Target="http://basketballreasons.hol.es/html/rosters/roster8.htm" TargetMode="External"/><Relationship Id="rId182" Type="http://schemas.openxmlformats.org/officeDocument/2006/relationships/hyperlink" Target="http://basketballreasons.hol.es/html/players/player601.htm" TargetMode="External"/><Relationship Id="rId217" Type="http://schemas.openxmlformats.org/officeDocument/2006/relationships/hyperlink" Target="http://basketballreasons.hol.es/html/players/player116.htm" TargetMode="External"/><Relationship Id="rId378" Type="http://schemas.openxmlformats.org/officeDocument/2006/relationships/hyperlink" Target="http://basketballreasons.hol.es/html/players/player586.htm" TargetMode="External"/><Relationship Id="rId399" Type="http://schemas.openxmlformats.org/officeDocument/2006/relationships/hyperlink" Target="http://basketballreasons.hol.es/html/players/player333.htm" TargetMode="External"/><Relationship Id="rId403" Type="http://schemas.openxmlformats.org/officeDocument/2006/relationships/hyperlink" Target="http://basketballreasons.hol.es/html/players/player126.htm" TargetMode="External"/><Relationship Id="rId6" Type="http://schemas.openxmlformats.org/officeDocument/2006/relationships/hyperlink" Target="http://basketballreasons.hol.es/html/players/player643.htm" TargetMode="External"/><Relationship Id="rId238" Type="http://schemas.openxmlformats.org/officeDocument/2006/relationships/hyperlink" Target="http://basketballreasons.hol.es/html/players/player307.htm" TargetMode="External"/><Relationship Id="rId259" Type="http://schemas.openxmlformats.org/officeDocument/2006/relationships/hyperlink" Target="http://basketballreasons.hol.es/html/players/player46.htm" TargetMode="External"/><Relationship Id="rId23" Type="http://schemas.openxmlformats.org/officeDocument/2006/relationships/hyperlink" Target="http://basketballreasons.hol.es/html/rosters/roster22.htm" TargetMode="External"/><Relationship Id="rId119" Type="http://schemas.openxmlformats.org/officeDocument/2006/relationships/hyperlink" Target="http://basketballreasons.hol.es/html/rosters/roster25.htm" TargetMode="External"/><Relationship Id="rId270" Type="http://schemas.openxmlformats.org/officeDocument/2006/relationships/hyperlink" Target="http://basketballreasons.hol.es/html/players/player503.htm" TargetMode="External"/><Relationship Id="rId291" Type="http://schemas.openxmlformats.org/officeDocument/2006/relationships/hyperlink" Target="http://basketballreasons.hol.es/html/players/player250.htm" TargetMode="External"/><Relationship Id="rId305" Type="http://schemas.openxmlformats.org/officeDocument/2006/relationships/hyperlink" Target="http://basketballreasons.hol.es/html/players/player597.htm" TargetMode="External"/><Relationship Id="rId326" Type="http://schemas.openxmlformats.org/officeDocument/2006/relationships/hyperlink" Target="http://basketballreasons.hol.es/html/players/player430.htm" TargetMode="External"/><Relationship Id="rId347" Type="http://schemas.openxmlformats.org/officeDocument/2006/relationships/hyperlink" Target="http://basketballreasons.hol.es/html/players/player63.htm" TargetMode="External"/><Relationship Id="rId44" Type="http://schemas.openxmlformats.org/officeDocument/2006/relationships/hyperlink" Target="http://basketballreasons.hol.es/html/rosters/roster16.htm" TargetMode="External"/><Relationship Id="rId65" Type="http://schemas.openxmlformats.org/officeDocument/2006/relationships/hyperlink" Target="http://basketballreasons.hol.es/html/rosters/roster17.htm" TargetMode="External"/><Relationship Id="rId86" Type="http://schemas.openxmlformats.org/officeDocument/2006/relationships/hyperlink" Target="http://basketballreasons.hol.es/html/rosters/roster11.htm" TargetMode="External"/><Relationship Id="rId130" Type="http://schemas.openxmlformats.org/officeDocument/2006/relationships/hyperlink" Target="http://basketballreasons.hol.es/html/rosters/roster6.htm" TargetMode="External"/><Relationship Id="rId151" Type="http://schemas.openxmlformats.org/officeDocument/2006/relationships/hyperlink" Target="http://basketballreasons.hol.es/html/rosters/roster11.htm" TargetMode="External"/><Relationship Id="rId368" Type="http://schemas.openxmlformats.org/officeDocument/2006/relationships/hyperlink" Target="http://basketballreasons.hol.es/html/players/player306.htm" TargetMode="External"/><Relationship Id="rId389" Type="http://schemas.openxmlformats.org/officeDocument/2006/relationships/hyperlink" Target="http://basketballreasons.hol.es/html/players/player126.htm" TargetMode="External"/><Relationship Id="rId172" Type="http://schemas.openxmlformats.org/officeDocument/2006/relationships/hyperlink" Target="http://basketballreasons.hol.es/html/rosters/roster14.htm" TargetMode="External"/><Relationship Id="rId193" Type="http://schemas.openxmlformats.org/officeDocument/2006/relationships/hyperlink" Target="http://basketballreasons.hol.es/html/players/player403.htm" TargetMode="External"/><Relationship Id="rId207" Type="http://schemas.openxmlformats.org/officeDocument/2006/relationships/hyperlink" Target="http://basketballreasons.hol.es/html/players/player154.htm" TargetMode="External"/><Relationship Id="rId228" Type="http://schemas.openxmlformats.org/officeDocument/2006/relationships/hyperlink" Target="http://basketballreasons.hol.es/html/players/player490.htm" TargetMode="External"/><Relationship Id="rId249" Type="http://schemas.openxmlformats.org/officeDocument/2006/relationships/hyperlink" Target="http://basketballreasons.hol.es/html/players/player192.htm" TargetMode="External"/><Relationship Id="rId414" Type="http://schemas.openxmlformats.org/officeDocument/2006/relationships/hyperlink" Target="http://basketballreasons.hol.es/html/players/player509.htm" TargetMode="External"/><Relationship Id="rId13" Type="http://schemas.openxmlformats.org/officeDocument/2006/relationships/hyperlink" Target="http://basketballreasons.hol.es/html/players/player52.htm" TargetMode="External"/><Relationship Id="rId109" Type="http://schemas.openxmlformats.org/officeDocument/2006/relationships/hyperlink" Target="http://basketballreasons.hol.es/html/rosters/roster17.htm" TargetMode="External"/><Relationship Id="rId260" Type="http://schemas.openxmlformats.org/officeDocument/2006/relationships/hyperlink" Target="http://basketballreasons.hol.es/html/players/player35.htm" TargetMode="External"/><Relationship Id="rId281" Type="http://schemas.openxmlformats.org/officeDocument/2006/relationships/hyperlink" Target="http://basketballreasons.hol.es/html/players/player344.htm" TargetMode="External"/><Relationship Id="rId316" Type="http://schemas.openxmlformats.org/officeDocument/2006/relationships/hyperlink" Target="http://basketballreasons.hol.es/html/players/player496.htm" TargetMode="External"/><Relationship Id="rId337" Type="http://schemas.openxmlformats.org/officeDocument/2006/relationships/hyperlink" Target="http://basketballreasons.hol.es/html/players/player311.htm" TargetMode="External"/><Relationship Id="rId34" Type="http://schemas.openxmlformats.org/officeDocument/2006/relationships/hyperlink" Target="http://basketballreasons.hol.es/html/rosters/roster21.htm" TargetMode="External"/><Relationship Id="rId55" Type="http://schemas.openxmlformats.org/officeDocument/2006/relationships/hyperlink" Target="http://basketballreasons.hol.es/html/rosters/roster16.htm" TargetMode="External"/><Relationship Id="rId76" Type="http://schemas.openxmlformats.org/officeDocument/2006/relationships/hyperlink" Target="http://basketballreasons.hol.es/html/rosters/roster16.htm" TargetMode="External"/><Relationship Id="rId97" Type="http://schemas.openxmlformats.org/officeDocument/2006/relationships/hyperlink" Target="http://basketballreasons.hol.es/html/rosters/roster17.htm" TargetMode="External"/><Relationship Id="rId120" Type="http://schemas.openxmlformats.org/officeDocument/2006/relationships/hyperlink" Target="http://basketballreasons.hol.es/html/rosters/roster18.htm" TargetMode="External"/><Relationship Id="rId141" Type="http://schemas.openxmlformats.org/officeDocument/2006/relationships/hyperlink" Target="http://basketballreasons.hol.es/html/rosters/roster11.htm" TargetMode="External"/><Relationship Id="rId358" Type="http://schemas.openxmlformats.org/officeDocument/2006/relationships/hyperlink" Target="http://basketballreasons.hol.es/html/players/player493.htm" TargetMode="External"/><Relationship Id="rId379" Type="http://schemas.openxmlformats.org/officeDocument/2006/relationships/hyperlink" Target="http://basketballreasons.hol.es/html/players/player213.htm" TargetMode="External"/><Relationship Id="rId7" Type="http://schemas.openxmlformats.org/officeDocument/2006/relationships/hyperlink" Target="http://basketballreasons.hol.es/html/players/player204.htm" TargetMode="External"/><Relationship Id="rId162" Type="http://schemas.openxmlformats.org/officeDocument/2006/relationships/hyperlink" Target="http://basketballreasons.hol.es/html/rosters/roster5.htm" TargetMode="External"/><Relationship Id="rId183" Type="http://schemas.openxmlformats.org/officeDocument/2006/relationships/hyperlink" Target="http://basketballreasons.hol.es/html/players/player576.htm" TargetMode="External"/><Relationship Id="rId218" Type="http://schemas.openxmlformats.org/officeDocument/2006/relationships/hyperlink" Target="http://basketballreasons.hol.es/html/players/player75.htm" TargetMode="External"/><Relationship Id="rId239" Type="http://schemas.openxmlformats.org/officeDocument/2006/relationships/hyperlink" Target="http://basketballreasons.hol.es/html/players/player290.htm" TargetMode="External"/><Relationship Id="rId390" Type="http://schemas.openxmlformats.org/officeDocument/2006/relationships/hyperlink" Target="http://basketballreasons.hol.es/html/players/player448.htm" TargetMode="External"/><Relationship Id="rId404" Type="http://schemas.openxmlformats.org/officeDocument/2006/relationships/hyperlink" Target="http://basketballreasons.hol.es/html/players/player632.htm" TargetMode="External"/><Relationship Id="rId250" Type="http://schemas.openxmlformats.org/officeDocument/2006/relationships/hyperlink" Target="http://basketballreasons.hol.es/html/players/player191.htm" TargetMode="External"/><Relationship Id="rId271" Type="http://schemas.openxmlformats.org/officeDocument/2006/relationships/hyperlink" Target="http://basketballreasons.hol.es/html/players/player495.htm" TargetMode="External"/><Relationship Id="rId292" Type="http://schemas.openxmlformats.org/officeDocument/2006/relationships/hyperlink" Target="http://basketballreasons.hol.es/html/players/player246.htm" TargetMode="External"/><Relationship Id="rId306" Type="http://schemas.openxmlformats.org/officeDocument/2006/relationships/hyperlink" Target="http://basketballreasons.hol.es/html/players/player590.htm" TargetMode="External"/><Relationship Id="rId24" Type="http://schemas.openxmlformats.org/officeDocument/2006/relationships/hyperlink" Target="http://basketballreasons.hol.es/html/rosters/roster26.htm" TargetMode="External"/><Relationship Id="rId45" Type="http://schemas.openxmlformats.org/officeDocument/2006/relationships/hyperlink" Target="http://basketballreasons.hol.es/html/rosters/roster14.htm" TargetMode="External"/><Relationship Id="rId66" Type="http://schemas.openxmlformats.org/officeDocument/2006/relationships/hyperlink" Target="http://basketballreasons.hol.es/html/rosters/roster16.htm" TargetMode="External"/><Relationship Id="rId87" Type="http://schemas.openxmlformats.org/officeDocument/2006/relationships/hyperlink" Target="http://basketballreasons.hol.es/html/rosters/roster18.htm" TargetMode="External"/><Relationship Id="rId110" Type="http://schemas.openxmlformats.org/officeDocument/2006/relationships/hyperlink" Target="http://basketballreasons.hol.es/html/rosters/roster7.htm" TargetMode="External"/><Relationship Id="rId131" Type="http://schemas.openxmlformats.org/officeDocument/2006/relationships/hyperlink" Target="http://basketballreasons.hol.es/html/rosters/roster16.htm" TargetMode="External"/><Relationship Id="rId327" Type="http://schemas.openxmlformats.org/officeDocument/2006/relationships/hyperlink" Target="http://basketballreasons.hol.es/html/players/player415.htm" TargetMode="External"/><Relationship Id="rId348" Type="http://schemas.openxmlformats.org/officeDocument/2006/relationships/hyperlink" Target="http://basketballreasons.hol.es/html/players/player47.htm" TargetMode="External"/><Relationship Id="rId369" Type="http://schemas.openxmlformats.org/officeDocument/2006/relationships/hyperlink" Target="http://basketballreasons.hol.es/html/players/player299.htm" TargetMode="External"/><Relationship Id="rId152" Type="http://schemas.openxmlformats.org/officeDocument/2006/relationships/hyperlink" Target="http://basketballreasons.hol.es/html/rosters/roster7.htm" TargetMode="External"/><Relationship Id="rId173" Type="http://schemas.openxmlformats.org/officeDocument/2006/relationships/hyperlink" Target="http://basketballreasons.hol.es/html/rosters/roster4.htm" TargetMode="External"/><Relationship Id="rId194" Type="http://schemas.openxmlformats.org/officeDocument/2006/relationships/hyperlink" Target="http://basketballreasons.hol.es/html/players/player392.htm" TargetMode="External"/><Relationship Id="rId208" Type="http://schemas.openxmlformats.org/officeDocument/2006/relationships/hyperlink" Target="http://basketballreasons.hol.es/html/players/player151.htm" TargetMode="External"/><Relationship Id="rId229" Type="http://schemas.openxmlformats.org/officeDocument/2006/relationships/hyperlink" Target="http://basketballreasons.hol.es/html/players/player483.htm" TargetMode="External"/><Relationship Id="rId380" Type="http://schemas.openxmlformats.org/officeDocument/2006/relationships/hyperlink" Target="http://basketballreasons.hol.es/html/players/player349.htm" TargetMode="External"/><Relationship Id="rId415" Type="http://schemas.openxmlformats.org/officeDocument/2006/relationships/hyperlink" Target="http://basketballreasons.hol.es/html/players/player126.htm" TargetMode="External"/><Relationship Id="rId240" Type="http://schemas.openxmlformats.org/officeDocument/2006/relationships/hyperlink" Target="http://basketballreasons.hol.es/html/players/player284.htm" TargetMode="External"/><Relationship Id="rId261" Type="http://schemas.openxmlformats.org/officeDocument/2006/relationships/hyperlink" Target="http://basketballreasons.hol.es/html/players/player27.htm" TargetMode="External"/><Relationship Id="rId14" Type="http://schemas.openxmlformats.org/officeDocument/2006/relationships/hyperlink" Target="http://basketballreasons.hol.es/html/rosters/roster12.htm" TargetMode="External"/><Relationship Id="rId35" Type="http://schemas.openxmlformats.org/officeDocument/2006/relationships/hyperlink" Target="http://basketballreasons.hol.es/html/rosters/roster3.htm" TargetMode="External"/><Relationship Id="rId56" Type="http://schemas.openxmlformats.org/officeDocument/2006/relationships/hyperlink" Target="http://basketballreasons.hol.es/html/rosters/roster6.htm" TargetMode="External"/><Relationship Id="rId77" Type="http://schemas.openxmlformats.org/officeDocument/2006/relationships/hyperlink" Target="http://basketballreasons.hol.es/html/rosters/roster11.htm" TargetMode="External"/><Relationship Id="rId100" Type="http://schemas.openxmlformats.org/officeDocument/2006/relationships/hyperlink" Target="http://basketballreasons.hol.es/html/rosters/roster28.htm" TargetMode="External"/><Relationship Id="rId282" Type="http://schemas.openxmlformats.org/officeDocument/2006/relationships/hyperlink" Target="http://basketballreasons.hol.es/html/players/player343.htm" TargetMode="External"/><Relationship Id="rId317" Type="http://schemas.openxmlformats.org/officeDocument/2006/relationships/hyperlink" Target="http://basketballreasons.hol.es/html/players/player477.htm" TargetMode="External"/><Relationship Id="rId338" Type="http://schemas.openxmlformats.org/officeDocument/2006/relationships/hyperlink" Target="http://basketballreasons.hol.es/html/players/player309.htm" TargetMode="External"/><Relationship Id="rId359" Type="http://schemas.openxmlformats.org/officeDocument/2006/relationships/hyperlink" Target="http://basketballreasons.hol.es/html/players/player491.htm" TargetMode="External"/><Relationship Id="rId8" Type="http://schemas.openxmlformats.org/officeDocument/2006/relationships/hyperlink" Target="http://basketballreasons.hol.es/html/players/player641.htm" TargetMode="External"/><Relationship Id="rId98" Type="http://schemas.openxmlformats.org/officeDocument/2006/relationships/hyperlink" Target="http://basketballreasons.hol.es/html/rosters/roster9.htm" TargetMode="External"/><Relationship Id="rId121" Type="http://schemas.openxmlformats.org/officeDocument/2006/relationships/hyperlink" Target="http://basketballreasons.hol.es/html/rosters/roster22.htm" TargetMode="External"/><Relationship Id="rId142" Type="http://schemas.openxmlformats.org/officeDocument/2006/relationships/hyperlink" Target="http://basketballreasons.hol.es/html/rosters/roster7.htm" TargetMode="External"/><Relationship Id="rId163" Type="http://schemas.openxmlformats.org/officeDocument/2006/relationships/hyperlink" Target="http://basketballreasons.hol.es/html/rosters/roster26.htm" TargetMode="External"/><Relationship Id="rId184" Type="http://schemas.openxmlformats.org/officeDocument/2006/relationships/hyperlink" Target="http://basketballreasons.hol.es/html/players/player555.htm" TargetMode="External"/><Relationship Id="rId219" Type="http://schemas.openxmlformats.org/officeDocument/2006/relationships/hyperlink" Target="http://basketballreasons.hol.es/html/players/player45.htm" TargetMode="External"/><Relationship Id="rId370" Type="http://schemas.openxmlformats.org/officeDocument/2006/relationships/hyperlink" Target="http://basketballreasons.hol.es/html/players/player293.htm" TargetMode="External"/><Relationship Id="rId391" Type="http://schemas.openxmlformats.org/officeDocument/2006/relationships/hyperlink" Target="http://basketballreasons.hol.es/html/players/player447.htm" TargetMode="External"/><Relationship Id="rId405" Type="http://schemas.openxmlformats.org/officeDocument/2006/relationships/hyperlink" Target="http://basketballreasons.hol.es/html/players/player634.htm" TargetMode="External"/><Relationship Id="rId230" Type="http://schemas.openxmlformats.org/officeDocument/2006/relationships/hyperlink" Target="http://basketballreasons.hol.es/html/players/player468.htm" TargetMode="External"/><Relationship Id="rId251" Type="http://schemas.openxmlformats.org/officeDocument/2006/relationships/hyperlink" Target="http://basketballreasons.hol.es/html/players/player173.htm" TargetMode="External"/><Relationship Id="rId25" Type="http://schemas.openxmlformats.org/officeDocument/2006/relationships/hyperlink" Target="http://basketballreasons.hol.es/html/rosters/roster21.htm" TargetMode="External"/><Relationship Id="rId46" Type="http://schemas.openxmlformats.org/officeDocument/2006/relationships/hyperlink" Target="http://basketballreasons.hol.es/html/rosters/roster26.htm" TargetMode="External"/><Relationship Id="rId67" Type="http://schemas.openxmlformats.org/officeDocument/2006/relationships/hyperlink" Target="http://basketballreasons.hol.es/html/rosters/roster2.htm" TargetMode="External"/><Relationship Id="rId272" Type="http://schemas.openxmlformats.org/officeDocument/2006/relationships/hyperlink" Target="http://basketballreasons.hol.es/html/players/player485.htm" TargetMode="External"/><Relationship Id="rId293" Type="http://schemas.openxmlformats.org/officeDocument/2006/relationships/hyperlink" Target="http://basketballreasons.hol.es/html/players/player212.htm" TargetMode="External"/><Relationship Id="rId307" Type="http://schemas.openxmlformats.org/officeDocument/2006/relationships/hyperlink" Target="http://basketballreasons.hol.es/html/players/player584.htm" TargetMode="External"/><Relationship Id="rId328" Type="http://schemas.openxmlformats.org/officeDocument/2006/relationships/hyperlink" Target="http://basketballreasons.hol.es/html/players/player393.htm" TargetMode="External"/><Relationship Id="rId349" Type="http://schemas.openxmlformats.org/officeDocument/2006/relationships/hyperlink" Target="http://basketballreasons.hol.es/html/players/player23.htm" TargetMode="External"/><Relationship Id="rId88" Type="http://schemas.openxmlformats.org/officeDocument/2006/relationships/hyperlink" Target="http://basketballreasons.hol.es/html/rosters/roster26.htm" TargetMode="External"/><Relationship Id="rId111" Type="http://schemas.openxmlformats.org/officeDocument/2006/relationships/hyperlink" Target="http://basketballreasons.hol.es/html/rosters/roster3.htm" TargetMode="External"/><Relationship Id="rId132" Type="http://schemas.openxmlformats.org/officeDocument/2006/relationships/hyperlink" Target="http://basketballreasons.hol.es/html/rosters/roster15.htm" TargetMode="External"/><Relationship Id="rId153" Type="http://schemas.openxmlformats.org/officeDocument/2006/relationships/hyperlink" Target="http://basketballreasons.hol.es/html/rosters/roster13.htm" TargetMode="External"/><Relationship Id="rId174" Type="http://schemas.openxmlformats.org/officeDocument/2006/relationships/hyperlink" Target="http://basketballreasons.hol.es/html/rosters/roster3.htm" TargetMode="External"/><Relationship Id="rId195" Type="http://schemas.openxmlformats.org/officeDocument/2006/relationships/hyperlink" Target="http://basketballreasons.hol.es/html/players/player386.htm" TargetMode="External"/><Relationship Id="rId209" Type="http://schemas.openxmlformats.org/officeDocument/2006/relationships/hyperlink" Target="http://basketballreasons.hol.es/html/players/player150.htm" TargetMode="External"/><Relationship Id="rId360" Type="http://schemas.openxmlformats.org/officeDocument/2006/relationships/hyperlink" Target="http://basketballreasons.hol.es/html/players/player462.htm" TargetMode="External"/><Relationship Id="rId381" Type="http://schemas.openxmlformats.org/officeDocument/2006/relationships/hyperlink" Target="http://basketballreasons.hol.es/html/players/player605.htm" TargetMode="External"/><Relationship Id="rId416" Type="http://schemas.openxmlformats.org/officeDocument/2006/relationships/hyperlink" Target="http://basketballreasons.hol.es/html/players/player87.htm" TargetMode="External"/><Relationship Id="rId220" Type="http://schemas.openxmlformats.org/officeDocument/2006/relationships/hyperlink" Target="http://basketballreasons.hol.es/html/players/player43.htm" TargetMode="External"/><Relationship Id="rId241" Type="http://schemas.openxmlformats.org/officeDocument/2006/relationships/hyperlink" Target="http://basketballreasons.hol.es/html/players/player260.htm" TargetMode="External"/><Relationship Id="rId15" Type="http://schemas.openxmlformats.org/officeDocument/2006/relationships/hyperlink" Target="http://basketballreasons.hol.es/html/players/player303.htm" TargetMode="External"/><Relationship Id="rId36" Type="http://schemas.openxmlformats.org/officeDocument/2006/relationships/hyperlink" Target="http://basketballreasons.hol.es/html/rosters/roster11.htm" TargetMode="External"/><Relationship Id="rId57" Type="http://schemas.openxmlformats.org/officeDocument/2006/relationships/hyperlink" Target="http://basketballreasons.hol.es/html/rosters/roster28.htm" TargetMode="External"/><Relationship Id="rId262" Type="http://schemas.openxmlformats.org/officeDocument/2006/relationships/hyperlink" Target="http://basketballreasons.hol.es/html/players/player9.htm" TargetMode="External"/><Relationship Id="rId283" Type="http://schemas.openxmlformats.org/officeDocument/2006/relationships/hyperlink" Target="http://basketballreasons.hol.es/html/players/player332.htm" TargetMode="External"/><Relationship Id="rId318" Type="http://schemas.openxmlformats.org/officeDocument/2006/relationships/hyperlink" Target="http://basketballreasons.hol.es/html/players/player476.htm" TargetMode="External"/><Relationship Id="rId339" Type="http://schemas.openxmlformats.org/officeDocument/2006/relationships/hyperlink" Target="http://basketballreasons.hol.es/html/players/player291.htm" TargetMode="External"/><Relationship Id="rId78" Type="http://schemas.openxmlformats.org/officeDocument/2006/relationships/hyperlink" Target="http://basketballreasons.hol.es/html/rosters/roster17.htm" TargetMode="External"/><Relationship Id="rId99" Type="http://schemas.openxmlformats.org/officeDocument/2006/relationships/hyperlink" Target="http://basketballreasons.hol.es/html/rosters/roster6.htm" TargetMode="External"/><Relationship Id="rId101" Type="http://schemas.openxmlformats.org/officeDocument/2006/relationships/hyperlink" Target="http://basketballreasons.hol.es/html/rosters/roster29.htm" TargetMode="External"/><Relationship Id="rId122" Type="http://schemas.openxmlformats.org/officeDocument/2006/relationships/hyperlink" Target="http://basketballreasons.hol.es/html/rosters/roster9.htm" TargetMode="External"/><Relationship Id="rId143" Type="http://schemas.openxmlformats.org/officeDocument/2006/relationships/hyperlink" Target="http://basketballreasons.hol.es/html/rosters/roster5.htm" TargetMode="External"/><Relationship Id="rId164" Type="http://schemas.openxmlformats.org/officeDocument/2006/relationships/hyperlink" Target="http://basketballreasons.hol.es/html/rosters/roster29.htm" TargetMode="External"/><Relationship Id="rId185" Type="http://schemas.openxmlformats.org/officeDocument/2006/relationships/hyperlink" Target="http://basketballreasons.hol.es/html/players/player528.htm" TargetMode="External"/><Relationship Id="rId350" Type="http://schemas.openxmlformats.org/officeDocument/2006/relationships/hyperlink" Target="http://basketballreasons.hol.es/html/players/player642.htm" TargetMode="External"/><Relationship Id="rId371" Type="http://schemas.openxmlformats.org/officeDocument/2006/relationships/hyperlink" Target="http://basketballreasons.hol.es/html/players/player262.htm" TargetMode="External"/><Relationship Id="rId406" Type="http://schemas.openxmlformats.org/officeDocument/2006/relationships/hyperlink" Target="http://basketballreasons.hol.es/html/players/player586.htm" TargetMode="External"/><Relationship Id="rId9" Type="http://schemas.openxmlformats.org/officeDocument/2006/relationships/hyperlink" Target="http://basketballreasons.hol.es/html/rosters/roster15.htm" TargetMode="External"/><Relationship Id="rId210" Type="http://schemas.openxmlformats.org/officeDocument/2006/relationships/hyperlink" Target="http://basketballreasons.hol.es/html/players/player148.htm" TargetMode="External"/><Relationship Id="rId392" Type="http://schemas.openxmlformats.org/officeDocument/2006/relationships/hyperlink" Target="http://basketballreasons.hol.es/html/players/player632.htm" TargetMode="External"/><Relationship Id="rId26" Type="http://schemas.openxmlformats.org/officeDocument/2006/relationships/hyperlink" Target="http://basketballreasons.hol.es/html/rosters/roster19.htm" TargetMode="External"/><Relationship Id="rId231" Type="http://schemas.openxmlformats.org/officeDocument/2006/relationships/hyperlink" Target="http://basketballreasons.hol.es/html/players/player433.htm" TargetMode="External"/><Relationship Id="rId252" Type="http://schemas.openxmlformats.org/officeDocument/2006/relationships/hyperlink" Target="http://basketballreasons.hol.es/html/players/player171.htm" TargetMode="External"/><Relationship Id="rId273" Type="http://schemas.openxmlformats.org/officeDocument/2006/relationships/hyperlink" Target="http://basketballreasons.hol.es/html/players/player451.htm" TargetMode="External"/><Relationship Id="rId294" Type="http://schemas.openxmlformats.org/officeDocument/2006/relationships/hyperlink" Target="http://basketballreasons.hol.es/html/players/player190.htm" TargetMode="External"/><Relationship Id="rId308" Type="http://schemas.openxmlformats.org/officeDocument/2006/relationships/hyperlink" Target="http://basketballreasons.hol.es/html/players/player580.htm" TargetMode="External"/><Relationship Id="rId329" Type="http://schemas.openxmlformats.org/officeDocument/2006/relationships/hyperlink" Target="http://basketballreasons.hol.es/html/players/player364.htm" TargetMode="External"/><Relationship Id="rId47" Type="http://schemas.openxmlformats.org/officeDocument/2006/relationships/hyperlink" Target="http://basketballreasons.hol.es/html/rosters/roster19.htm" TargetMode="External"/><Relationship Id="rId68" Type="http://schemas.openxmlformats.org/officeDocument/2006/relationships/hyperlink" Target="http://basketballreasons.hol.es/html/rosters/roster24.htm" TargetMode="External"/><Relationship Id="rId89" Type="http://schemas.openxmlformats.org/officeDocument/2006/relationships/hyperlink" Target="http://basketballreasons.hol.es/html/rosters/roster22.htm" TargetMode="External"/><Relationship Id="rId112" Type="http://schemas.openxmlformats.org/officeDocument/2006/relationships/hyperlink" Target="http://basketballreasons.hol.es/html/rosters/roster8.htm" TargetMode="External"/><Relationship Id="rId133" Type="http://schemas.openxmlformats.org/officeDocument/2006/relationships/hyperlink" Target="http://basketballreasons.hol.es/html/rosters/roster10.htm" TargetMode="External"/><Relationship Id="rId154" Type="http://schemas.openxmlformats.org/officeDocument/2006/relationships/hyperlink" Target="http://basketballreasons.hol.es/html/rosters/roster24.htm" TargetMode="External"/><Relationship Id="rId175" Type="http://schemas.openxmlformats.org/officeDocument/2006/relationships/hyperlink" Target="http://basketballreasons.hol.es/html/rosters/roster8.htm" TargetMode="External"/><Relationship Id="rId340" Type="http://schemas.openxmlformats.org/officeDocument/2006/relationships/hyperlink" Target="http://basketballreasons.hol.es/html/players/player276.htm" TargetMode="External"/><Relationship Id="rId361" Type="http://schemas.openxmlformats.org/officeDocument/2006/relationships/hyperlink" Target="http://basketballreasons.hol.es/html/players/player456.htm" TargetMode="External"/><Relationship Id="rId196" Type="http://schemas.openxmlformats.org/officeDocument/2006/relationships/hyperlink" Target="http://basketballreasons.hol.es/html/players/player384.htm" TargetMode="External"/><Relationship Id="rId200" Type="http://schemas.openxmlformats.org/officeDocument/2006/relationships/hyperlink" Target="http://basketballreasons.hol.es/html/players/player292.htm" TargetMode="External"/><Relationship Id="rId382" Type="http://schemas.openxmlformats.org/officeDocument/2006/relationships/hyperlink" Target="http://basketballreasons.hol.es/html/players/player6.htm" TargetMode="External"/><Relationship Id="rId417" Type="http://schemas.openxmlformats.org/officeDocument/2006/relationships/hyperlink" Target="http://basketballreasons.hol.es/html/rosters/roster27.htm" TargetMode="External"/><Relationship Id="rId16" Type="http://schemas.openxmlformats.org/officeDocument/2006/relationships/hyperlink" Target="http://basketballreasons.hol.es/html/rosters/roster12.htm" TargetMode="External"/><Relationship Id="rId221" Type="http://schemas.openxmlformats.org/officeDocument/2006/relationships/hyperlink" Target="http://basketballreasons.hol.es/html/players/player12.htm" TargetMode="External"/><Relationship Id="rId242" Type="http://schemas.openxmlformats.org/officeDocument/2006/relationships/hyperlink" Target="http://basketballreasons.hol.es/html/players/player258.htm" TargetMode="External"/><Relationship Id="rId263" Type="http://schemas.openxmlformats.org/officeDocument/2006/relationships/hyperlink" Target="http://basketballreasons.hol.es/html/players/player1.htm" TargetMode="External"/><Relationship Id="rId284" Type="http://schemas.openxmlformats.org/officeDocument/2006/relationships/hyperlink" Target="http://basketballreasons.hol.es/html/players/player298.htm" TargetMode="External"/><Relationship Id="rId319" Type="http://schemas.openxmlformats.org/officeDocument/2006/relationships/hyperlink" Target="http://basketballreasons.hol.es/html/players/player475.htm" TargetMode="External"/><Relationship Id="rId37" Type="http://schemas.openxmlformats.org/officeDocument/2006/relationships/hyperlink" Target="http://basketballreasons.hol.es/html/rosters/roster2.htm" TargetMode="External"/><Relationship Id="rId58" Type="http://schemas.openxmlformats.org/officeDocument/2006/relationships/hyperlink" Target="http://basketballreasons.hol.es/html/rosters/roster29.htm" TargetMode="External"/><Relationship Id="rId79" Type="http://schemas.openxmlformats.org/officeDocument/2006/relationships/hyperlink" Target="http://basketballreasons.hol.es/html/rosters/roster11.htm" TargetMode="External"/><Relationship Id="rId102" Type="http://schemas.openxmlformats.org/officeDocument/2006/relationships/hyperlink" Target="http://basketballreasons.hol.es/html/rosters/roster21.htm" TargetMode="External"/><Relationship Id="rId123" Type="http://schemas.openxmlformats.org/officeDocument/2006/relationships/hyperlink" Target="http://basketballreasons.hol.es/html/rosters/roster26.htm" TargetMode="External"/><Relationship Id="rId144" Type="http://schemas.openxmlformats.org/officeDocument/2006/relationships/hyperlink" Target="http://basketballreasons.hol.es/html/rosters/roster25.htm" TargetMode="External"/><Relationship Id="rId330" Type="http://schemas.openxmlformats.org/officeDocument/2006/relationships/hyperlink" Target="http://basketballreasons.hol.es/html/players/player354.htm" TargetMode="External"/><Relationship Id="rId90" Type="http://schemas.openxmlformats.org/officeDocument/2006/relationships/hyperlink" Target="http://basketballreasons.hol.es/html/rosters/roster6.htm" TargetMode="External"/><Relationship Id="rId165" Type="http://schemas.openxmlformats.org/officeDocument/2006/relationships/hyperlink" Target="http://basketballreasons.hol.es/html/rosters/roster16.htm" TargetMode="External"/><Relationship Id="rId186" Type="http://schemas.openxmlformats.org/officeDocument/2006/relationships/hyperlink" Target="http://basketballreasons.hol.es/html/players/player505.htm" TargetMode="External"/><Relationship Id="rId351" Type="http://schemas.openxmlformats.org/officeDocument/2006/relationships/hyperlink" Target="http://basketballreasons.hol.es/html/players/player609.htm" TargetMode="External"/><Relationship Id="rId372" Type="http://schemas.openxmlformats.org/officeDocument/2006/relationships/hyperlink" Target="http://basketballreasons.hol.es/html/players/player255.htm" TargetMode="External"/><Relationship Id="rId393" Type="http://schemas.openxmlformats.org/officeDocument/2006/relationships/hyperlink" Target="http://basketballreasons.hol.es/html/players/player634.htm" TargetMode="External"/><Relationship Id="rId407" Type="http://schemas.openxmlformats.org/officeDocument/2006/relationships/hyperlink" Target="http://basketballreasons.hol.es/html/players/player349.htm" TargetMode="External"/><Relationship Id="rId211" Type="http://schemas.openxmlformats.org/officeDocument/2006/relationships/hyperlink" Target="http://basketballreasons.hol.es/html/players/player146.htm" TargetMode="External"/><Relationship Id="rId232" Type="http://schemas.openxmlformats.org/officeDocument/2006/relationships/hyperlink" Target="http://basketballreasons.hol.es/html/players/player387.htm" TargetMode="External"/><Relationship Id="rId253" Type="http://schemas.openxmlformats.org/officeDocument/2006/relationships/hyperlink" Target="http://basketballreasons.hol.es/html/players/player169.htm" TargetMode="External"/><Relationship Id="rId274" Type="http://schemas.openxmlformats.org/officeDocument/2006/relationships/hyperlink" Target="http://basketballreasons.hol.es/html/players/player418.htm" TargetMode="External"/><Relationship Id="rId295" Type="http://schemas.openxmlformats.org/officeDocument/2006/relationships/hyperlink" Target="http://basketballreasons.hol.es/html/players/player70.htm" TargetMode="External"/><Relationship Id="rId309" Type="http://schemas.openxmlformats.org/officeDocument/2006/relationships/hyperlink" Target="http://basketballreasons.hol.es/html/players/player557.htm" TargetMode="External"/><Relationship Id="rId27" Type="http://schemas.openxmlformats.org/officeDocument/2006/relationships/hyperlink" Target="http://basketballreasons.hol.es/html/rosters/roster23.htm" TargetMode="External"/><Relationship Id="rId48" Type="http://schemas.openxmlformats.org/officeDocument/2006/relationships/hyperlink" Target="http://basketballreasons.hol.es/html/rosters/roster20.htm" TargetMode="External"/><Relationship Id="rId69" Type="http://schemas.openxmlformats.org/officeDocument/2006/relationships/hyperlink" Target="http://basketballreasons.hol.es/html/rosters/roster29.htm" TargetMode="External"/><Relationship Id="rId113" Type="http://schemas.openxmlformats.org/officeDocument/2006/relationships/hyperlink" Target="http://basketballreasons.hol.es/html/rosters/roster14.htm" TargetMode="External"/><Relationship Id="rId134" Type="http://schemas.openxmlformats.org/officeDocument/2006/relationships/hyperlink" Target="http://basketballreasons.hol.es/html/rosters/roster29.htm" TargetMode="External"/><Relationship Id="rId320" Type="http://schemas.openxmlformats.org/officeDocument/2006/relationships/hyperlink" Target="http://basketballreasons.hol.es/html/players/player466.htm" TargetMode="External"/><Relationship Id="rId80" Type="http://schemas.openxmlformats.org/officeDocument/2006/relationships/hyperlink" Target="http://basketballreasons.hol.es/html/rosters/roster4.htm" TargetMode="External"/><Relationship Id="rId155" Type="http://schemas.openxmlformats.org/officeDocument/2006/relationships/hyperlink" Target="http://basketballreasons.hol.es/html/rosters/roster2.htm" TargetMode="External"/><Relationship Id="rId176" Type="http://schemas.openxmlformats.org/officeDocument/2006/relationships/hyperlink" Target="http://basketballreasons.hol.es/html/rosters/roster20.htm" TargetMode="External"/><Relationship Id="rId197" Type="http://schemas.openxmlformats.org/officeDocument/2006/relationships/hyperlink" Target="http://basketballreasons.hol.es/html/players/player361.htm" TargetMode="External"/><Relationship Id="rId341" Type="http://schemas.openxmlformats.org/officeDocument/2006/relationships/hyperlink" Target="http://basketballreasons.hol.es/html/players/player274.htm" TargetMode="External"/><Relationship Id="rId362" Type="http://schemas.openxmlformats.org/officeDocument/2006/relationships/hyperlink" Target="http://basketballreasons.hol.es/html/players/player420.htm" TargetMode="External"/><Relationship Id="rId383" Type="http://schemas.openxmlformats.org/officeDocument/2006/relationships/hyperlink" Target="http://basketballreasons.hol.es/html/players/player318.htm" TargetMode="External"/><Relationship Id="rId418" Type="http://schemas.openxmlformats.org/officeDocument/2006/relationships/printerSettings" Target="../printerSettings/printerSettings1.bin"/><Relationship Id="rId201" Type="http://schemas.openxmlformats.org/officeDocument/2006/relationships/hyperlink" Target="http://basketballreasons.hol.es/html/players/player281.htm" TargetMode="External"/><Relationship Id="rId222" Type="http://schemas.openxmlformats.org/officeDocument/2006/relationships/hyperlink" Target="http://basketballreasons.hol.es/html/players/player630.htm" TargetMode="External"/><Relationship Id="rId243" Type="http://schemas.openxmlformats.org/officeDocument/2006/relationships/hyperlink" Target="http://basketballreasons.hol.es/html/players/player252.htm" TargetMode="External"/><Relationship Id="rId264" Type="http://schemas.openxmlformats.org/officeDocument/2006/relationships/hyperlink" Target="http://basketballreasons.hol.es/html/players/player613.htm" TargetMode="External"/><Relationship Id="rId285" Type="http://schemas.openxmlformats.org/officeDocument/2006/relationships/hyperlink" Target="http://basketballreasons.hol.es/html/players/player279.htm" TargetMode="External"/><Relationship Id="rId17" Type="http://schemas.openxmlformats.org/officeDocument/2006/relationships/hyperlink" Target="http://basketballreasons.hol.es/html/players/player470.htm" TargetMode="External"/><Relationship Id="rId38" Type="http://schemas.openxmlformats.org/officeDocument/2006/relationships/hyperlink" Target="http://basketballreasons.hol.es/html/rosters/roster7.htm" TargetMode="External"/><Relationship Id="rId59" Type="http://schemas.openxmlformats.org/officeDocument/2006/relationships/hyperlink" Target="http://basketballreasons.hol.es/html/rosters/roster3.htm" TargetMode="External"/><Relationship Id="rId103" Type="http://schemas.openxmlformats.org/officeDocument/2006/relationships/hyperlink" Target="http://basketballreasons.hol.es/html/rosters/roster28.htm" TargetMode="External"/><Relationship Id="rId124" Type="http://schemas.openxmlformats.org/officeDocument/2006/relationships/hyperlink" Target="http://basketballreasons.hol.es/html/rosters/roster18.htm" TargetMode="External"/><Relationship Id="rId310" Type="http://schemas.openxmlformats.org/officeDocument/2006/relationships/hyperlink" Target="http://basketballreasons.hol.es/html/players/player548.htm" TargetMode="External"/><Relationship Id="rId70" Type="http://schemas.openxmlformats.org/officeDocument/2006/relationships/hyperlink" Target="http://basketballreasons.hol.es/html/rosters/roster10.htm" TargetMode="External"/><Relationship Id="rId91" Type="http://schemas.openxmlformats.org/officeDocument/2006/relationships/hyperlink" Target="http://basketballreasons.hol.es/html/rosters/roster2.htm" TargetMode="External"/><Relationship Id="rId145" Type="http://schemas.openxmlformats.org/officeDocument/2006/relationships/hyperlink" Target="http://basketballreasons.hol.es/html/rosters/roster20.htm" TargetMode="External"/><Relationship Id="rId166" Type="http://schemas.openxmlformats.org/officeDocument/2006/relationships/hyperlink" Target="http://basketballreasons.hol.es/html/rosters/roster13.htm" TargetMode="External"/><Relationship Id="rId187" Type="http://schemas.openxmlformats.org/officeDocument/2006/relationships/hyperlink" Target="http://basketballreasons.hol.es/html/players/player489.htm" TargetMode="External"/><Relationship Id="rId331" Type="http://schemas.openxmlformats.org/officeDocument/2006/relationships/hyperlink" Target="http://basketballreasons.hol.es/html/players/player348.htm" TargetMode="External"/><Relationship Id="rId352" Type="http://schemas.openxmlformats.org/officeDocument/2006/relationships/hyperlink" Target="http://basketballreasons.hol.es/html/players/player607.htm" TargetMode="External"/><Relationship Id="rId373" Type="http://schemas.openxmlformats.org/officeDocument/2006/relationships/hyperlink" Target="http://basketballreasons.hol.es/html/players/player231.htm" TargetMode="External"/><Relationship Id="rId394" Type="http://schemas.openxmlformats.org/officeDocument/2006/relationships/hyperlink" Target="http://basketballreasons.hol.es/html/players/player586.htm" TargetMode="External"/><Relationship Id="rId408" Type="http://schemas.openxmlformats.org/officeDocument/2006/relationships/hyperlink" Target="http://basketballreasons.hol.es/html/players/player605.htm" TargetMode="External"/><Relationship Id="rId1" Type="http://schemas.openxmlformats.org/officeDocument/2006/relationships/hyperlink" Target="http://basketballreasons.hol.es/html/players/player567.htm" TargetMode="External"/><Relationship Id="rId212" Type="http://schemas.openxmlformats.org/officeDocument/2006/relationships/hyperlink" Target="http://basketballreasons.hol.es/html/players/player130.htm" TargetMode="External"/><Relationship Id="rId233" Type="http://schemas.openxmlformats.org/officeDocument/2006/relationships/hyperlink" Target="http://basketballreasons.hol.es/html/players/player383.htm" TargetMode="External"/><Relationship Id="rId254" Type="http://schemas.openxmlformats.org/officeDocument/2006/relationships/hyperlink" Target="http://basketballreasons.hol.es/html/players/player166.htm" TargetMode="External"/><Relationship Id="rId28" Type="http://schemas.openxmlformats.org/officeDocument/2006/relationships/hyperlink" Target="http://basketballreasons.hol.es/html/rosters/roster7.htm" TargetMode="External"/><Relationship Id="rId49" Type="http://schemas.openxmlformats.org/officeDocument/2006/relationships/hyperlink" Target="http://basketballreasons.hol.es/html/rosters/roster20.htm" TargetMode="External"/><Relationship Id="rId114" Type="http://schemas.openxmlformats.org/officeDocument/2006/relationships/hyperlink" Target="http://basketballreasons.hol.es/html/rosters/roster13.htm" TargetMode="External"/><Relationship Id="rId275" Type="http://schemas.openxmlformats.org/officeDocument/2006/relationships/hyperlink" Target="http://basketballreasons.hol.es/html/players/player406.htm" TargetMode="External"/><Relationship Id="rId296" Type="http://schemas.openxmlformats.org/officeDocument/2006/relationships/hyperlink" Target="http://basketballreasons.hol.es/html/players/player44.htm" TargetMode="External"/><Relationship Id="rId300" Type="http://schemas.openxmlformats.org/officeDocument/2006/relationships/hyperlink" Target="http://basketballreasons.hol.es/html/players/player15.htm" TargetMode="External"/><Relationship Id="rId60" Type="http://schemas.openxmlformats.org/officeDocument/2006/relationships/hyperlink" Target="http://basketballreasons.hol.es/html/rosters/roster10.htm" TargetMode="External"/><Relationship Id="rId81" Type="http://schemas.openxmlformats.org/officeDocument/2006/relationships/hyperlink" Target="http://basketballreasons.hol.es/html/rosters/roster26.htm" TargetMode="External"/><Relationship Id="rId135" Type="http://schemas.openxmlformats.org/officeDocument/2006/relationships/hyperlink" Target="http://basketballreasons.hol.es/html/rosters/roster15.htm" TargetMode="External"/><Relationship Id="rId156" Type="http://schemas.openxmlformats.org/officeDocument/2006/relationships/hyperlink" Target="http://basketballreasons.hol.es/html/rosters/roster13.htm" TargetMode="External"/><Relationship Id="rId177" Type="http://schemas.openxmlformats.org/officeDocument/2006/relationships/hyperlink" Target="http://basketballreasons.hol.es/html/rosters/roster21.htm" TargetMode="External"/><Relationship Id="rId198" Type="http://schemas.openxmlformats.org/officeDocument/2006/relationships/hyperlink" Target="http://basketballreasons.hol.es/html/players/player314.htm" TargetMode="External"/><Relationship Id="rId321" Type="http://schemas.openxmlformats.org/officeDocument/2006/relationships/hyperlink" Target="http://basketballreasons.hol.es/html/players/player461.htm" TargetMode="External"/><Relationship Id="rId342" Type="http://schemas.openxmlformats.org/officeDocument/2006/relationships/hyperlink" Target="http://basketballreasons.hol.es/html/players/player263.htm" TargetMode="External"/><Relationship Id="rId363" Type="http://schemas.openxmlformats.org/officeDocument/2006/relationships/hyperlink" Target="http://basketballreasons.hol.es/html/players/player407.htm" TargetMode="External"/><Relationship Id="rId384" Type="http://schemas.openxmlformats.org/officeDocument/2006/relationships/hyperlink" Target="http://basketballreasons.hol.es/html/players/player243.htm" TargetMode="External"/><Relationship Id="rId419" Type="http://schemas.openxmlformats.org/officeDocument/2006/relationships/queryTable" Target="../queryTables/queryTable1.xml"/><Relationship Id="rId202" Type="http://schemas.openxmlformats.org/officeDocument/2006/relationships/hyperlink" Target="http://basketballreasons.hol.es/html/players/player257.htm" TargetMode="External"/><Relationship Id="rId223" Type="http://schemas.openxmlformats.org/officeDocument/2006/relationships/hyperlink" Target="http://basketballreasons.hol.es/html/players/player562.htm" TargetMode="External"/><Relationship Id="rId244" Type="http://schemas.openxmlformats.org/officeDocument/2006/relationships/hyperlink" Target="http://basketballreasons.hol.es/html/players/player251.htm" TargetMode="External"/><Relationship Id="rId18" Type="http://schemas.openxmlformats.org/officeDocument/2006/relationships/hyperlink" Target="http://basketballreasons.hol.es/html/rosters/roster18.htm" TargetMode="External"/><Relationship Id="rId39" Type="http://schemas.openxmlformats.org/officeDocument/2006/relationships/hyperlink" Target="http://basketballreasons.hol.es/html/rosters/roster29.htm" TargetMode="External"/><Relationship Id="rId265" Type="http://schemas.openxmlformats.org/officeDocument/2006/relationships/hyperlink" Target="http://basketballreasons.hol.es/html/players/player600.htm" TargetMode="External"/><Relationship Id="rId286" Type="http://schemas.openxmlformats.org/officeDocument/2006/relationships/hyperlink" Target="http://basketballreasons.hol.es/html/players/player277.htm" TargetMode="External"/><Relationship Id="rId50" Type="http://schemas.openxmlformats.org/officeDocument/2006/relationships/hyperlink" Target="http://basketballreasons.hol.es/html/rosters/roster5.htm" TargetMode="External"/><Relationship Id="rId104" Type="http://schemas.openxmlformats.org/officeDocument/2006/relationships/hyperlink" Target="http://basketballreasons.hol.es/html/rosters/roster9.htm" TargetMode="External"/><Relationship Id="rId125" Type="http://schemas.openxmlformats.org/officeDocument/2006/relationships/hyperlink" Target="http://basketballreasons.hol.es/html/rosters/roster18.htm" TargetMode="External"/><Relationship Id="rId146" Type="http://schemas.openxmlformats.org/officeDocument/2006/relationships/hyperlink" Target="http://basketballreasons.hol.es/html/rosters/roster10.htm" TargetMode="External"/><Relationship Id="rId167" Type="http://schemas.openxmlformats.org/officeDocument/2006/relationships/hyperlink" Target="http://basketballreasons.hol.es/html/rosters/roster17.htm" TargetMode="External"/><Relationship Id="rId188" Type="http://schemas.openxmlformats.org/officeDocument/2006/relationships/hyperlink" Target="http://basketballreasons.hol.es/html/players/player474.htm" TargetMode="External"/><Relationship Id="rId311" Type="http://schemas.openxmlformats.org/officeDocument/2006/relationships/hyperlink" Target="http://basketballreasons.hol.es/html/players/player542.htm" TargetMode="External"/><Relationship Id="rId332" Type="http://schemas.openxmlformats.org/officeDocument/2006/relationships/hyperlink" Target="http://basketballreasons.hol.es/html/players/player331.htm" TargetMode="External"/><Relationship Id="rId353" Type="http://schemas.openxmlformats.org/officeDocument/2006/relationships/hyperlink" Target="http://basketballreasons.hol.es/html/players/player606.htm" TargetMode="External"/><Relationship Id="rId374" Type="http://schemas.openxmlformats.org/officeDocument/2006/relationships/hyperlink" Target="http://basketballreasons.hol.es/html/players/player206.htm" TargetMode="External"/><Relationship Id="rId395" Type="http://schemas.openxmlformats.org/officeDocument/2006/relationships/hyperlink" Target="http://basketballreasons.hol.es/html/players/player349.htm" TargetMode="External"/><Relationship Id="rId409" Type="http://schemas.openxmlformats.org/officeDocument/2006/relationships/hyperlink" Target="http://basketballreasons.hol.es/html/players/player6.htm" TargetMode="External"/><Relationship Id="rId71" Type="http://schemas.openxmlformats.org/officeDocument/2006/relationships/hyperlink" Target="http://basketballreasons.hol.es/html/rosters/roster3.htm" TargetMode="External"/><Relationship Id="rId92" Type="http://schemas.openxmlformats.org/officeDocument/2006/relationships/hyperlink" Target="http://basketballreasons.hol.es/html/rosters/roster16.htm" TargetMode="External"/><Relationship Id="rId213" Type="http://schemas.openxmlformats.org/officeDocument/2006/relationships/hyperlink" Target="http://basketballreasons.hol.es/html/players/player129.htm" TargetMode="External"/><Relationship Id="rId234" Type="http://schemas.openxmlformats.org/officeDocument/2006/relationships/hyperlink" Target="http://basketballreasons.hol.es/html/players/player359.htm" TargetMode="External"/><Relationship Id="rId420" Type="http://schemas.openxmlformats.org/officeDocument/2006/relationships/queryTable" Target="../queryTables/queryTable2.xml"/><Relationship Id="rId2" Type="http://schemas.openxmlformats.org/officeDocument/2006/relationships/hyperlink" Target="http://basketballreasons.hol.es/html/players/player569.htm" TargetMode="External"/><Relationship Id="rId29" Type="http://schemas.openxmlformats.org/officeDocument/2006/relationships/hyperlink" Target="http://basketballreasons.hol.es/html/rosters/roster16.htm" TargetMode="External"/><Relationship Id="rId255" Type="http://schemas.openxmlformats.org/officeDocument/2006/relationships/hyperlink" Target="http://basketballreasons.hol.es/html/players/player155.htm" TargetMode="External"/><Relationship Id="rId276" Type="http://schemas.openxmlformats.org/officeDocument/2006/relationships/hyperlink" Target="http://basketballreasons.hol.es/html/players/player391.htm" TargetMode="External"/><Relationship Id="rId297" Type="http://schemas.openxmlformats.org/officeDocument/2006/relationships/hyperlink" Target="http://basketballreasons.hol.es/html/players/player38.htm" TargetMode="External"/><Relationship Id="rId40" Type="http://schemas.openxmlformats.org/officeDocument/2006/relationships/hyperlink" Target="http://basketballreasons.hol.es/html/rosters/roster9.htm" TargetMode="External"/><Relationship Id="rId115" Type="http://schemas.openxmlformats.org/officeDocument/2006/relationships/hyperlink" Target="http://basketballreasons.hol.es/html/rosters/roster19.htm" TargetMode="External"/><Relationship Id="rId136" Type="http://schemas.openxmlformats.org/officeDocument/2006/relationships/hyperlink" Target="http://basketballreasons.hol.es/html/rosters/roster16.htm" TargetMode="External"/><Relationship Id="rId157" Type="http://schemas.openxmlformats.org/officeDocument/2006/relationships/hyperlink" Target="http://basketballreasons.hol.es/html/rosters/roster16.htm" TargetMode="External"/><Relationship Id="rId178" Type="http://schemas.openxmlformats.org/officeDocument/2006/relationships/hyperlink" Target="http://basketballreasons.hol.es/html/rosters/roster7.htm" TargetMode="External"/><Relationship Id="rId301" Type="http://schemas.openxmlformats.org/officeDocument/2006/relationships/hyperlink" Target="http://basketballreasons.hol.es/html/players/player3.htm" TargetMode="External"/><Relationship Id="rId322" Type="http://schemas.openxmlformats.org/officeDocument/2006/relationships/hyperlink" Target="http://basketballreasons.hol.es/html/players/player459.htm" TargetMode="External"/><Relationship Id="rId343" Type="http://schemas.openxmlformats.org/officeDocument/2006/relationships/hyperlink" Target="http://basketballreasons.hol.es/html/players/player236.htm" TargetMode="External"/><Relationship Id="rId364" Type="http://schemas.openxmlformats.org/officeDocument/2006/relationships/hyperlink" Target="http://basketballreasons.hol.es/html/players/player398.htm" TargetMode="External"/><Relationship Id="rId61" Type="http://schemas.openxmlformats.org/officeDocument/2006/relationships/hyperlink" Target="http://basketballreasons.hol.es/html/rosters/roster9.htm" TargetMode="External"/><Relationship Id="rId82" Type="http://schemas.openxmlformats.org/officeDocument/2006/relationships/hyperlink" Target="http://basketballreasons.hol.es/html/rosters/roster1.htm" TargetMode="External"/><Relationship Id="rId199" Type="http://schemas.openxmlformats.org/officeDocument/2006/relationships/hyperlink" Target="http://basketballreasons.hol.es/html/players/player312.htm" TargetMode="External"/><Relationship Id="rId203" Type="http://schemas.openxmlformats.org/officeDocument/2006/relationships/hyperlink" Target="http://basketballreasons.hol.es/html/players/player247.htm" TargetMode="External"/><Relationship Id="rId385" Type="http://schemas.openxmlformats.org/officeDocument/2006/relationships/hyperlink" Target="http://basketballreasons.hol.es/html/players/player376.htm" TargetMode="External"/><Relationship Id="rId19" Type="http://schemas.openxmlformats.org/officeDocument/2006/relationships/hyperlink" Target="http://basketballreasons.hol.es/html/players/player492.htm" TargetMode="External"/><Relationship Id="rId224" Type="http://schemas.openxmlformats.org/officeDocument/2006/relationships/hyperlink" Target="http://basketballreasons.hol.es/html/players/player551.htm" TargetMode="External"/><Relationship Id="rId245" Type="http://schemas.openxmlformats.org/officeDocument/2006/relationships/hyperlink" Target="http://basketballreasons.hol.es/html/players/player228.htm" TargetMode="External"/><Relationship Id="rId266" Type="http://schemas.openxmlformats.org/officeDocument/2006/relationships/hyperlink" Target="http://basketballreasons.hol.es/html/players/player598.htm" TargetMode="External"/><Relationship Id="rId287" Type="http://schemas.openxmlformats.org/officeDocument/2006/relationships/hyperlink" Target="http://basketballreasons.hol.es/html/players/player273.htm" TargetMode="External"/><Relationship Id="rId410" Type="http://schemas.openxmlformats.org/officeDocument/2006/relationships/hyperlink" Target="http://basketballreasons.hol.es/html/players/player318.htm" TargetMode="External"/><Relationship Id="rId30" Type="http://schemas.openxmlformats.org/officeDocument/2006/relationships/hyperlink" Target="http://basketballreasons.hol.es/html/rosters/roster24.htm" TargetMode="External"/><Relationship Id="rId105" Type="http://schemas.openxmlformats.org/officeDocument/2006/relationships/hyperlink" Target="http://basketballreasons.hol.es/html/rosters/roster9.htm" TargetMode="External"/><Relationship Id="rId126" Type="http://schemas.openxmlformats.org/officeDocument/2006/relationships/hyperlink" Target="http://basketballreasons.hol.es/html/rosters/roster16.htm" TargetMode="External"/><Relationship Id="rId147" Type="http://schemas.openxmlformats.org/officeDocument/2006/relationships/hyperlink" Target="http://basketballreasons.hol.es/html/rosters/roster14.htm" TargetMode="External"/><Relationship Id="rId168" Type="http://schemas.openxmlformats.org/officeDocument/2006/relationships/hyperlink" Target="http://basketballreasons.hol.es/html/rosters/roster4.htm" TargetMode="External"/><Relationship Id="rId312" Type="http://schemas.openxmlformats.org/officeDocument/2006/relationships/hyperlink" Target="http://basketballreasons.hol.es/html/players/player529.htm" TargetMode="External"/><Relationship Id="rId333" Type="http://schemas.openxmlformats.org/officeDocument/2006/relationships/hyperlink" Target="http://basketballreasons.hol.es/html/players/player324.htm" TargetMode="External"/><Relationship Id="rId354" Type="http://schemas.openxmlformats.org/officeDocument/2006/relationships/hyperlink" Target="http://basketballreasons.hol.es/html/players/player593.htm" TargetMode="External"/><Relationship Id="rId51" Type="http://schemas.openxmlformats.org/officeDocument/2006/relationships/hyperlink" Target="http://basketballreasons.hol.es/html/rosters/roster20.htm" TargetMode="External"/><Relationship Id="rId72" Type="http://schemas.openxmlformats.org/officeDocument/2006/relationships/hyperlink" Target="http://basketballreasons.hol.es/html/rosters/roster25.htm" TargetMode="External"/><Relationship Id="rId93" Type="http://schemas.openxmlformats.org/officeDocument/2006/relationships/hyperlink" Target="http://basketballreasons.hol.es/html/rosters/roster26.htm" TargetMode="External"/><Relationship Id="rId189" Type="http://schemas.openxmlformats.org/officeDocument/2006/relationships/hyperlink" Target="http://basketballreasons.hol.es/html/players/player449.htm" TargetMode="External"/><Relationship Id="rId375" Type="http://schemas.openxmlformats.org/officeDocument/2006/relationships/hyperlink" Target="http://basketballreasons.hol.es/html/players/player201.htm" TargetMode="External"/><Relationship Id="rId396" Type="http://schemas.openxmlformats.org/officeDocument/2006/relationships/hyperlink" Target="http://basketballreasons.hol.es/html/players/player605.htm" TargetMode="External"/><Relationship Id="rId3" Type="http://schemas.openxmlformats.org/officeDocument/2006/relationships/hyperlink" Target="http://basketballreasons.hol.es/html/players/player581.htm" TargetMode="External"/><Relationship Id="rId214" Type="http://schemas.openxmlformats.org/officeDocument/2006/relationships/hyperlink" Target="http://basketballreasons.hol.es/html/players/player123.htm" TargetMode="External"/><Relationship Id="rId235" Type="http://schemas.openxmlformats.org/officeDocument/2006/relationships/hyperlink" Target="http://basketballreasons.hol.es/html/players/player346.htm" TargetMode="External"/><Relationship Id="rId256" Type="http://schemas.openxmlformats.org/officeDocument/2006/relationships/hyperlink" Target="http://basketballreasons.hol.es/html/players/player137.htm" TargetMode="External"/><Relationship Id="rId277" Type="http://schemas.openxmlformats.org/officeDocument/2006/relationships/hyperlink" Target="http://basketballreasons.hol.es/html/players/player365.htm" TargetMode="External"/><Relationship Id="rId298" Type="http://schemas.openxmlformats.org/officeDocument/2006/relationships/hyperlink" Target="http://basketballreasons.hol.es/html/players/player30.htm" TargetMode="External"/><Relationship Id="rId400" Type="http://schemas.openxmlformats.org/officeDocument/2006/relationships/hyperlink" Target="http://basketballreasons.hol.es/html/players/player62.htm" TargetMode="External"/><Relationship Id="rId421" Type="http://schemas.openxmlformats.org/officeDocument/2006/relationships/queryTable" Target="../queryTables/queryTable3.xml"/><Relationship Id="rId116" Type="http://schemas.openxmlformats.org/officeDocument/2006/relationships/hyperlink" Target="http://basketballreasons.hol.es/html/rosters/roster8.htm" TargetMode="External"/><Relationship Id="rId137" Type="http://schemas.openxmlformats.org/officeDocument/2006/relationships/hyperlink" Target="http://basketballreasons.hol.es/html/rosters/roster5.htm" TargetMode="External"/><Relationship Id="rId158" Type="http://schemas.openxmlformats.org/officeDocument/2006/relationships/hyperlink" Target="http://basketballreasons.hol.es/html/rosters/roster28.htm" TargetMode="External"/><Relationship Id="rId302" Type="http://schemas.openxmlformats.org/officeDocument/2006/relationships/hyperlink" Target="http://basketballreasons.hol.es/html/players/player650.htm" TargetMode="External"/><Relationship Id="rId323" Type="http://schemas.openxmlformats.org/officeDocument/2006/relationships/hyperlink" Target="http://basketballreasons.hol.es/html/players/player443.htm" TargetMode="External"/><Relationship Id="rId344" Type="http://schemas.openxmlformats.org/officeDocument/2006/relationships/hyperlink" Target="http://basketballreasons.hol.es/html/players/player226.htm" TargetMode="External"/><Relationship Id="rId20" Type="http://schemas.openxmlformats.org/officeDocument/2006/relationships/hyperlink" Target="http://basketballreasons.hol.es/html/rosters/roster1.htm" TargetMode="External"/><Relationship Id="rId41" Type="http://schemas.openxmlformats.org/officeDocument/2006/relationships/hyperlink" Target="http://basketballreasons.hol.es/html/rosters/roster7.htm" TargetMode="External"/><Relationship Id="rId62" Type="http://schemas.openxmlformats.org/officeDocument/2006/relationships/hyperlink" Target="http://basketballreasons.hol.es/html/rosters/roster17.htm" TargetMode="External"/><Relationship Id="rId83" Type="http://schemas.openxmlformats.org/officeDocument/2006/relationships/hyperlink" Target="http://basketballreasons.hol.es/html/rosters/roster6.htm" TargetMode="External"/><Relationship Id="rId179" Type="http://schemas.openxmlformats.org/officeDocument/2006/relationships/hyperlink" Target="http://basketballreasons.hol.es/html/rosters/roster28.htm" TargetMode="External"/><Relationship Id="rId365" Type="http://schemas.openxmlformats.org/officeDocument/2006/relationships/hyperlink" Target="http://basketballreasons.hol.es/html/players/player381.htm" TargetMode="External"/><Relationship Id="rId386" Type="http://schemas.openxmlformats.org/officeDocument/2006/relationships/hyperlink" Target="http://basketballreasons.hol.es/html/players/player62.htm" TargetMode="External"/><Relationship Id="rId190" Type="http://schemas.openxmlformats.org/officeDocument/2006/relationships/hyperlink" Target="http://basketballreasons.hol.es/html/players/player440.htm" TargetMode="External"/><Relationship Id="rId204" Type="http://schemas.openxmlformats.org/officeDocument/2006/relationships/hyperlink" Target="http://basketballreasons.hol.es/html/players/player242.htm" TargetMode="External"/><Relationship Id="rId225" Type="http://schemas.openxmlformats.org/officeDocument/2006/relationships/hyperlink" Target="http://basketballreasons.hol.es/html/players/player544.htm" TargetMode="External"/><Relationship Id="rId246" Type="http://schemas.openxmlformats.org/officeDocument/2006/relationships/hyperlink" Target="http://basketballreasons.hol.es/html/players/player219.htm" TargetMode="External"/><Relationship Id="rId267" Type="http://schemas.openxmlformats.org/officeDocument/2006/relationships/hyperlink" Target="http://basketballreasons.hol.es/html/players/player549.htm" TargetMode="External"/><Relationship Id="rId288" Type="http://schemas.openxmlformats.org/officeDocument/2006/relationships/hyperlink" Target="http://basketballreasons.hol.es/html/players/player268.htm" TargetMode="External"/><Relationship Id="rId411" Type="http://schemas.openxmlformats.org/officeDocument/2006/relationships/hyperlink" Target="http://basketballreasons.hol.es/html/players/player333.htm" TargetMode="External"/><Relationship Id="rId106" Type="http://schemas.openxmlformats.org/officeDocument/2006/relationships/hyperlink" Target="http://basketballreasons.hol.es/html/rosters/roster5.htm" TargetMode="External"/><Relationship Id="rId127" Type="http://schemas.openxmlformats.org/officeDocument/2006/relationships/hyperlink" Target="http://basketballreasons.hol.es/html/rosters/roster16.htm" TargetMode="External"/><Relationship Id="rId313" Type="http://schemas.openxmlformats.org/officeDocument/2006/relationships/hyperlink" Target="http://basketballreasons.hol.es/html/players/player518.htm" TargetMode="External"/><Relationship Id="rId10" Type="http://schemas.openxmlformats.org/officeDocument/2006/relationships/hyperlink" Target="http://basketballreasons.hol.es/html/players/player156.htm" TargetMode="External"/><Relationship Id="rId31" Type="http://schemas.openxmlformats.org/officeDocument/2006/relationships/hyperlink" Target="http://basketballreasons.hol.es/html/rosters/roster11.htm" TargetMode="External"/><Relationship Id="rId52" Type="http://schemas.openxmlformats.org/officeDocument/2006/relationships/hyperlink" Target="http://basketballreasons.hol.es/html/rosters/roster5.htm" TargetMode="External"/><Relationship Id="rId73" Type="http://schemas.openxmlformats.org/officeDocument/2006/relationships/hyperlink" Target="http://basketballreasons.hol.es/html/rosters/roster22.htm" TargetMode="External"/><Relationship Id="rId94" Type="http://schemas.openxmlformats.org/officeDocument/2006/relationships/hyperlink" Target="http://basketballreasons.hol.es/html/rosters/roster8.htm" TargetMode="External"/><Relationship Id="rId148" Type="http://schemas.openxmlformats.org/officeDocument/2006/relationships/hyperlink" Target="http://basketballreasons.hol.es/html/rosters/roster21.htm" TargetMode="External"/><Relationship Id="rId169" Type="http://schemas.openxmlformats.org/officeDocument/2006/relationships/hyperlink" Target="http://basketballreasons.hol.es/html/rosters/roster25.htm" TargetMode="External"/><Relationship Id="rId334" Type="http://schemas.openxmlformats.org/officeDocument/2006/relationships/hyperlink" Target="http://basketballreasons.hol.es/html/players/player323.htm" TargetMode="External"/><Relationship Id="rId355" Type="http://schemas.openxmlformats.org/officeDocument/2006/relationships/hyperlink" Target="http://basketballreasons.hol.es/html/players/player558.htm" TargetMode="External"/><Relationship Id="rId376" Type="http://schemas.openxmlformats.org/officeDocument/2006/relationships/hyperlink" Target="http://basketballreasons.hol.es/html/players/player36.htm" TargetMode="External"/><Relationship Id="rId397" Type="http://schemas.openxmlformats.org/officeDocument/2006/relationships/hyperlink" Target="http://basketballreasons.hol.es/html/players/player6.htm" TargetMode="External"/><Relationship Id="rId4" Type="http://schemas.openxmlformats.org/officeDocument/2006/relationships/hyperlink" Target="http://basketballreasons.hol.es/html/players/player633.htm" TargetMode="External"/><Relationship Id="rId180" Type="http://schemas.openxmlformats.org/officeDocument/2006/relationships/hyperlink" Target="http://basketballreasons.hol.es/html/players/player626.htm" TargetMode="External"/><Relationship Id="rId215" Type="http://schemas.openxmlformats.org/officeDocument/2006/relationships/hyperlink" Target="http://basketballreasons.hol.es/html/players/player121.htm" TargetMode="External"/><Relationship Id="rId236" Type="http://schemas.openxmlformats.org/officeDocument/2006/relationships/hyperlink" Target="http://basketballreasons.hol.es/html/players/player340.htm" TargetMode="External"/><Relationship Id="rId257" Type="http://schemas.openxmlformats.org/officeDocument/2006/relationships/hyperlink" Target="http://basketballreasons.hol.es/html/players/player136.htm" TargetMode="External"/><Relationship Id="rId278" Type="http://schemas.openxmlformats.org/officeDocument/2006/relationships/hyperlink" Target="http://basketballreasons.hol.es/html/players/player363.htm" TargetMode="External"/><Relationship Id="rId401" Type="http://schemas.openxmlformats.org/officeDocument/2006/relationships/hyperlink" Target="http://basketballreasons.hol.es/html/players/player193.htm" TargetMode="External"/><Relationship Id="rId303" Type="http://schemas.openxmlformats.org/officeDocument/2006/relationships/hyperlink" Target="http://basketballreasons.hol.es/html/players/player640.htm" TargetMode="External"/><Relationship Id="rId42" Type="http://schemas.openxmlformats.org/officeDocument/2006/relationships/hyperlink" Target="http://basketballreasons.hol.es/html/rosters/roster6.htm" TargetMode="External"/><Relationship Id="rId84" Type="http://schemas.openxmlformats.org/officeDocument/2006/relationships/hyperlink" Target="http://basketballreasons.hol.es/html/rosters/roster23.htm" TargetMode="External"/><Relationship Id="rId138" Type="http://schemas.openxmlformats.org/officeDocument/2006/relationships/hyperlink" Target="http://basketballreasons.hol.es/html/rosters/roster11.htm" TargetMode="External"/><Relationship Id="rId345" Type="http://schemas.openxmlformats.org/officeDocument/2006/relationships/hyperlink" Target="http://basketballreasons.hol.es/html/players/player200.htm" TargetMode="External"/><Relationship Id="rId387" Type="http://schemas.openxmlformats.org/officeDocument/2006/relationships/hyperlink" Target="http://basketballreasons.hol.es/html/players/player193.htm" TargetMode="External"/><Relationship Id="rId191" Type="http://schemas.openxmlformats.org/officeDocument/2006/relationships/hyperlink" Target="http://basketballreasons.hol.es/html/players/player427.htm" TargetMode="External"/><Relationship Id="rId205" Type="http://schemas.openxmlformats.org/officeDocument/2006/relationships/hyperlink" Target="http://basketballreasons.hol.es/html/players/player225.htm" TargetMode="External"/><Relationship Id="rId247" Type="http://schemas.openxmlformats.org/officeDocument/2006/relationships/hyperlink" Target="http://basketballreasons.hol.es/html/players/player211.htm" TargetMode="External"/><Relationship Id="rId412" Type="http://schemas.openxmlformats.org/officeDocument/2006/relationships/hyperlink" Target="http://basketballreasons.hol.es/html/players/player62.htm" TargetMode="External"/><Relationship Id="rId107" Type="http://schemas.openxmlformats.org/officeDocument/2006/relationships/hyperlink" Target="http://basketballreasons.hol.es/html/rosters/roster27.htm" TargetMode="External"/><Relationship Id="rId289" Type="http://schemas.openxmlformats.org/officeDocument/2006/relationships/hyperlink" Target="http://basketballreasons.hol.es/html/players/player266.htm" TargetMode="External"/><Relationship Id="rId11" Type="http://schemas.openxmlformats.org/officeDocument/2006/relationships/hyperlink" Target="http://basketballreasons.hol.es/html/players/player375.htm" TargetMode="External"/><Relationship Id="rId53" Type="http://schemas.openxmlformats.org/officeDocument/2006/relationships/hyperlink" Target="http://basketballreasons.hol.es/html/rosters/roster5.htm" TargetMode="External"/><Relationship Id="rId149" Type="http://schemas.openxmlformats.org/officeDocument/2006/relationships/hyperlink" Target="http://basketballreasons.hol.es/html/rosters/roster2.htm" TargetMode="External"/><Relationship Id="rId314" Type="http://schemas.openxmlformats.org/officeDocument/2006/relationships/hyperlink" Target="http://basketballreasons.hol.es/html/players/player517.htm" TargetMode="External"/><Relationship Id="rId356" Type="http://schemas.openxmlformats.org/officeDocument/2006/relationships/hyperlink" Target="http://basketballreasons.hol.es/html/players/player554.htm" TargetMode="External"/><Relationship Id="rId398" Type="http://schemas.openxmlformats.org/officeDocument/2006/relationships/hyperlink" Target="http://basketballreasons.hol.es/html/players/player318.htm" TargetMode="External"/><Relationship Id="rId95" Type="http://schemas.openxmlformats.org/officeDocument/2006/relationships/hyperlink" Target="http://basketballreasons.hol.es/html/rosters/roster14.htm" TargetMode="External"/><Relationship Id="rId160" Type="http://schemas.openxmlformats.org/officeDocument/2006/relationships/hyperlink" Target="http://basketballreasons.hol.es/html/rosters/roster17.htm" TargetMode="External"/><Relationship Id="rId216" Type="http://schemas.openxmlformats.org/officeDocument/2006/relationships/hyperlink" Target="http://basketballreasons.hol.es/html/players/player117.htm" TargetMode="External"/><Relationship Id="rId258" Type="http://schemas.openxmlformats.org/officeDocument/2006/relationships/hyperlink" Target="http://basketballreasons.hol.es/html/players/player12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4"/>
  <sheetViews>
    <sheetView tabSelected="1" topLeftCell="U1" workbookViewId="0">
      <selection activeCell="AE46" sqref="AE46"/>
    </sheetView>
  </sheetViews>
  <sheetFormatPr baseColWidth="10" defaultRowHeight="15" x14ac:dyDescent="0.25"/>
  <cols>
    <col min="4" max="5" width="15.140625" bestFit="1" customWidth="1"/>
    <col min="6" max="6" width="17.5703125" customWidth="1"/>
    <col min="7" max="7" width="6.85546875" bestFit="1" customWidth="1"/>
    <col min="8" max="8" width="6.140625" bestFit="1" customWidth="1"/>
    <col min="9" max="9" width="6.7109375" bestFit="1" customWidth="1"/>
    <col min="10" max="10" width="6.85546875" bestFit="1" customWidth="1"/>
    <col min="11" max="11" width="5.28515625" bestFit="1" customWidth="1"/>
    <col min="12" max="12" width="7" bestFit="1" customWidth="1"/>
    <col min="13" max="13" width="7.28515625" bestFit="1" customWidth="1"/>
    <col min="14" max="15" width="6.5703125" bestFit="1" customWidth="1"/>
    <col min="16" max="16" width="6.85546875" bestFit="1" customWidth="1"/>
    <col min="17" max="17" width="13.5703125" customWidth="1"/>
    <col min="18" max="18" width="5" bestFit="1" customWidth="1"/>
    <col min="19" max="19" width="6.28515625" bestFit="1" customWidth="1"/>
    <col min="20" max="20" width="6.5703125" bestFit="1" customWidth="1"/>
    <col min="21" max="23" width="6.28515625" bestFit="1" customWidth="1"/>
    <col min="24" max="24" width="15.28515625" bestFit="1" customWidth="1"/>
    <col min="25" max="25" width="1.42578125" customWidth="1"/>
    <col min="26" max="26" width="14.7109375" customWidth="1"/>
    <col min="27" max="27" width="17.5703125" bestFit="1" customWidth="1"/>
    <col min="28" max="28" width="3.7109375" customWidth="1"/>
    <col min="29" max="29" width="4" customWidth="1"/>
    <col min="30" max="30" width="12.28515625" customWidth="1"/>
    <col min="31" max="31" width="11.7109375" bestFit="1" customWidth="1"/>
    <col min="32" max="32" width="13.5703125" customWidth="1"/>
    <col min="33" max="33" width="10.85546875" bestFit="1" customWidth="1"/>
    <col min="34" max="34" width="7.7109375" customWidth="1"/>
    <col min="35" max="35" width="9.42578125" customWidth="1"/>
    <col min="36" max="36" width="10" customWidth="1"/>
    <col min="37" max="37" width="11.85546875" customWidth="1"/>
    <col min="38" max="42" width="6.5703125" bestFit="1" customWidth="1"/>
    <col min="43" max="43" width="5.5703125" bestFit="1" customWidth="1"/>
    <col min="44" max="44" width="6" bestFit="1" customWidth="1"/>
  </cols>
  <sheetData>
    <row r="1" spans="1:45" ht="15.75" thickBot="1" x14ac:dyDescent="0.3">
      <c r="F1" t="s">
        <v>315</v>
      </c>
      <c r="Z1" s="83" t="s">
        <v>354</v>
      </c>
    </row>
    <row r="2" spans="1:45" ht="15.75" thickBot="1" x14ac:dyDescent="0.3">
      <c r="A2" t="s">
        <v>30</v>
      </c>
      <c r="D2" t="s">
        <v>36</v>
      </c>
      <c r="G2" s="23"/>
      <c r="H2" s="1" t="s">
        <v>16</v>
      </c>
      <c r="I2" s="11" t="s">
        <v>17</v>
      </c>
      <c r="J2" s="11" t="s">
        <v>18</v>
      </c>
      <c r="K2" s="11" t="s">
        <v>19</v>
      </c>
      <c r="L2" s="2" t="s">
        <v>20</v>
      </c>
      <c r="Z2" s="84">
        <v>92000000</v>
      </c>
    </row>
    <row r="3" spans="1:45" ht="15.75" thickBot="1" x14ac:dyDescent="0.3">
      <c r="A3" s="36" t="s">
        <v>31</v>
      </c>
      <c r="B3" s="37" t="s">
        <v>32</v>
      </c>
      <c r="D3" s="3" t="s">
        <v>1</v>
      </c>
      <c r="E3" s="4" t="s">
        <v>0</v>
      </c>
      <c r="G3" s="30" t="s">
        <v>8</v>
      </c>
      <c r="H3" s="21">
        <v>0.95</v>
      </c>
      <c r="I3" s="21">
        <v>0.4</v>
      </c>
      <c r="J3" s="21">
        <v>0.6</v>
      </c>
      <c r="K3" s="21">
        <v>0.9</v>
      </c>
      <c r="L3" s="33">
        <v>0.9</v>
      </c>
      <c r="Z3" s="83" t="s">
        <v>355</v>
      </c>
      <c r="AA3" s="83" t="s">
        <v>356</v>
      </c>
      <c r="AB3" s="83"/>
      <c r="AC3" s="83"/>
      <c r="AD3" s="83" t="s">
        <v>359</v>
      </c>
      <c r="AE3" s="83"/>
    </row>
    <row r="4" spans="1:45" x14ac:dyDescent="0.25">
      <c r="A4" s="5" t="s">
        <v>8</v>
      </c>
      <c r="B4" s="6">
        <f>14*((SUM(H3:L3))+0.3)</f>
        <v>56.699999999999996</v>
      </c>
      <c r="D4" s="5" t="s">
        <v>2</v>
      </c>
      <c r="E4" s="6">
        <v>1</v>
      </c>
      <c r="G4" s="31" t="s">
        <v>29</v>
      </c>
      <c r="H4" s="21">
        <v>0.85</v>
      </c>
      <c r="I4" s="21">
        <v>0.6</v>
      </c>
      <c r="J4" s="21">
        <v>0.7</v>
      </c>
      <c r="K4" s="21">
        <v>0.85</v>
      </c>
      <c r="L4" s="33">
        <v>0.8</v>
      </c>
      <c r="Z4" s="82">
        <f>Z2-SUM(AD25:AD36)</f>
        <v>26339454</v>
      </c>
      <c r="AA4" s="85">
        <f>(Z4*1.5)-SUM(AD40:AD47)</f>
        <v>14009181</v>
      </c>
      <c r="AB4" s="86"/>
      <c r="AC4" s="86"/>
      <c r="AD4" s="85">
        <f>Z4-SUM(AD40:AD47)</f>
        <v>839454</v>
      </c>
      <c r="AE4" s="86"/>
    </row>
    <row r="5" spans="1:45" x14ac:dyDescent="0.25">
      <c r="A5" s="7" t="s">
        <v>29</v>
      </c>
      <c r="B5" s="8">
        <f t="shared" ref="B5:B8" si="0">14*((SUM(H4:L4))+0.3)</f>
        <v>57.399999999999991</v>
      </c>
      <c r="D5" s="7" t="s">
        <v>3</v>
      </c>
      <c r="E5" s="8">
        <v>2</v>
      </c>
      <c r="G5" s="31" t="s">
        <v>33</v>
      </c>
      <c r="H5" s="21">
        <v>0.75</v>
      </c>
      <c r="I5" s="21">
        <v>0.75</v>
      </c>
      <c r="J5" s="21">
        <v>0.8</v>
      </c>
      <c r="K5" s="21">
        <v>0.75</v>
      </c>
      <c r="L5" s="33">
        <v>0.75</v>
      </c>
    </row>
    <row r="6" spans="1:45" x14ac:dyDescent="0.25">
      <c r="A6" s="7" t="s">
        <v>33</v>
      </c>
      <c r="B6" s="8">
        <f t="shared" si="0"/>
        <v>57.399999999999991</v>
      </c>
      <c r="D6" s="7" t="s">
        <v>4</v>
      </c>
      <c r="E6" s="8">
        <v>3</v>
      </c>
      <c r="G6" s="31" t="s">
        <v>34</v>
      </c>
      <c r="H6" s="21">
        <v>0.65</v>
      </c>
      <c r="I6" s="21">
        <v>0.9</v>
      </c>
      <c r="J6" s="21">
        <v>0.85</v>
      </c>
      <c r="K6" s="21">
        <v>0.75</v>
      </c>
      <c r="L6" s="33">
        <v>0.65</v>
      </c>
      <c r="Z6" t="s">
        <v>340</v>
      </c>
    </row>
    <row r="7" spans="1:45" ht="15.75" thickBot="1" x14ac:dyDescent="0.3">
      <c r="A7" s="7" t="s">
        <v>34</v>
      </c>
      <c r="B7" s="8">
        <f t="shared" si="0"/>
        <v>57.399999999999991</v>
      </c>
      <c r="D7" s="7" t="s">
        <v>5</v>
      </c>
      <c r="E7" s="8">
        <v>4</v>
      </c>
      <c r="G7" s="32" t="s">
        <v>35</v>
      </c>
      <c r="H7" s="34">
        <v>0.7</v>
      </c>
      <c r="I7" s="34">
        <v>0.85</v>
      </c>
      <c r="J7" s="34">
        <v>0.95</v>
      </c>
      <c r="K7" s="34">
        <v>0.7</v>
      </c>
      <c r="L7" s="35">
        <v>0.4</v>
      </c>
    </row>
    <row r="8" spans="1:45" ht="15.75" thickBot="1" x14ac:dyDescent="0.3">
      <c r="A8" s="9" t="s">
        <v>35</v>
      </c>
      <c r="B8" s="10">
        <f t="shared" si="0"/>
        <v>54.6</v>
      </c>
      <c r="D8" s="7" t="s">
        <v>6</v>
      </c>
      <c r="E8" s="8">
        <v>5</v>
      </c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</row>
    <row r="9" spans="1:45" ht="15.75" thickBot="1" x14ac:dyDescent="0.3">
      <c r="D9" s="7" t="s">
        <v>7</v>
      </c>
      <c r="E9" s="8">
        <v>6</v>
      </c>
      <c r="F9" s="16" t="s">
        <v>51</v>
      </c>
      <c r="G9" s="17" t="s">
        <v>28</v>
      </c>
      <c r="H9" s="17" t="s">
        <v>22</v>
      </c>
      <c r="I9" s="17" t="s">
        <v>23</v>
      </c>
      <c r="J9" s="17" t="s">
        <v>43</v>
      </c>
      <c r="K9" s="17" t="s">
        <v>16</v>
      </c>
      <c r="L9" s="17" t="s">
        <v>17</v>
      </c>
      <c r="M9" s="17" t="s">
        <v>18</v>
      </c>
      <c r="N9" s="17" t="s">
        <v>19</v>
      </c>
      <c r="O9" s="17" t="s">
        <v>20</v>
      </c>
      <c r="P9" s="17" t="s">
        <v>21</v>
      </c>
      <c r="Q9" s="17" t="s">
        <v>57</v>
      </c>
      <c r="R9" s="17" t="s">
        <v>45</v>
      </c>
      <c r="S9" s="17" t="s">
        <v>46</v>
      </c>
      <c r="T9" s="17" t="s">
        <v>47</v>
      </c>
      <c r="U9" s="17" t="s">
        <v>48</v>
      </c>
      <c r="V9" s="17" t="s">
        <v>49</v>
      </c>
      <c r="W9" s="17" t="s">
        <v>50</v>
      </c>
      <c r="X9" s="18" t="s">
        <v>27</v>
      </c>
      <c r="Z9" s="38" t="s">
        <v>318</v>
      </c>
      <c r="AA9" s="39" t="s">
        <v>319</v>
      </c>
      <c r="AB9" s="38" t="s">
        <v>320</v>
      </c>
      <c r="AC9" s="38" t="s">
        <v>321</v>
      </c>
      <c r="AD9" s="38" t="s">
        <v>322</v>
      </c>
      <c r="AE9" s="38" t="s">
        <v>323</v>
      </c>
      <c r="AF9" s="38" t="s">
        <v>324</v>
      </c>
      <c r="AG9" s="38" t="s">
        <v>325</v>
      </c>
      <c r="AH9" s="38" t="s">
        <v>326</v>
      </c>
      <c r="AI9" s="38" t="s">
        <v>327</v>
      </c>
      <c r="AJ9" s="38" t="s">
        <v>328</v>
      </c>
      <c r="AK9" s="38" t="s">
        <v>329</v>
      </c>
      <c r="AL9" s="89"/>
      <c r="AM9" s="38" t="s">
        <v>324</v>
      </c>
      <c r="AN9" s="38" t="s">
        <v>325</v>
      </c>
      <c r="AO9" s="38" t="s">
        <v>326</v>
      </c>
      <c r="AP9" s="38" t="s">
        <v>327</v>
      </c>
      <c r="AQ9" s="38" t="s">
        <v>328</v>
      </c>
      <c r="AR9" s="38" t="s">
        <v>329</v>
      </c>
      <c r="AS9" s="90" t="s">
        <v>362</v>
      </c>
    </row>
    <row r="10" spans="1:45" ht="15" customHeight="1" x14ac:dyDescent="0.25">
      <c r="D10" s="7" t="s">
        <v>8</v>
      </c>
      <c r="E10" s="8">
        <v>7</v>
      </c>
      <c r="F10" s="59" t="s">
        <v>249</v>
      </c>
      <c r="G10" s="60" t="s">
        <v>34</v>
      </c>
      <c r="H10" s="60" t="s">
        <v>124</v>
      </c>
      <c r="I10" s="60">
        <v>250</v>
      </c>
      <c r="J10" s="60">
        <v>31</v>
      </c>
      <c r="K10" s="60" t="s">
        <v>13</v>
      </c>
      <c r="L10" s="60" t="s">
        <v>13</v>
      </c>
      <c r="M10" s="60" t="s">
        <v>13</v>
      </c>
      <c r="N10" s="60" t="s">
        <v>14</v>
      </c>
      <c r="O10" s="60" t="s">
        <v>9</v>
      </c>
      <c r="P10" s="60" t="s">
        <v>11</v>
      </c>
      <c r="Q10" s="61" t="s">
        <v>79</v>
      </c>
      <c r="R10" s="62">
        <f t="shared" ref="R10:R73" si="1">IF(G10="C",(VLOOKUP(K10,$D$4:$E$17,2,FALSE)*$H$3),IF(G10="PF",(VLOOKUP(K10,$D$4:$E$17,2,FALSE)*$H$4),IF(G10="SF",(VLOOKUP(K10,$D$4:$E$17,2,FALSE)*$H$5),IF(G10="SG",(VLOOKUP(K10,$D$4:$E$17,2,FALSE)*$H$6),IF(G10="PG",(VLOOKUP(K10,$D$4:$E$17,2,FALSE)*$H$7))))))</f>
        <v>7.8000000000000007</v>
      </c>
      <c r="S10" s="62">
        <f t="shared" ref="S10:S73" si="2">IF(G10="C",(VLOOKUP(L10,$D$4:$E$17,2,FALSE)*$I$3),IF(G10="PF",(VLOOKUP(L10,$D$4:$E$17,2,FALSE)*$I$4),IF(G10="SF",(VLOOKUP(L10,$D$4:$E$17,2,FALSE)*$I$5),IF(G10="SG",(VLOOKUP(L10,$D$4:$E$17,2,FALSE)*$I$6),IF(G10="PG",(VLOOKUP(L10,$D$4:$E$17,2,FALSE)*$I$7))))))</f>
        <v>10.8</v>
      </c>
      <c r="T10" s="62">
        <f t="shared" ref="T10:T73" si="3">IF(G10="C",(VLOOKUP(M10,$D$4:$E$17,2,FALSE)*$J$3),IF(G10="PF",(VLOOKUP(M10,$D$4:$E$17,2,FALSE)*$J$4),IF(G10="SF",(VLOOKUP(M10,$D$4:$E$17,2,FALSE)*$J$5),IF(G10="SG",(VLOOKUP(M10,$D$4:$E$17,2,FALSE)*$J$6),IF(G10="PG",(VLOOKUP(M10,$D$4:$E$17,2,FALSE)*$J$7))))))</f>
        <v>10.199999999999999</v>
      </c>
      <c r="U10" s="62">
        <f t="shared" ref="U10:U73" si="4">IF(G10="C",(VLOOKUP(N10,$D$4:$E$17,2,FALSE)*$K$3),IF(G10="PF",(VLOOKUP(N10,$D$4:$E$17,2,FALSE)*$K$4),IF(G10="SF",(VLOOKUP(N10,$D$4:$E$17,2,FALSE)*$K$5),IF(G10="SG",(VLOOKUP(N10,$D$4:$E$17,2,FALSE)*$K$6),IF(G10="PG",(VLOOKUP(N10,$D$4:$E$17,2,FALSE)*$K$7))))))</f>
        <v>9.75</v>
      </c>
      <c r="V10" s="62">
        <f t="shared" ref="V10:V73" si="5">IF(G10="C",(VLOOKUP(O10,$D$4:$E$17,2,FALSE)*$L$3),IF(G10="PF",(VLOOKUP(O10,$D$4:$E$17,2,FALSE)*$L$4),IF(G10="SF",(VLOOKUP(O10,$D$4:$E$17,2,FALSE)*$L$5),IF(G10="SG",(VLOOKUP(O10,$D$4:$E$17,2,FALSE)*$L$6),IF(G10="PG",(VLOOKUP(O10,$D$4:$E$17,2,FALSE)*$L$7))))))</f>
        <v>5.2</v>
      </c>
      <c r="W10" s="62">
        <f t="shared" ref="W10:W73" si="6">VLOOKUP(P10,$D$7:$E$20,2,FALSE)*0.375</f>
        <v>3.75</v>
      </c>
      <c r="X10" s="63">
        <f t="shared" ref="X10:X73" si="7">SUM(R10:W10)/VLOOKUP(G10,$A$4:$B$8,2,FALSE)</f>
        <v>0.82752613240418127</v>
      </c>
      <c r="Z10" s="22">
        <v>632</v>
      </c>
      <c r="AA10" s="40" t="s">
        <v>341</v>
      </c>
      <c r="AB10" s="22" t="s">
        <v>8</v>
      </c>
      <c r="AC10" s="22">
        <v>33</v>
      </c>
      <c r="AD10" s="22" t="s">
        <v>92</v>
      </c>
      <c r="AE10" s="22">
        <v>235</v>
      </c>
      <c r="AF10" s="22" t="s">
        <v>9</v>
      </c>
      <c r="AG10" s="22" t="s">
        <v>6</v>
      </c>
      <c r="AH10" s="22" t="s">
        <v>7</v>
      </c>
      <c r="AI10" s="22" t="s">
        <v>14</v>
      </c>
      <c r="AJ10" s="22" t="s">
        <v>13</v>
      </c>
      <c r="AK10" s="22" t="s">
        <v>8</v>
      </c>
      <c r="AL10" s="23"/>
      <c r="AM10" s="23">
        <f t="shared" ref="AM10" si="8">IF(AB10="C",(VLOOKUP(AF10,$D$4:$E$17,2,FALSE)*$H$3),IF(AB10="PF",(VLOOKUP(AF10,$D$4:$E$17,2,FALSE)*$H$4),IF(AB10="SF",(VLOOKUP(AF10,$D$4:$E$17,2,FALSE)*$H$5),IF(AB10="SG",(VLOOKUP(AF10,$D$4:$E$17,2,FALSE)*$H$6),IF(AB10="PG",(VLOOKUP(AF10,$D$4:$E$17,2,FALSE)*$H$7))))))</f>
        <v>7.6</v>
      </c>
      <c r="AN10" s="23">
        <f t="shared" ref="AN10" si="9">IF(AB10="C",(VLOOKUP(AG10,$D$4:$E$17,2,FALSE)*$I$3),IF(AB10="PF",(VLOOKUP(AG10,$D$4:$E$17,2,FALSE)*$I$4),IF(AB10="SF",(VLOOKUP(AG10,$D$4:$E$17,2,FALSE)*$I$5),IF(AB10="SG",(VLOOKUP(AG10,$D$4:$E$17,2,FALSE)*$I$6),IF(AB10="PG",(VLOOKUP(AG10,$D$4:$E$17,2,FALSE)*$I$7))))))</f>
        <v>2</v>
      </c>
      <c r="AO10" s="23">
        <f t="shared" ref="AO10" si="10">IF(AB10="C",(VLOOKUP(AH10,$D$4:$E$17,2,FALSE)*$J$3),IF(AB10="PF",(VLOOKUP(AH10,$D$4:$E$17,2,FALSE)*$J$4),IF(AB10="SF",(VLOOKUP(AH10,$D$4:$E$17,2,FALSE)*$J$5),IF(AB10="SG",(VLOOKUP(AH10,$D$4:$E$17,2,FALSE)*$J$6),IF(AB10="PG",(VLOOKUP(AH10,$D$4:$E$17,2,FALSE)*$J$7))))))</f>
        <v>3.5999999999999996</v>
      </c>
      <c r="AP10" s="23">
        <f t="shared" ref="AP10" si="11">IF(AB10="C",(VLOOKUP(AI10,$D$4:$E$17,2,FALSE)*$K$3),IF(AB10="PF",(VLOOKUP(AI10,$D$4:$E$17,2,FALSE)*$K$4),IF(AB10="SF",(VLOOKUP(AI10,$D$4:$E$17,2,FALSE)*$K$5),IF(AB10="SG",(VLOOKUP(AI10,$D$4:$E$17,2,FALSE)*$K$6),IF(AB10="PG",(VLOOKUP(AI10,$D$4:$E$17,2,FALSE)*$K$7))))))</f>
        <v>11.700000000000001</v>
      </c>
      <c r="AQ10" s="23">
        <f t="shared" ref="AQ10" si="12">IF(AB10="C",(VLOOKUP(AJ10,$D$4:$E$17,2,FALSE)*$L$3),IF(AB10="PF",(VLOOKUP(AJ10,$D$4:$E$17,2,FALSE)*$L$4),IF(AB10="SF",(VLOOKUP(AJ10,$D$4:$E$17,2,FALSE)*$L$5),IF(AB10="SG",(VLOOKUP(AJ10,$D$4:$E$17,2,FALSE)*$L$6),IF(AB10="PG",(VLOOKUP(AJ10,$D$4:$E$17,2,FALSE)*$L$7))))))</f>
        <v>10.8</v>
      </c>
      <c r="AR10" s="23">
        <f t="shared" ref="AR10" si="13">VLOOKUP(AK10,$D$7:$E$20,2,FALSE)*0.375</f>
        <v>2.625</v>
      </c>
      <c r="AS10" s="24">
        <f t="shared" ref="AS10" si="14">SUM(AM10:AR10)/VLOOKUP(AB10,$A$4:$B$8,2,FALSE)</f>
        <v>0.67592592592592604</v>
      </c>
    </row>
    <row r="11" spans="1:45" x14ac:dyDescent="0.25">
      <c r="D11" s="7" t="s">
        <v>9</v>
      </c>
      <c r="E11" s="8">
        <v>8</v>
      </c>
      <c r="F11" s="25" t="s">
        <v>263</v>
      </c>
      <c r="G11" s="26" t="s">
        <v>35</v>
      </c>
      <c r="H11" s="26" t="s">
        <v>229</v>
      </c>
      <c r="I11" s="26">
        <v>195</v>
      </c>
      <c r="J11" s="26">
        <v>25</v>
      </c>
      <c r="K11" s="26" t="s">
        <v>11</v>
      </c>
      <c r="L11" s="26" t="s">
        <v>14</v>
      </c>
      <c r="M11" s="26" t="s">
        <v>13</v>
      </c>
      <c r="N11" s="26" t="s">
        <v>12</v>
      </c>
      <c r="O11" s="26" t="s">
        <v>8</v>
      </c>
      <c r="P11" s="26" t="s">
        <v>14</v>
      </c>
      <c r="Q11" s="27" t="s">
        <v>53</v>
      </c>
      <c r="R11" s="23">
        <f t="shared" si="1"/>
        <v>7</v>
      </c>
      <c r="S11" s="23">
        <f t="shared" si="2"/>
        <v>11.049999999999999</v>
      </c>
      <c r="T11" s="23">
        <f t="shared" si="3"/>
        <v>11.399999999999999</v>
      </c>
      <c r="U11" s="23">
        <f t="shared" si="4"/>
        <v>7.6999999999999993</v>
      </c>
      <c r="V11" s="23">
        <f t="shared" si="5"/>
        <v>2.8000000000000003</v>
      </c>
      <c r="W11" s="23">
        <f t="shared" si="6"/>
        <v>4.875</v>
      </c>
      <c r="X11" s="24">
        <f t="shared" si="7"/>
        <v>0.82097069597069572</v>
      </c>
      <c r="Z11" s="26">
        <v>634</v>
      </c>
      <c r="AA11" s="41" t="s">
        <v>37</v>
      </c>
      <c r="AB11" s="26" t="s">
        <v>8</v>
      </c>
      <c r="AC11" s="26">
        <v>20</v>
      </c>
      <c r="AD11" s="26" t="s">
        <v>86</v>
      </c>
      <c r="AE11" s="26">
        <v>209</v>
      </c>
      <c r="AF11" s="26" t="s">
        <v>11</v>
      </c>
      <c r="AG11" s="26" t="s">
        <v>8</v>
      </c>
      <c r="AH11" s="26" t="s">
        <v>6</v>
      </c>
      <c r="AI11" s="26" t="s">
        <v>11</v>
      </c>
      <c r="AJ11" s="26" t="s">
        <v>10</v>
      </c>
      <c r="AK11" s="26" t="s">
        <v>14</v>
      </c>
      <c r="AL11" s="87"/>
      <c r="AM11" s="87">
        <f t="shared" ref="AM11:AM21" si="15">IF(AB11="C",(VLOOKUP(AF11,$D$4:$E$17,2,FALSE)*$H$3),IF(AB11="PF",(VLOOKUP(AF11,$D$4:$E$17,2,FALSE)*$H$4),IF(AB11="SF",(VLOOKUP(AF11,$D$4:$E$17,2,FALSE)*$H$5),IF(AB11="SG",(VLOOKUP(AF11,$D$4:$E$17,2,FALSE)*$H$6),IF(AB11="PG",(VLOOKUP(AF11,$D$4:$E$17,2,FALSE)*$H$7))))))</f>
        <v>9.5</v>
      </c>
      <c r="AN11" s="87">
        <f t="shared" ref="AN11:AN21" si="16">IF(AB11="C",(VLOOKUP(AG11,$D$4:$E$17,2,FALSE)*$I$3),IF(AB11="PF",(VLOOKUP(AG11,$D$4:$E$17,2,FALSE)*$I$4),IF(AB11="SF",(VLOOKUP(AG11,$D$4:$E$17,2,FALSE)*$I$5),IF(AB11="SG",(VLOOKUP(AG11,$D$4:$E$17,2,FALSE)*$I$6),IF(AB11="PG",(VLOOKUP(AG11,$D$4:$E$17,2,FALSE)*$I$7))))))</f>
        <v>2.8000000000000003</v>
      </c>
      <c r="AO11" s="87">
        <f t="shared" ref="AO11:AO21" si="17">IF(AB11="C",(VLOOKUP(AH11,$D$4:$E$17,2,FALSE)*$J$3),IF(AB11="PF",(VLOOKUP(AH11,$D$4:$E$17,2,FALSE)*$J$4),IF(AB11="SF",(VLOOKUP(AH11,$D$4:$E$17,2,FALSE)*$J$5),IF(AB11="SG",(VLOOKUP(AH11,$D$4:$E$17,2,FALSE)*$J$6),IF(AB11="PG",(VLOOKUP(AH11,$D$4:$E$17,2,FALSE)*$J$7))))))</f>
        <v>3</v>
      </c>
      <c r="AP11" s="87">
        <f t="shared" ref="AP11:AP21" si="18">IF(AB11="C",(VLOOKUP(AI11,$D$4:$E$17,2,FALSE)*$K$3),IF(AB11="PF",(VLOOKUP(AI11,$D$4:$E$17,2,FALSE)*$K$4),IF(AB11="SF",(VLOOKUP(AI11,$D$4:$E$17,2,FALSE)*$K$5),IF(AB11="SG",(VLOOKUP(AI11,$D$4:$E$17,2,FALSE)*$K$6),IF(AB11="PG",(VLOOKUP(AI11,$D$4:$E$17,2,FALSE)*$K$7))))))</f>
        <v>9</v>
      </c>
      <c r="AQ11" s="87">
        <f t="shared" ref="AQ11:AQ21" si="19">IF(AB11="C",(VLOOKUP(AJ11,$D$4:$E$17,2,FALSE)*$L$3),IF(AB11="PF",(VLOOKUP(AJ11,$D$4:$E$17,2,FALSE)*$L$4),IF(AB11="SF",(VLOOKUP(AJ11,$D$4:$E$17,2,FALSE)*$L$5),IF(AB11="SG",(VLOOKUP(AJ11,$D$4:$E$17,2,FALSE)*$L$6),IF(AB11="PG",(VLOOKUP(AJ11,$D$4:$E$17,2,FALSE)*$L$7))))))</f>
        <v>8.1</v>
      </c>
      <c r="AR11" s="87">
        <f t="shared" ref="AR11:AR21" si="20">VLOOKUP(AK11,$D$7:$E$20,2,FALSE)*0.375</f>
        <v>4.875</v>
      </c>
      <c r="AS11" s="88">
        <f t="shared" ref="AS11:AS21" si="21">SUM(AM11:AR11)/VLOOKUP(AB11,$A$4:$B$8,2,FALSE)</f>
        <v>0.65740740740740744</v>
      </c>
    </row>
    <row r="12" spans="1:45" x14ac:dyDescent="0.25">
      <c r="D12" s="7" t="s">
        <v>10</v>
      </c>
      <c r="E12" s="8">
        <v>9</v>
      </c>
      <c r="F12" s="28" t="s">
        <v>310</v>
      </c>
      <c r="G12" s="22" t="s">
        <v>35</v>
      </c>
      <c r="H12" s="22" t="s">
        <v>225</v>
      </c>
      <c r="I12" s="22">
        <v>180</v>
      </c>
      <c r="J12" s="22">
        <v>30</v>
      </c>
      <c r="K12" s="22" t="s">
        <v>11</v>
      </c>
      <c r="L12" s="22" t="s">
        <v>13</v>
      </c>
      <c r="M12" s="22" t="s">
        <v>14</v>
      </c>
      <c r="N12" s="22" t="s">
        <v>14</v>
      </c>
      <c r="O12" s="22" t="s">
        <v>7</v>
      </c>
      <c r="P12" s="22" t="s">
        <v>11</v>
      </c>
      <c r="Q12" s="29" t="s">
        <v>147</v>
      </c>
      <c r="R12" s="23">
        <f t="shared" si="1"/>
        <v>7</v>
      </c>
      <c r="S12" s="23">
        <f t="shared" si="2"/>
        <v>10.199999999999999</v>
      </c>
      <c r="T12" s="23">
        <f t="shared" si="3"/>
        <v>12.35</v>
      </c>
      <c r="U12" s="23">
        <f t="shared" si="4"/>
        <v>9.1</v>
      </c>
      <c r="V12" s="23">
        <f t="shared" si="5"/>
        <v>2.4000000000000004</v>
      </c>
      <c r="W12" s="23">
        <f t="shared" si="6"/>
        <v>3.75</v>
      </c>
      <c r="X12" s="24">
        <f t="shared" si="7"/>
        <v>0.82051282051282048</v>
      </c>
      <c r="Z12" s="22">
        <v>586</v>
      </c>
      <c r="AA12" s="40" t="s">
        <v>330</v>
      </c>
      <c r="AB12" s="22" t="s">
        <v>29</v>
      </c>
      <c r="AC12" s="22">
        <v>26</v>
      </c>
      <c r="AD12" s="22" t="s">
        <v>44</v>
      </c>
      <c r="AE12" s="22">
        <v>245</v>
      </c>
      <c r="AF12" s="22" t="s">
        <v>12</v>
      </c>
      <c r="AG12" s="22" t="s">
        <v>11</v>
      </c>
      <c r="AH12" s="22" t="s">
        <v>8</v>
      </c>
      <c r="AI12" s="22" t="s">
        <v>12</v>
      </c>
      <c r="AJ12" s="22" t="s">
        <v>10</v>
      </c>
      <c r="AK12" s="22" t="s">
        <v>11</v>
      </c>
      <c r="AL12" s="23"/>
      <c r="AM12" s="23">
        <f t="shared" si="15"/>
        <v>9.35</v>
      </c>
      <c r="AN12" s="23">
        <f t="shared" si="16"/>
        <v>6</v>
      </c>
      <c r="AO12" s="23">
        <f t="shared" si="17"/>
        <v>4.8999999999999995</v>
      </c>
      <c r="AP12" s="23">
        <f t="shared" si="18"/>
        <v>9.35</v>
      </c>
      <c r="AQ12" s="23">
        <f t="shared" si="19"/>
        <v>7.2</v>
      </c>
      <c r="AR12" s="23">
        <f t="shared" si="20"/>
        <v>3.75</v>
      </c>
      <c r="AS12" s="24">
        <f t="shared" si="21"/>
        <v>0.70644599303135902</v>
      </c>
    </row>
    <row r="13" spans="1:45" x14ac:dyDescent="0.25">
      <c r="D13" s="7" t="s">
        <v>11</v>
      </c>
      <c r="E13" s="8">
        <v>10</v>
      </c>
      <c r="F13" s="64" t="s">
        <v>156</v>
      </c>
      <c r="G13" s="65" t="s">
        <v>29</v>
      </c>
      <c r="H13" s="65" t="s">
        <v>44</v>
      </c>
      <c r="I13" s="65">
        <v>260</v>
      </c>
      <c r="J13" s="65">
        <v>27</v>
      </c>
      <c r="K13" s="65" t="s">
        <v>14</v>
      </c>
      <c r="L13" s="65" t="s">
        <v>13</v>
      </c>
      <c r="M13" s="65" t="s">
        <v>10</v>
      </c>
      <c r="N13" s="65" t="s">
        <v>10</v>
      </c>
      <c r="O13" s="65" t="s">
        <v>14</v>
      </c>
      <c r="P13" s="65" t="s">
        <v>11</v>
      </c>
      <c r="Q13" s="66" t="s">
        <v>79</v>
      </c>
      <c r="R13" s="21">
        <f t="shared" si="1"/>
        <v>11.049999999999999</v>
      </c>
      <c r="S13" s="21">
        <f t="shared" si="2"/>
        <v>7.1999999999999993</v>
      </c>
      <c r="T13" s="21">
        <f t="shared" si="3"/>
        <v>6.3</v>
      </c>
      <c r="U13" s="21">
        <f t="shared" si="4"/>
        <v>7.6499999999999995</v>
      </c>
      <c r="V13" s="21">
        <f t="shared" si="5"/>
        <v>10.4</v>
      </c>
      <c r="W13" s="21">
        <f t="shared" si="6"/>
        <v>3.75</v>
      </c>
      <c r="X13" s="67">
        <f t="shared" si="7"/>
        <v>0.80749128919860647</v>
      </c>
      <c r="Z13" s="26">
        <v>349</v>
      </c>
      <c r="AA13" s="41" t="s">
        <v>332</v>
      </c>
      <c r="AB13" s="26" t="s">
        <v>29</v>
      </c>
      <c r="AC13" s="26">
        <v>27</v>
      </c>
      <c r="AD13" s="26" t="s">
        <v>65</v>
      </c>
      <c r="AE13" s="26">
        <v>235</v>
      </c>
      <c r="AF13" s="26" t="s">
        <v>9</v>
      </c>
      <c r="AG13" s="26" t="s">
        <v>11</v>
      </c>
      <c r="AH13" s="26" t="s">
        <v>7</v>
      </c>
      <c r="AI13" s="26" t="s">
        <v>12</v>
      </c>
      <c r="AJ13" s="26" t="s">
        <v>11</v>
      </c>
      <c r="AK13" s="26" t="s">
        <v>14</v>
      </c>
      <c r="AL13" s="87"/>
      <c r="AM13" s="87">
        <f t="shared" si="15"/>
        <v>6.8</v>
      </c>
      <c r="AN13" s="87">
        <f t="shared" si="16"/>
        <v>6</v>
      </c>
      <c r="AO13" s="87">
        <f t="shared" si="17"/>
        <v>4.1999999999999993</v>
      </c>
      <c r="AP13" s="87">
        <f t="shared" si="18"/>
        <v>9.35</v>
      </c>
      <c r="AQ13" s="87">
        <f t="shared" si="19"/>
        <v>8</v>
      </c>
      <c r="AR13" s="87">
        <f t="shared" si="20"/>
        <v>4.875</v>
      </c>
      <c r="AS13" s="88">
        <f t="shared" si="21"/>
        <v>0.68336236933797923</v>
      </c>
    </row>
    <row r="14" spans="1:45" x14ac:dyDescent="0.25">
      <c r="D14" s="7" t="s">
        <v>12</v>
      </c>
      <c r="E14" s="8">
        <v>11</v>
      </c>
      <c r="F14" s="25" t="s">
        <v>307</v>
      </c>
      <c r="G14" s="26" t="s">
        <v>35</v>
      </c>
      <c r="H14" s="26" t="s">
        <v>265</v>
      </c>
      <c r="I14" s="26">
        <v>180</v>
      </c>
      <c r="J14" s="26">
        <v>28</v>
      </c>
      <c r="K14" s="26" t="s">
        <v>10</v>
      </c>
      <c r="L14" s="26" t="s">
        <v>13</v>
      </c>
      <c r="M14" s="26" t="s">
        <v>13</v>
      </c>
      <c r="N14" s="26" t="s">
        <v>14</v>
      </c>
      <c r="O14" s="26" t="s">
        <v>7</v>
      </c>
      <c r="P14" s="26" t="s">
        <v>11</v>
      </c>
      <c r="Q14" s="27" t="s">
        <v>163</v>
      </c>
      <c r="R14" s="23">
        <f t="shared" si="1"/>
        <v>6.3</v>
      </c>
      <c r="S14" s="23">
        <f t="shared" si="2"/>
        <v>10.199999999999999</v>
      </c>
      <c r="T14" s="23">
        <f t="shared" si="3"/>
        <v>11.399999999999999</v>
      </c>
      <c r="U14" s="23">
        <f t="shared" si="4"/>
        <v>9.1</v>
      </c>
      <c r="V14" s="23">
        <f t="shared" si="5"/>
        <v>2.4000000000000004</v>
      </c>
      <c r="W14" s="23">
        <f t="shared" si="6"/>
        <v>3.75</v>
      </c>
      <c r="X14" s="24">
        <f t="shared" si="7"/>
        <v>0.79029304029304026</v>
      </c>
      <c r="Z14" s="22">
        <v>605</v>
      </c>
      <c r="AA14" s="40" t="s">
        <v>333</v>
      </c>
      <c r="AB14" s="22" t="s">
        <v>29</v>
      </c>
      <c r="AC14" s="22">
        <v>33</v>
      </c>
      <c r="AD14" s="22" t="s">
        <v>62</v>
      </c>
      <c r="AE14" s="22">
        <v>245</v>
      </c>
      <c r="AF14" s="22" t="s">
        <v>9</v>
      </c>
      <c r="AG14" s="22" t="s">
        <v>13</v>
      </c>
      <c r="AH14" s="22" t="s">
        <v>6</v>
      </c>
      <c r="AI14" s="22" t="s">
        <v>11</v>
      </c>
      <c r="AJ14" s="22" t="s">
        <v>10</v>
      </c>
      <c r="AK14" s="22" t="s">
        <v>8</v>
      </c>
      <c r="AL14" s="23"/>
      <c r="AM14" s="23">
        <f t="shared" si="15"/>
        <v>6.8</v>
      </c>
      <c r="AN14" s="23">
        <f t="shared" si="16"/>
        <v>7.1999999999999993</v>
      </c>
      <c r="AO14" s="23">
        <f t="shared" si="17"/>
        <v>3.5</v>
      </c>
      <c r="AP14" s="23">
        <f t="shared" si="18"/>
        <v>8.5</v>
      </c>
      <c r="AQ14" s="23">
        <f t="shared" si="19"/>
        <v>7.2</v>
      </c>
      <c r="AR14" s="23">
        <f t="shared" si="20"/>
        <v>2.625</v>
      </c>
      <c r="AS14" s="24">
        <f t="shared" si="21"/>
        <v>0.62412891986062735</v>
      </c>
    </row>
    <row r="15" spans="1:45" x14ac:dyDescent="0.25">
      <c r="D15" s="7" t="s">
        <v>13</v>
      </c>
      <c r="E15" s="8">
        <v>12</v>
      </c>
      <c r="F15" s="28" t="s">
        <v>290</v>
      </c>
      <c r="G15" s="22" t="s">
        <v>35</v>
      </c>
      <c r="H15" s="22" t="s">
        <v>225</v>
      </c>
      <c r="I15" s="22">
        <v>180</v>
      </c>
      <c r="J15" s="22">
        <v>25</v>
      </c>
      <c r="K15" s="22" t="s">
        <v>9</v>
      </c>
      <c r="L15" s="22" t="s">
        <v>11</v>
      </c>
      <c r="M15" s="22" t="s">
        <v>15</v>
      </c>
      <c r="N15" s="22" t="s">
        <v>14</v>
      </c>
      <c r="O15" s="22" t="s">
        <v>8</v>
      </c>
      <c r="P15" s="22" t="s">
        <v>11</v>
      </c>
      <c r="Q15" s="29" t="s">
        <v>269</v>
      </c>
      <c r="R15" s="23">
        <f t="shared" si="1"/>
        <v>5.6</v>
      </c>
      <c r="S15" s="23">
        <f t="shared" si="2"/>
        <v>8.5</v>
      </c>
      <c r="T15" s="23">
        <f t="shared" si="3"/>
        <v>13.299999999999999</v>
      </c>
      <c r="U15" s="23">
        <f t="shared" si="4"/>
        <v>9.1</v>
      </c>
      <c r="V15" s="23">
        <f t="shared" si="5"/>
        <v>2.8000000000000003</v>
      </c>
      <c r="W15" s="23">
        <f t="shared" si="6"/>
        <v>3.75</v>
      </c>
      <c r="X15" s="24">
        <f t="shared" si="7"/>
        <v>0.78846153846153844</v>
      </c>
      <c r="Z15" s="26">
        <v>6</v>
      </c>
      <c r="AA15" s="41" t="s">
        <v>334</v>
      </c>
      <c r="AB15" s="26" t="s">
        <v>33</v>
      </c>
      <c r="AC15" s="26">
        <v>22</v>
      </c>
      <c r="AD15" s="26" t="s">
        <v>124</v>
      </c>
      <c r="AE15" s="26">
        <v>215</v>
      </c>
      <c r="AF15" s="26" t="s">
        <v>11</v>
      </c>
      <c r="AG15" s="26" t="s">
        <v>9</v>
      </c>
      <c r="AH15" s="26" t="s">
        <v>6</v>
      </c>
      <c r="AI15" s="26" t="s">
        <v>9</v>
      </c>
      <c r="AJ15" s="26" t="s">
        <v>9</v>
      </c>
      <c r="AK15" s="26" t="s">
        <v>11</v>
      </c>
      <c r="AL15" s="87"/>
      <c r="AM15" s="87">
        <f t="shared" si="15"/>
        <v>7.5</v>
      </c>
      <c r="AN15" s="87">
        <f t="shared" si="16"/>
        <v>6</v>
      </c>
      <c r="AO15" s="87">
        <f t="shared" si="17"/>
        <v>4</v>
      </c>
      <c r="AP15" s="87">
        <f t="shared" si="18"/>
        <v>6</v>
      </c>
      <c r="AQ15" s="87">
        <f t="shared" si="19"/>
        <v>6</v>
      </c>
      <c r="AR15" s="87">
        <f t="shared" si="20"/>
        <v>3.75</v>
      </c>
      <c r="AS15" s="88">
        <f t="shared" si="21"/>
        <v>0.5792682926829269</v>
      </c>
    </row>
    <row r="16" spans="1:45" x14ac:dyDescent="0.25">
      <c r="D16" s="7" t="s">
        <v>14</v>
      </c>
      <c r="E16" s="8">
        <v>13</v>
      </c>
      <c r="F16" s="64" t="s">
        <v>172</v>
      </c>
      <c r="G16" s="65" t="s">
        <v>29</v>
      </c>
      <c r="H16" s="65" t="s">
        <v>44</v>
      </c>
      <c r="I16" s="65">
        <v>220</v>
      </c>
      <c r="J16" s="65">
        <v>23</v>
      </c>
      <c r="K16" s="65" t="s">
        <v>13</v>
      </c>
      <c r="L16" s="65" t="s">
        <v>7</v>
      </c>
      <c r="M16" s="65" t="s">
        <v>7</v>
      </c>
      <c r="N16" s="65" t="s">
        <v>15</v>
      </c>
      <c r="O16" s="65" t="s">
        <v>14</v>
      </c>
      <c r="P16" s="65" t="s">
        <v>14</v>
      </c>
      <c r="Q16" s="66" t="s">
        <v>139</v>
      </c>
      <c r="R16" s="21">
        <f t="shared" si="1"/>
        <v>10.199999999999999</v>
      </c>
      <c r="S16" s="21">
        <f t="shared" si="2"/>
        <v>3.5999999999999996</v>
      </c>
      <c r="T16" s="21">
        <f t="shared" si="3"/>
        <v>4.1999999999999993</v>
      </c>
      <c r="U16" s="21">
        <f t="shared" si="4"/>
        <v>11.9</v>
      </c>
      <c r="V16" s="21">
        <f t="shared" si="5"/>
        <v>10.4</v>
      </c>
      <c r="W16" s="21">
        <f t="shared" si="6"/>
        <v>4.875</v>
      </c>
      <c r="X16" s="67">
        <f t="shared" si="7"/>
        <v>0.78702090592334506</v>
      </c>
      <c r="Z16" s="22">
        <v>318</v>
      </c>
      <c r="AA16" s="40" t="s">
        <v>40</v>
      </c>
      <c r="AB16" s="22" t="s">
        <v>33</v>
      </c>
      <c r="AC16" s="22">
        <v>19</v>
      </c>
      <c r="AD16" s="22" t="s">
        <v>44</v>
      </c>
      <c r="AE16" s="22">
        <v>231</v>
      </c>
      <c r="AF16" s="22" t="s">
        <v>10</v>
      </c>
      <c r="AG16" s="22" t="s">
        <v>9</v>
      </c>
      <c r="AH16" s="22" t="s">
        <v>7</v>
      </c>
      <c r="AI16" s="22" t="s">
        <v>9</v>
      </c>
      <c r="AJ16" s="22" t="s">
        <v>8</v>
      </c>
      <c r="AK16" s="22" t="s">
        <v>14</v>
      </c>
      <c r="AL16" s="23"/>
      <c r="AM16" s="23">
        <f t="shared" si="15"/>
        <v>6.75</v>
      </c>
      <c r="AN16" s="23">
        <f t="shared" si="16"/>
        <v>6</v>
      </c>
      <c r="AO16" s="23">
        <f t="shared" si="17"/>
        <v>4.8000000000000007</v>
      </c>
      <c r="AP16" s="23">
        <f t="shared" si="18"/>
        <v>6</v>
      </c>
      <c r="AQ16" s="23">
        <f t="shared" si="19"/>
        <v>5.25</v>
      </c>
      <c r="AR16" s="23">
        <f t="shared" si="20"/>
        <v>4.875</v>
      </c>
      <c r="AS16" s="24">
        <f t="shared" si="21"/>
        <v>0.58667247386759591</v>
      </c>
    </row>
    <row r="17" spans="3:45" ht="15.75" thickBot="1" x14ac:dyDescent="0.3">
      <c r="D17" s="9" t="s">
        <v>15</v>
      </c>
      <c r="E17" s="10">
        <v>14</v>
      </c>
      <c r="F17" s="28" t="s">
        <v>302</v>
      </c>
      <c r="G17" s="22" t="s">
        <v>35</v>
      </c>
      <c r="H17" s="22" t="s">
        <v>265</v>
      </c>
      <c r="I17" s="22">
        <v>180</v>
      </c>
      <c r="J17" s="22">
        <v>28</v>
      </c>
      <c r="K17" s="22" t="s">
        <v>9</v>
      </c>
      <c r="L17" s="22" t="s">
        <v>12</v>
      </c>
      <c r="M17" s="22" t="s">
        <v>13</v>
      </c>
      <c r="N17" s="22" t="s">
        <v>15</v>
      </c>
      <c r="O17" s="22" t="s">
        <v>8</v>
      </c>
      <c r="P17" s="22" t="s">
        <v>11</v>
      </c>
      <c r="Q17" s="29" t="s">
        <v>153</v>
      </c>
      <c r="R17" s="23">
        <f t="shared" si="1"/>
        <v>5.6</v>
      </c>
      <c r="S17" s="23">
        <f t="shared" si="2"/>
        <v>9.35</v>
      </c>
      <c r="T17" s="23">
        <f t="shared" si="3"/>
        <v>11.399999999999999</v>
      </c>
      <c r="U17" s="23">
        <f t="shared" si="4"/>
        <v>9.7999999999999989</v>
      </c>
      <c r="V17" s="23">
        <f t="shared" si="5"/>
        <v>2.8000000000000003</v>
      </c>
      <c r="W17" s="23">
        <f t="shared" si="6"/>
        <v>3.75</v>
      </c>
      <c r="X17" s="24">
        <f t="shared" si="7"/>
        <v>0.78205128205128194</v>
      </c>
      <c r="Z17" s="26">
        <v>333</v>
      </c>
      <c r="AA17" s="41" t="s">
        <v>342</v>
      </c>
      <c r="AB17" s="26" t="s">
        <v>34</v>
      </c>
      <c r="AC17" s="26">
        <v>35</v>
      </c>
      <c r="AD17" s="26" t="s">
        <v>135</v>
      </c>
      <c r="AE17" s="26">
        <v>240</v>
      </c>
      <c r="AF17" s="26" t="s">
        <v>10</v>
      </c>
      <c r="AG17" s="26" t="s">
        <v>13</v>
      </c>
      <c r="AH17" s="26" t="s">
        <v>10</v>
      </c>
      <c r="AI17" s="26" t="s">
        <v>13</v>
      </c>
      <c r="AJ17" s="26" t="s">
        <v>8</v>
      </c>
      <c r="AK17" s="26" t="s">
        <v>5</v>
      </c>
      <c r="AL17" s="87"/>
      <c r="AM17" s="87">
        <f t="shared" si="15"/>
        <v>5.8500000000000005</v>
      </c>
      <c r="AN17" s="87">
        <f t="shared" si="16"/>
        <v>10.8</v>
      </c>
      <c r="AO17" s="87">
        <f t="shared" si="17"/>
        <v>7.6499999999999995</v>
      </c>
      <c r="AP17" s="87">
        <f t="shared" si="18"/>
        <v>9</v>
      </c>
      <c r="AQ17" s="87">
        <f t="shared" si="19"/>
        <v>4.55</v>
      </c>
      <c r="AR17" s="87">
        <f t="shared" si="20"/>
        <v>1.5</v>
      </c>
      <c r="AS17" s="88">
        <f t="shared" si="21"/>
        <v>0.68554006968641112</v>
      </c>
    </row>
    <row r="18" spans="3:45" x14ac:dyDescent="0.25">
      <c r="F18" s="64" t="s">
        <v>195</v>
      </c>
      <c r="G18" s="65" t="s">
        <v>33</v>
      </c>
      <c r="H18" s="65" t="s">
        <v>65</v>
      </c>
      <c r="I18" s="65">
        <v>215</v>
      </c>
      <c r="J18" s="65">
        <v>27</v>
      </c>
      <c r="K18" s="65" t="s">
        <v>13</v>
      </c>
      <c r="L18" s="65" t="s">
        <v>13</v>
      </c>
      <c r="M18" s="65" t="s">
        <v>10</v>
      </c>
      <c r="N18" s="65" t="s">
        <v>13</v>
      </c>
      <c r="O18" s="65" t="s">
        <v>10</v>
      </c>
      <c r="P18" s="65" t="s">
        <v>11</v>
      </c>
      <c r="Q18" s="66" t="s">
        <v>90</v>
      </c>
      <c r="R18" s="21">
        <f t="shared" si="1"/>
        <v>9</v>
      </c>
      <c r="S18" s="21">
        <f t="shared" si="2"/>
        <v>9</v>
      </c>
      <c r="T18" s="21">
        <f t="shared" si="3"/>
        <v>7.2</v>
      </c>
      <c r="U18" s="21">
        <f t="shared" si="4"/>
        <v>9</v>
      </c>
      <c r="V18" s="21">
        <f t="shared" si="5"/>
        <v>6.75</v>
      </c>
      <c r="W18" s="21">
        <f t="shared" si="6"/>
        <v>3.75</v>
      </c>
      <c r="X18" s="67">
        <f t="shared" si="7"/>
        <v>0.77874564459930329</v>
      </c>
      <c r="Z18" s="22">
        <v>62</v>
      </c>
      <c r="AA18" s="40" t="s">
        <v>336</v>
      </c>
      <c r="AB18" s="22" t="s">
        <v>34</v>
      </c>
      <c r="AC18" s="22">
        <v>26</v>
      </c>
      <c r="AD18" s="22" t="s">
        <v>212</v>
      </c>
      <c r="AE18" s="22">
        <v>230</v>
      </c>
      <c r="AF18" s="22" t="s">
        <v>10</v>
      </c>
      <c r="AG18" s="22" t="s">
        <v>9</v>
      </c>
      <c r="AH18" s="22" t="s">
        <v>12</v>
      </c>
      <c r="AI18" s="22" t="s">
        <v>12</v>
      </c>
      <c r="AJ18" s="22" t="s">
        <v>8</v>
      </c>
      <c r="AK18" s="22" t="s">
        <v>8</v>
      </c>
      <c r="AL18" s="23"/>
      <c r="AM18" s="23">
        <f t="shared" si="15"/>
        <v>5.8500000000000005</v>
      </c>
      <c r="AN18" s="23">
        <f t="shared" si="16"/>
        <v>7.2</v>
      </c>
      <c r="AO18" s="23">
        <f t="shared" si="17"/>
        <v>9.35</v>
      </c>
      <c r="AP18" s="23">
        <f t="shared" si="18"/>
        <v>8.25</v>
      </c>
      <c r="AQ18" s="23">
        <f t="shared" si="19"/>
        <v>4.55</v>
      </c>
      <c r="AR18" s="23">
        <f t="shared" si="20"/>
        <v>2.625</v>
      </c>
      <c r="AS18" s="24">
        <f t="shared" si="21"/>
        <v>0.65897212543554007</v>
      </c>
    </row>
    <row r="19" spans="3:45" x14ac:dyDescent="0.25">
      <c r="F19" s="28" t="s">
        <v>296</v>
      </c>
      <c r="G19" s="22" t="s">
        <v>35</v>
      </c>
      <c r="H19" s="22" t="s">
        <v>265</v>
      </c>
      <c r="I19" s="22">
        <v>169</v>
      </c>
      <c r="J19" s="22">
        <v>25</v>
      </c>
      <c r="K19" s="22" t="s">
        <v>9</v>
      </c>
      <c r="L19" s="22" t="s">
        <v>13</v>
      </c>
      <c r="M19" s="22" t="s">
        <v>15</v>
      </c>
      <c r="N19" s="22" t="s">
        <v>11</v>
      </c>
      <c r="O19" s="22" t="s">
        <v>7</v>
      </c>
      <c r="P19" s="22" t="s">
        <v>11</v>
      </c>
      <c r="Q19" s="29" t="s">
        <v>107</v>
      </c>
      <c r="R19" s="23">
        <f t="shared" si="1"/>
        <v>5.6</v>
      </c>
      <c r="S19" s="23">
        <f t="shared" si="2"/>
        <v>10.199999999999999</v>
      </c>
      <c r="T19" s="23">
        <f t="shared" si="3"/>
        <v>13.299999999999999</v>
      </c>
      <c r="U19" s="23">
        <f t="shared" si="4"/>
        <v>7</v>
      </c>
      <c r="V19" s="23">
        <f t="shared" si="5"/>
        <v>2.4000000000000004</v>
      </c>
      <c r="W19" s="23">
        <f t="shared" si="6"/>
        <v>3.75</v>
      </c>
      <c r="X19" s="24">
        <f t="shared" si="7"/>
        <v>0.77380952380952361</v>
      </c>
      <c r="Z19" s="26">
        <v>193</v>
      </c>
      <c r="AA19" s="41" t="s">
        <v>42</v>
      </c>
      <c r="AB19" s="26" t="s">
        <v>34</v>
      </c>
      <c r="AC19" s="26">
        <v>19</v>
      </c>
      <c r="AD19" s="26" t="s">
        <v>225</v>
      </c>
      <c r="AE19" s="26">
        <v>185</v>
      </c>
      <c r="AF19" s="26" t="s">
        <v>9</v>
      </c>
      <c r="AG19" s="26" t="s">
        <v>11</v>
      </c>
      <c r="AH19" s="26" t="s">
        <v>7</v>
      </c>
      <c r="AI19" s="26" t="s">
        <v>8</v>
      </c>
      <c r="AJ19" s="26" t="s">
        <v>7</v>
      </c>
      <c r="AK19" s="26" t="s">
        <v>14</v>
      </c>
      <c r="AL19" s="87"/>
      <c r="AM19" s="87">
        <f t="shared" si="15"/>
        <v>5.2</v>
      </c>
      <c r="AN19" s="87">
        <f t="shared" si="16"/>
        <v>9</v>
      </c>
      <c r="AO19" s="87">
        <f t="shared" si="17"/>
        <v>5.0999999999999996</v>
      </c>
      <c r="AP19" s="87">
        <f t="shared" si="18"/>
        <v>5.25</v>
      </c>
      <c r="AQ19" s="87">
        <f t="shared" si="19"/>
        <v>3.9000000000000004</v>
      </c>
      <c r="AR19" s="87">
        <f t="shared" si="20"/>
        <v>4.875</v>
      </c>
      <c r="AS19" s="88">
        <f t="shared" si="21"/>
        <v>0.58057491289198604</v>
      </c>
    </row>
    <row r="20" spans="3:45" x14ac:dyDescent="0.25">
      <c r="F20" s="45" t="s">
        <v>213</v>
      </c>
      <c r="G20" s="46" t="s">
        <v>33</v>
      </c>
      <c r="H20" s="46" t="s">
        <v>124</v>
      </c>
      <c r="I20" s="46">
        <v>200</v>
      </c>
      <c r="J20" s="46">
        <v>27</v>
      </c>
      <c r="K20" s="46" t="s">
        <v>10</v>
      </c>
      <c r="L20" s="46" t="s">
        <v>13</v>
      </c>
      <c r="M20" s="46" t="s">
        <v>11</v>
      </c>
      <c r="N20" s="46" t="s">
        <v>13</v>
      </c>
      <c r="O20" s="46" t="s">
        <v>10</v>
      </c>
      <c r="P20" s="46" t="s">
        <v>14</v>
      </c>
      <c r="Q20" s="47" t="s">
        <v>153</v>
      </c>
      <c r="R20" s="48">
        <f t="shared" si="1"/>
        <v>6.75</v>
      </c>
      <c r="S20" s="48">
        <f t="shared" si="2"/>
        <v>9</v>
      </c>
      <c r="T20" s="48">
        <f t="shared" si="3"/>
        <v>8</v>
      </c>
      <c r="U20" s="48">
        <f t="shared" si="4"/>
        <v>9</v>
      </c>
      <c r="V20" s="48">
        <f t="shared" si="5"/>
        <v>6.75</v>
      </c>
      <c r="W20" s="48">
        <f t="shared" si="6"/>
        <v>4.875</v>
      </c>
      <c r="X20" s="49">
        <f t="shared" si="7"/>
        <v>0.77308362369337991</v>
      </c>
      <c r="Z20" s="22">
        <v>509</v>
      </c>
      <c r="AA20" s="40" t="s">
        <v>343</v>
      </c>
      <c r="AB20" s="22" t="s">
        <v>35</v>
      </c>
      <c r="AC20" s="22">
        <v>34</v>
      </c>
      <c r="AD20" s="22" t="s">
        <v>222</v>
      </c>
      <c r="AE20" s="22">
        <v>180</v>
      </c>
      <c r="AF20" s="22" t="s">
        <v>13</v>
      </c>
      <c r="AG20" s="22" t="s">
        <v>11</v>
      </c>
      <c r="AH20" s="22" t="s">
        <v>13</v>
      </c>
      <c r="AI20" s="22" t="s">
        <v>12</v>
      </c>
      <c r="AJ20" s="22" t="s">
        <v>7</v>
      </c>
      <c r="AK20" s="22" t="s">
        <v>8</v>
      </c>
      <c r="AL20" s="23"/>
      <c r="AM20" s="23">
        <f t="shared" si="15"/>
        <v>8.3999999999999986</v>
      </c>
      <c r="AN20" s="23">
        <f t="shared" si="16"/>
        <v>8.5</v>
      </c>
      <c r="AO20" s="23">
        <f t="shared" si="17"/>
        <v>11.399999999999999</v>
      </c>
      <c r="AP20" s="23">
        <f t="shared" si="18"/>
        <v>7.6999999999999993</v>
      </c>
      <c r="AQ20" s="23">
        <f t="shared" si="19"/>
        <v>2.4000000000000004</v>
      </c>
      <c r="AR20" s="23">
        <f t="shared" si="20"/>
        <v>2.625</v>
      </c>
      <c r="AS20" s="24">
        <f t="shared" si="21"/>
        <v>0.75137362637362637</v>
      </c>
    </row>
    <row r="21" spans="3:45" ht="15.75" thickBot="1" x14ac:dyDescent="0.3">
      <c r="C21" t="s">
        <v>316</v>
      </c>
      <c r="F21" s="28" t="s">
        <v>141</v>
      </c>
      <c r="G21" s="22" t="s">
        <v>29</v>
      </c>
      <c r="H21" s="22" t="s">
        <v>62</v>
      </c>
      <c r="I21" s="22">
        <v>232</v>
      </c>
      <c r="J21" s="22">
        <v>31</v>
      </c>
      <c r="K21" s="22" t="s">
        <v>11</v>
      </c>
      <c r="L21" s="22" t="s">
        <v>7</v>
      </c>
      <c r="M21" s="22" t="s">
        <v>11</v>
      </c>
      <c r="N21" s="22" t="s">
        <v>15</v>
      </c>
      <c r="O21" s="22" t="s">
        <v>13</v>
      </c>
      <c r="P21" s="22" t="s">
        <v>8</v>
      </c>
      <c r="Q21" s="29" t="s">
        <v>125</v>
      </c>
      <c r="R21" s="23">
        <f t="shared" si="1"/>
        <v>8.5</v>
      </c>
      <c r="S21" s="23">
        <f t="shared" si="2"/>
        <v>3.5999999999999996</v>
      </c>
      <c r="T21" s="23">
        <f t="shared" si="3"/>
        <v>7</v>
      </c>
      <c r="U21" s="23">
        <f t="shared" si="4"/>
        <v>11.9</v>
      </c>
      <c r="V21" s="23">
        <f t="shared" si="5"/>
        <v>9.6000000000000014</v>
      </c>
      <c r="W21" s="23">
        <f t="shared" si="6"/>
        <v>2.625</v>
      </c>
      <c r="X21" s="24">
        <f t="shared" si="7"/>
        <v>0.75304878048780499</v>
      </c>
      <c r="Z21" s="26">
        <v>126</v>
      </c>
      <c r="AA21" s="41" t="s">
        <v>39</v>
      </c>
      <c r="AB21" s="26" t="s">
        <v>35</v>
      </c>
      <c r="AC21" s="26">
        <v>21</v>
      </c>
      <c r="AD21" s="26" t="s">
        <v>265</v>
      </c>
      <c r="AE21" s="26">
        <v>194</v>
      </c>
      <c r="AF21" s="26" t="s">
        <v>8</v>
      </c>
      <c r="AG21" s="26" t="s">
        <v>11</v>
      </c>
      <c r="AH21" s="26" t="s">
        <v>9</v>
      </c>
      <c r="AI21" s="26" t="s">
        <v>9</v>
      </c>
      <c r="AJ21" s="26" t="s">
        <v>6</v>
      </c>
      <c r="AK21" s="26" t="s">
        <v>14</v>
      </c>
      <c r="AL21" s="87"/>
      <c r="AM21" s="87">
        <f t="shared" si="15"/>
        <v>4.8999999999999995</v>
      </c>
      <c r="AN21" s="87">
        <f t="shared" si="16"/>
        <v>8.5</v>
      </c>
      <c r="AO21" s="87">
        <f t="shared" si="17"/>
        <v>7.6</v>
      </c>
      <c r="AP21" s="87">
        <f t="shared" si="18"/>
        <v>5.6</v>
      </c>
      <c r="AQ21" s="87">
        <f t="shared" si="19"/>
        <v>2</v>
      </c>
      <c r="AR21" s="87">
        <f t="shared" si="20"/>
        <v>4.875</v>
      </c>
      <c r="AS21" s="88">
        <f t="shared" si="21"/>
        <v>0.61309523809523814</v>
      </c>
    </row>
    <row r="22" spans="3:45" ht="15.75" thickBot="1" x14ac:dyDescent="0.3">
      <c r="C22" s="3" t="s">
        <v>24</v>
      </c>
      <c r="D22" s="15" t="s">
        <v>25</v>
      </c>
      <c r="E22" s="4" t="s">
        <v>26</v>
      </c>
      <c r="F22" s="45" t="s">
        <v>177</v>
      </c>
      <c r="G22" s="46" t="s">
        <v>33</v>
      </c>
      <c r="H22" s="46" t="s">
        <v>135</v>
      </c>
      <c r="I22" s="46">
        <v>225</v>
      </c>
      <c r="J22" s="46">
        <v>24</v>
      </c>
      <c r="K22" s="46" t="s">
        <v>9</v>
      </c>
      <c r="L22" s="46" t="s">
        <v>13</v>
      </c>
      <c r="M22" s="46" t="s">
        <v>8</v>
      </c>
      <c r="N22" s="46" t="s">
        <v>14</v>
      </c>
      <c r="O22" s="46" t="s">
        <v>11</v>
      </c>
      <c r="P22" s="46" t="s">
        <v>14</v>
      </c>
      <c r="Q22" s="47" t="s">
        <v>63</v>
      </c>
      <c r="R22" s="48">
        <f t="shared" si="1"/>
        <v>6</v>
      </c>
      <c r="S22" s="48">
        <f t="shared" si="2"/>
        <v>9</v>
      </c>
      <c r="T22" s="48">
        <f t="shared" si="3"/>
        <v>5.6000000000000005</v>
      </c>
      <c r="U22" s="48">
        <f t="shared" si="4"/>
        <v>9.75</v>
      </c>
      <c r="V22" s="48">
        <f t="shared" si="5"/>
        <v>7.5</v>
      </c>
      <c r="W22" s="48">
        <f t="shared" si="6"/>
        <v>4.875</v>
      </c>
      <c r="X22" s="49">
        <f t="shared" si="7"/>
        <v>0.74433797909407684</v>
      </c>
      <c r="AL22" s="23"/>
      <c r="AM22" s="23"/>
      <c r="AN22" s="23"/>
      <c r="AO22" s="23"/>
      <c r="AP22" s="23"/>
      <c r="AQ22" s="23"/>
      <c r="AR22" s="24"/>
    </row>
    <row r="23" spans="3:45" ht="15.75" thickBot="1" x14ac:dyDescent="0.3">
      <c r="C23" s="12">
        <v>7</v>
      </c>
      <c r="D23" s="13">
        <v>4</v>
      </c>
      <c r="E23" s="14">
        <f>((C23*12)+D23)*2.54</f>
        <v>223.52</v>
      </c>
      <c r="F23" s="64" t="s">
        <v>306</v>
      </c>
      <c r="G23" s="65" t="s">
        <v>35</v>
      </c>
      <c r="H23" s="65" t="s">
        <v>229</v>
      </c>
      <c r="I23" s="65">
        <v>207</v>
      </c>
      <c r="J23" s="65">
        <v>32</v>
      </c>
      <c r="K23" s="65" t="s">
        <v>10</v>
      </c>
      <c r="L23" s="65" t="s">
        <v>13</v>
      </c>
      <c r="M23" s="65" t="s">
        <v>14</v>
      </c>
      <c r="N23" s="65" t="s">
        <v>11</v>
      </c>
      <c r="O23" s="65" t="s">
        <v>6</v>
      </c>
      <c r="P23" s="65" t="s">
        <v>8</v>
      </c>
      <c r="Q23" s="66" t="s">
        <v>63</v>
      </c>
      <c r="R23" s="21">
        <f t="shared" si="1"/>
        <v>6.3</v>
      </c>
      <c r="S23" s="21">
        <f t="shared" si="2"/>
        <v>10.199999999999999</v>
      </c>
      <c r="T23" s="21">
        <f t="shared" si="3"/>
        <v>12.35</v>
      </c>
      <c r="U23" s="21">
        <f t="shared" si="4"/>
        <v>7</v>
      </c>
      <c r="V23" s="21">
        <f t="shared" si="5"/>
        <v>2</v>
      </c>
      <c r="W23" s="21">
        <f t="shared" si="6"/>
        <v>2.625</v>
      </c>
      <c r="X23" s="67">
        <f t="shared" si="7"/>
        <v>0.74130036630036633</v>
      </c>
      <c r="Z23" s="93" t="s">
        <v>344</v>
      </c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23"/>
      <c r="AM23" s="23"/>
      <c r="AN23" s="23"/>
      <c r="AO23" s="23"/>
      <c r="AP23" s="23"/>
      <c r="AQ23" s="23"/>
      <c r="AR23" s="24"/>
    </row>
    <row r="24" spans="3:45" ht="25.5" x14ac:dyDescent="0.25">
      <c r="F24" s="25" t="s">
        <v>295</v>
      </c>
      <c r="G24" s="26" t="s">
        <v>35</v>
      </c>
      <c r="H24" s="26" t="s">
        <v>279</v>
      </c>
      <c r="I24" s="26">
        <v>180</v>
      </c>
      <c r="J24" s="26">
        <v>27</v>
      </c>
      <c r="K24" s="26" t="s">
        <v>8</v>
      </c>
      <c r="L24" s="26" t="s">
        <v>13</v>
      </c>
      <c r="M24" s="26" t="s">
        <v>14</v>
      </c>
      <c r="N24" s="26" t="s">
        <v>12</v>
      </c>
      <c r="O24" s="26" t="s">
        <v>7</v>
      </c>
      <c r="P24" s="26" t="s">
        <v>8</v>
      </c>
      <c r="Q24" s="27" t="s">
        <v>63</v>
      </c>
      <c r="R24" s="23">
        <f t="shared" si="1"/>
        <v>4.8999999999999995</v>
      </c>
      <c r="S24" s="23">
        <f t="shared" si="2"/>
        <v>10.199999999999999</v>
      </c>
      <c r="T24" s="23">
        <f t="shared" si="3"/>
        <v>12.35</v>
      </c>
      <c r="U24" s="23">
        <f t="shared" si="4"/>
        <v>7.6999999999999993</v>
      </c>
      <c r="V24" s="23">
        <f t="shared" si="5"/>
        <v>2.4000000000000004</v>
      </c>
      <c r="W24" s="23">
        <f t="shared" si="6"/>
        <v>2.625</v>
      </c>
      <c r="X24" s="24">
        <f t="shared" si="7"/>
        <v>0.73580586080586063</v>
      </c>
      <c r="Z24" s="51" t="s">
        <v>318</v>
      </c>
      <c r="AA24" s="52" t="s">
        <v>319</v>
      </c>
      <c r="AB24" s="51" t="s">
        <v>320</v>
      </c>
      <c r="AC24" s="51" t="s">
        <v>321</v>
      </c>
      <c r="AD24" s="51" t="s">
        <v>345</v>
      </c>
      <c r="AE24" s="51" t="s">
        <v>346</v>
      </c>
      <c r="AF24" s="51" t="s">
        <v>347</v>
      </c>
      <c r="AG24" s="51" t="s">
        <v>348</v>
      </c>
      <c r="AH24" s="51" t="s">
        <v>349</v>
      </c>
      <c r="AI24" s="51" t="s">
        <v>350</v>
      </c>
      <c r="AJ24" s="51" t="s">
        <v>351</v>
      </c>
      <c r="AK24" s="51" t="s">
        <v>352</v>
      </c>
      <c r="AL24" s="23"/>
      <c r="AM24" s="23"/>
      <c r="AN24" s="23"/>
      <c r="AO24" s="23"/>
      <c r="AP24" s="23"/>
      <c r="AQ24" s="23"/>
      <c r="AR24" s="24"/>
    </row>
    <row r="25" spans="3:45" x14ac:dyDescent="0.25">
      <c r="F25" s="45" t="s">
        <v>251</v>
      </c>
      <c r="G25" s="46" t="s">
        <v>34</v>
      </c>
      <c r="H25" s="46" t="s">
        <v>212</v>
      </c>
      <c r="I25" s="46">
        <v>215</v>
      </c>
      <c r="J25" s="46">
        <v>30</v>
      </c>
      <c r="K25" s="46" t="s">
        <v>11</v>
      </c>
      <c r="L25" s="46" t="s">
        <v>14</v>
      </c>
      <c r="M25" s="46" t="s">
        <v>9</v>
      </c>
      <c r="N25" s="46" t="s">
        <v>13</v>
      </c>
      <c r="O25" s="46" t="s">
        <v>6</v>
      </c>
      <c r="P25" s="46" t="s">
        <v>14</v>
      </c>
      <c r="Q25" s="47" t="s">
        <v>88</v>
      </c>
      <c r="R25" s="48">
        <f t="shared" si="1"/>
        <v>6.5</v>
      </c>
      <c r="S25" s="48">
        <f t="shared" si="2"/>
        <v>11.700000000000001</v>
      </c>
      <c r="T25" s="48">
        <f t="shared" si="3"/>
        <v>6.8</v>
      </c>
      <c r="U25" s="48">
        <f t="shared" si="4"/>
        <v>9</v>
      </c>
      <c r="V25" s="48">
        <f t="shared" si="5"/>
        <v>3.25</v>
      </c>
      <c r="W25" s="48">
        <f t="shared" si="6"/>
        <v>4.875</v>
      </c>
      <c r="X25" s="49">
        <f t="shared" si="7"/>
        <v>0.73388501742160295</v>
      </c>
      <c r="Z25" s="42">
        <v>632</v>
      </c>
      <c r="AA25" s="53" t="s">
        <v>341</v>
      </c>
      <c r="AB25" s="42" t="s">
        <v>8</v>
      </c>
      <c r="AC25" s="42">
        <v>33</v>
      </c>
      <c r="AD25" s="54">
        <v>7000000</v>
      </c>
      <c r="AE25" s="55">
        <v>7000000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f>SUM(AD25:AJ25)</f>
        <v>14000000</v>
      </c>
      <c r="AL25" s="23"/>
      <c r="AM25" s="23"/>
      <c r="AN25" s="23"/>
      <c r="AO25" s="23"/>
      <c r="AP25" s="23"/>
      <c r="AQ25" s="23"/>
      <c r="AR25" s="24"/>
    </row>
    <row r="26" spans="3:45" x14ac:dyDescent="0.25">
      <c r="F26" s="28" t="s">
        <v>190</v>
      </c>
      <c r="G26" s="22" t="s">
        <v>33</v>
      </c>
      <c r="H26" s="22" t="s">
        <v>44</v>
      </c>
      <c r="I26" s="22">
        <v>225</v>
      </c>
      <c r="J26" s="22">
        <v>28</v>
      </c>
      <c r="K26" s="22" t="s">
        <v>10</v>
      </c>
      <c r="L26" s="22" t="s">
        <v>13</v>
      </c>
      <c r="M26" s="22" t="s">
        <v>12</v>
      </c>
      <c r="N26" s="22" t="s">
        <v>12</v>
      </c>
      <c r="O26" s="22" t="s">
        <v>8</v>
      </c>
      <c r="P26" s="22" t="s">
        <v>11</v>
      </c>
      <c r="Q26" s="29" t="s">
        <v>66</v>
      </c>
      <c r="R26" s="23">
        <f t="shared" si="1"/>
        <v>6.75</v>
      </c>
      <c r="S26" s="23">
        <f t="shared" si="2"/>
        <v>9</v>
      </c>
      <c r="T26" s="23">
        <f t="shared" si="3"/>
        <v>8.8000000000000007</v>
      </c>
      <c r="U26" s="23">
        <f t="shared" si="4"/>
        <v>8.25</v>
      </c>
      <c r="V26" s="23">
        <f t="shared" si="5"/>
        <v>5.25</v>
      </c>
      <c r="W26" s="23">
        <f t="shared" si="6"/>
        <v>3.75</v>
      </c>
      <c r="X26" s="24">
        <f t="shared" si="7"/>
        <v>0.72822299651567945</v>
      </c>
      <c r="Z26" s="44">
        <v>634</v>
      </c>
      <c r="AA26" s="25" t="s">
        <v>37</v>
      </c>
      <c r="AB26" s="44" t="s">
        <v>8</v>
      </c>
      <c r="AC26" s="44">
        <v>20</v>
      </c>
      <c r="AD26" s="56">
        <v>2221134</v>
      </c>
      <c r="AE26" s="56">
        <v>2387764</v>
      </c>
      <c r="AF26" s="56">
        <v>2554319</v>
      </c>
      <c r="AG26" s="56">
        <v>2705047</v>
      </c>
      <c r="AH26" s="56">
        <v>0</v>
      </c>
      <c r="AI26" s="56">
        <v>0</v>
      </c>
      <c r="AJ26" s="56">
        <v>0</v>
      </c>
      <c r="AK26" s="55">
        <f t="shared" ref="AK26:AK36" si="22">SUM(AD26:AJ26)</f>
        <v>9868264</v>
      </c>
      <c r="AL26" s="23"/>
      <c r="AM26" s="23"/>
      <c r="AN26" s="23"/>
      <c r="AO26" s="23"/>
      <c r="AP26" s="23"/>
      <c r="AQ26" s="23"/>
      <c r="AR26" s="24"/>
    </row>
    <row r="27" spans="3:45" x14ac:dyDescent="0.25">
      <c r="F27" s="45" t="s">
        <v>245</v>
      </c>
      <c r="G27" s="46" t="s">
        <v>34</v>
      </c>
      <c r="H27" s="46" t="s">
        <v>135</v>
      </c>
      <c r="I27" s="46">
        <v>205</v>
      </c>
      <c r="J27" s="46">
        <v>27</v>
      </c>
      <c r="K27" s="46" t="s">
        <v>10</v>
      </c>
      <c r="L27" s="46" t="s">
        <v>13</v>
      </c>
      <c r="M27" s="46" t="s">
        <v>11</v>
      </c>
      <c r="N27" s="46" t="s">
        <v>12</v>
      </c>
      <c r="O27" s="46" t="s">
        <v>8</v>
      </c>
      <c r="P27" s="46" t="s">
        <v>11</v>
      </c>
      <c r="Q27" s="47" t="s">
        <v>72</v>
      </c>
      <c r="R27" s="48">
        <f t="shared" si="1"/>
        <v>5.8500000000000005</v>
      </c>
      <c r="S27" s="48">
        <f t="shared" si="2"/>
        <v>10.8</v>
      </c>
      <c r="T27" s="48">
        <f t="shared" si="3"/>
        <v>8.5</v>
      </c>
      <c r="U27" s="48">
        <f t="shared" si="4"/>
        <v>8.25</v>
      </c>
      <c r="V27" s="48">
        <f t="shared" si="5"/>
        <v>4.55</v>
      </c>
      <c r="W27" s="48">
        <f t="shared" si="6"/>
        <v>3.75</v>
      </c>
      <c r="X27" s="49">
        <f t="shared" si="7"/>
        <v>0.72648083623693394</v>
      </c>
      <c r="Z27" s="42">
        <v>586</v>
      </c>
      <c r="AA27" s="53" t="s">
        <v>330</v>
      </c>
      <c r="AB27" s="42" t="s">
        <v>29</v>
      </c>
      <c r="AC27" s="42">
        <v>26</v>
      </c>
      <c r="AD27" s="55">
        <v>8000000</v>
      </c>
      <c r="AE27" s="55">
        <v>8000000</v>
      </c>
      <c r="AF27" s="55">
        <v>8000000</v>
      </c>
      <c r="AG27" s="55">
        <v>0</v>
      </c>
      <c r="AH27" s="55">
        <v>0</v>
      </c>
      <c r="AI27" s="55">
        <v>0</v>
      </c>
      <c r="AJ27" s="55">
        <v>0</v>
      </c>
      <c r="AK27" s="55">
        <f t="shared" si="22"/>
        <v>24000000</v>
      </c>
      <c r="AL27" s="23"/>
      <c r="AM27" s="23"/>
      <c r="AN27" s="23"/>
      <c r="AO27" s="23"/>
      <c r="AP27" s="23"/>
      <c r="AQ27" s="23"/>
      <c r="AR27" s="24"/>
    </row>
    <row r="28" spans="3:45" x14ac:dyDescent="0.25">
      <c r="F28" s="25" t="s">
        <v>197</v>
      </c>
      <c r="G28" s="26" t="s">
        <v>33</v>
      </c>
      <c r="H28" s="26" t="s">
        <v>65</v>
      </c>
      <c r="I28" s="26">
        <v>220</v>
      </c>
      <c r="J28" s="26">
        <v>31</v>
      </c>
      <c r="K28" s="26" t="s">
        <v>11</v>
      </c>
      <c r="L28" s="26" t="s">
        <v>12</v>
      </c>
      <c r="M28" s="26" t="s">
        <v>9</v>
      </c>
      <c r="N28" s="26" t="s">
        <v>14</v>
      </c>
      <c r="O28" s="26" t="s">
        <v>10</v>
      </c>
      <c r="P28" s="26" t="s">
        <v>8</v>
      </c>
      <c r="Q28" s="27" t="s">
        <v>133</v>
      </c>
      <c r="R28" s="23">
        <f t="shared" si="1"/>
        <v>7.5</v>
      </c>
      <c r="S28" s="23">
        <f t="shared" si="2"/>
        <v>8.25</v>
      </c>
      <c r="T28" s="23">
        <f t="shared" si="3"/>
        <v>6.4</v>
      </c>
      <c r="U28" s="23">
        <f t="shared" si="4"/>
        <v>9.75</v>
      </c>
      <c r="V28" s="23">
        <f t="shared" si="5"/>
        <v>6.75</v>
      </c>
      <c r="W28" s="23">
        <f t="shared" si="6"/>
        <v>2.625</v>
      </c>
      <c r="X28" s="24">
        <f t="shared" si="7"/>
        <v>0.71907665505226492</v>
      </c>
      <c r="Z28" s="44">
        <v>349</v>
      </c>
      <c r="AA28" s="25" t="s">
        <v>332</v>
      </c>
      <c r="AB28" s="44" t="s">
        <v>29</v>
      </c>
      <c r="AC28" s="44">
        <v>27</v>
      </c>
      <c r="AD28" s="56">
        <v>6050000</v>
      </c>
      <c r="AE28" s="56" t="s">
        <v>353</v>
      </c>
      <c r="AF28" s="56">
        <v>0</v>
      </c>
      <c r="AG28" s="56">
        <v>0</v>
      </c>
      <c r="AH28" s="56">
        <v>0</v>
      </c>
      <c r="AI28" s="56">
        <v>0</v>
      </c>
      <c r="AJ28" s="56">
        <v>0</v>
      </c>
      <c r="AK28" s="55">
        <f t="shared" si="22"/>
        <v>6050000</v>
      </c>
      <c r="AL28" s="23"/>
      <c r="AM28" s="23"/>
      <c r="AN28" s="23"/>
      <c r="AO28" s="23"/>
      <c r="AP28" s="23"/>
      <c r="AQ28" s="23"/>
      <c r="AR28" s="24"/>
    </row>
    <row r="29" spans="3:45" x14ac:dyDescent="0.25">
      <c r="F29" s="25" t="s">
        <v>137</v>
      </c>
      <c r="G29" s="26" t="s">
        <v>29</v>
      </c>
      <c r="H29" s="26" t="s">
        <v>44</v>
      </c>
      <c r="I29" s="26">
        <v>245</v>
      </c>
      <c r="J29" s="26">
        <v>30</v>
      </c>
      <c r="K29" s="26" t="s">
        <v>13</v>
      </c>
      <c r="L29" s="26" t="s">
        <v>7</v>
      </c>
      <c r="M29" s="26" t="s">
        <v>7</v>
      </c>
      <c r="N29" s="26" t="s">
        <v>14</v>
      </c>
      <c r="O29" s="26" t="s">
        <v>13</v>
      </c>
      <c r="P29" s="26" t="s">
        <v>8</v>
      </c>
      <c r="Q29" s="27" t="s">
        <v>88</v>
      </c>
      <c r="R29" s="23">
        <f t="shared" si="1"/>
        <v>10.199999999999999</v>
      </c>
      <c r="S29" s="23">
        <f t="shared" si="2"/>
        <v>3.5999999999999996</v>
      </c>
      <c r="T29" s="23">
        <f t="shared" si="3"/>
        <v>4.1999999999999993</v>
      </c>
      <c r="U29" s="23">
        <f t="shared" si="4"/>
        <v>11.049999999999999</v>
      </c>
      <c r="V29" s="23">
        <f t="shared" si="5"/>
        <v>9.6000000000000014</v>
      </c>
      <c r="W29" s="23">
        <f t="shared" si="6"/>
        <v>2.625</v>
      </c>
      <c r="X29" s="24">
        <f t="shared" si="7"/>
        <v>0.71907665505226492</v>
      </c>
      <c r="Z29" s="42">
        <v>605</v>
      </c>
      <c r="AA29" s="53" t="s">
        <v>333</v>
      </c>
      <c r="AB29" s="42" t="s">
        <v>29</v>
      </c>
      <c r="AC29" s="42">
        <v>33</v>
      </c>
      <c r="AD29" s="55">
        <v>7806971</v>
      </c>
      <c r="AE29" s="55">
        <v>7420912</v>
      </c>
      <c r="AF29" s="55">
        <v>0</v>
      </c>
      <c r="AG29" s="55">
        <v>0</v>
      </c>
      <c r="AH29" s="55">
        <v>0</v>
      </c>
      <c r="AI29" s="55">
        <v>0</v>
      </c>
      <c r="AJ29" s="55">
        <v>0</v>
      </c>
      <c r="AK29" s="55">
        <f t="shared" si="22"/>
        <v>15227883</v>
      </c>
      <c r="AL29" s="23"/>
      <c r="AM29" s="23"/>
      <c r="AN29" s="23"/>
      <c r="AO29" s="23"/>
      <c r="AP29" s="23"/>
      <c r="AQ29" s="23"/>
      <c r="AR29" s="24"/>
    </row>
    <row r="30" spans="3:45" x14ac:dyDescent="0.25">
      <c r="F30" s="28" t="s">
        <v>252</v>
      </c>
      <c r="G30" s="22" t="s">
        <v>34</v>
      </c>
      <c r="H30" s="22" t="s">
        <v>135</v>
      </c>
      <c r="I30" s="22">
        <v>215</v>
      </c>
      <c r="J30" s="22">
        <v>24</v>
      </c>
      <c r="K30" s="22" t="s">
        <v>9</v>
      </c>
      <c r="L30" s="22" t="s">
        <v>13</v>
      </c>
      <c r="M30" s="22" t="s">
        <v>9</v>
      </c>
      <c r="N30" s="22" t="s">
        <v>13</v>
      </c>
      <c r="O30" s="22" t="s">
        <v>8</v>
      </c>
      <c r="P30" s="22" t="s">
        <v>14</v>
      </c>
      <c r="Q30" s="29" t="s">
        <v>84</v>
      </c>
      <c r="R30" s="23">
        <f t="shared" si="1"/>
        <v>5.2</v>
      </c>
      <c r="S30" s="23">
        <f t="shared" si="2"/>
        <v>10.8</v>
      </c>
      <c r="T30" s="23">
        <f t="shared" si="3"/>
        <v>6.8</v>
      </c>
      <c r="U30" s="23">
        <f t="shared" si="4"/>
        <v>9</v>
      </c>
      <c r="V30" s="23">
        <f t="shared" si="5"/>
        <v>4.55</v>
      </c>
      <c r="W30" s="23">
        <f t="shared" si="6"/>
        <v>4.875</v>
      </c>
      <c r="X30" s="24">
        <f t="shared" si="7"/>
        <v>0.71820557491289216</v>
      </c>
      <c r="Z30" s="44">
        <v>6</v>
      </c>
      <c r="AA30" s="25" t="s">
        <v>334</v>
      </c>
      <c r="AB30" s="44" t="s">
        <v>33</v>
      </c>
      <c r="AC30" s="44">
        <v>22</v>
      </c>
      <c r="AD30" s="56">
        <v>2128920</v>
      </c>
      <c r="AE30" s="56">
        <v>3152931</v>
      </c>
      <c r="AF30" s="56">
        <v>0</v>
      </c>
      <c r="AG30" s="56">
        <v>0</v>
      </c>
      <c r="AH30" s="56">
        <v>0</v>
      </c>
      <c r="AI30" s="56">
        <v>0</v>
      </c>
      <c r="AJ30" s="56">
        <v>0</v>
      </c>
      <c r="AK30" s="55">
        <f t="shared" si="22"/>
        <v>5281851</v>
      </c>
      <c r="AL30" s="23"/>
      <c r="AM30" s="23"/>
      <c r="AN30" s="23"/>
      <c r="AO30" s="23"/>
      <c r="AP30" s="23"/>
      <c r="AQ30" s="23"/>
      <c r="AR30" s="24"/>
    </row>
    <row r="31" spans="3:45" x14ac:dyDescent="0.25">
      <c r="F31" s="68" t="s">
        <v>110</v>
      </c>
      <c r="G31" s="69" t="s">
        <v>8</v>
      </c>
      <c r="H31" s="69" t="s">
        <v>55</v>
      </c>
      <c r="I31" s="69">
        <v>255</v>
      </c>
      <c r="J31" s="69">
        <v>29</v>
      </c>
      <c r="K31" s="69" t="s">
        <v>10</v>
      </c>
      <c r="L31" s="69" t="s">
        <v>6</v>
      </c>
      <c r="M31" s="69" t="s">
        <v>6</v>
      </c>
      <c r="N31" s="69" t="s">
        <v>14</v>
      </c>
      <c r="O31" s="69" t="s">
        <v>14</v>
      </c>
      <c r="P31" s="69" t="s">
        <v>11</v>
      </c>
      <c r="Q31" s="70" t="s">
        <v>109</v>
      </c>
      <c r="R31" s="71">
        <f t="shared" si="1"/>
        <v>8.5499999999999989</v>
      </c>
      <c r="S31" s="71">
        <f t="shared" si="2"/>
        <v>2</v>
      </c>
      <c r="T31" s="71">
        <f t="shared" si="3"/>
        <v>3</v>
      </c>
      <c r="U31" s="71">
        <f t="shared" si="4"/>
        <v>11.700000000000001</v>
      </c>
      <c r="V31" s="71">
        <f t="shared" si="5"/>
        <v>11.700000000000001</v>
      </c>
      <c r="W31" s="71">
        <f t="shared" si="6"/>
        <v>3.75</v>
      </c>
      <c r="X31" s="72">
        <f t="shared" si="7"/>
        <v>0.71781305114638461</v>
      </c>
      <c r="Z31" s="42">
        <v>318</v>
      </c>
      <c r="AA31" s="53" t="s">
        <v>40</v>
      </c>
      <c r="AB31" s="42" t="s">
        <v>33</v>
      </c>
      <c r="AC31" s="42">
        <v>19</v>
      </c>
      <c r="AD31" s="55">
        <v>1967574</v>
      </c>
      <c r="AE31" s="55">
        <v>2115182</v>
      </c>
      <c r="AF31" s="55">
        <v>2262724</v>
      </c>
      <c r="AG31" s="55">
        <v>2396245</v>
      </c>
      <c r="AH31" s="55">
        <v>0</v>
      </c>
      <c r="AI31" s="55">
        <v>0</v>
      </c>
      <c r="AJ31" s="55">
        <v>0</v>
      </c>
      <c r="AK31" s="55">
        <f t="shared" si="22"/>
        <v>8741725</v>
      </c>
      <c r="AL31" s="23"/>
      <c r="AM31" s="23"/>
      <c r="AN31" s="23"/>
      <c r="AO31" s="23"/>
      <c r="AP31" s="23"/>
      <c r="AQ31" s="23"/>
      <c r="AR31" s="24"/>
    </row>
    <row r="32" spans="3:45" x14ac:dyDescent="0.25">
      <c r="F32" s="25" t="s">
        <v>266</v>
      </c>
      <c r="G32" s="26" t="s">
        <v>35</v>
      </c>
      <c r="H32" s="26" t="s">
        <v>267</v>
      </c>
      <c r="I32" s="26">
        <v>180</v>
      </c>
      <c r="J32" s="26">
        <v>31</v>
      </c>
      <c r="K32" s="26" t="s">
        <v>10</v>
      </c>
      <c r="L32" s="26" t="s">
        <v>11</v>
      </c>
      <c r="M32" s="26" t="s">
        <v>12</v>
      </c>
      <c r="N32" s="26" t="s">
        <v>12</v>
      </c>
      <c r="O32" s="26" t="s">
        <v>7</v>
      </c>
      <c r="P32" s="26" t="s">
        <v>11</v>
      </c>
      <c r="Q32" s="27" t="s">
        <v>88</v>
      </c>
      <c r="R32" s="23">
        <f t="shared" si="1"/>
        <v>6.3</v>
      </c>
      <c r="S32" s="23">
        <f t="shared" si="2"/>
        <v>8.5</v>
      </c>
      <c r="T32" s="23">
        <f t="shared" si="3"/>
        <v>10.45</v>
      </c>
      <c r="U32" s="23">
        <f t="shared" si="4"/>
        <v>7.6999999999999993</v>
      </c>
      <c r="V32" s="23">
        <f t="shared" si="5"/>
        <v>2.4000000000000004</v>
      </c>
      <c r="W32" s="23">
        <f t="shared" si="6"/>
        <v>3.75</v>
      </c>
      <c r="X32" s="24">
        <f t="shared" si="7"/>
        <v>0.71611721611721613</v>
      </c>
      <c r="Z32" s="44">
        <v>333</v>
      </c>
      <c r="AA32" s="25" t="s">
        <v>342</v>
      </c>
      <c r="AB32" s="44" t="s">
        <v>34</v>
      </c>
      <c r="AC32" s="44">
        <v>35</v>
      </c>
      <c r="AD32" s="56">
        <v>12375000</v>
      </c>
      <c r="AE32" s="56">
        <v>0</v>
      </c>
      <c r="AF32" s="56">
        <v>0</v>
      </c>
      <c r="AG32" s="56">
        <v>0</v>
      </c>
      <c r="AH32" s="56">
        <v>0</v>
      </c>
      <c r="AI32" s="56">
        <v>0</v>
      </c>
      <c r="AJ32" s="56">
        <v>0</v>
      </c>
      <c r="AK32" s="55">
        <f t="shared" si="22"/>
        <v>12375000</v>
      </c>
      <c r="AL32" s="23"/>
      <c r="AM32" s="23"/>
      <c r="AN32" s="23"/>
      <c r="AO32" s="23"/>
      <c r="AP32" s="23"/>
      <c r="AQ32" s="23"/>
      <c r="AR32" s="24"/>
    </row>
    <row r="33" spans="6:44" x14ac:dyDescent="0.25">
      <c r="F33" s="68" t="s">
        <v>297</v>
      </c>
      <c r="G33" s="69" t="s">
        <v>35</v>
      </c>
      <c r="H33" s="69" t="s">
        <v>222</v>
      </c>
      <c r="I33" s="69">
        <v>170</v>
      </c>
      <c r="J33" s="69">
        <v>27</v>
      </c>
      <c r="K33" s="69" t="s">
        <v>7</v>
      </c>
      <c r="L33" s="69" t="s">
        <v>12</v>
      </c>
      <c r="M33" s="69" t="s">
        <v>13</v>
      </c>
      <c r="N33" s="69" t="s">
        <v>13</v>
      </c>
      <c r="O33" s="69" t="s">
        <v>6</v>
      </c>
      <c r="P33" s="69" t="s">
        <v>11</v>
      </c>
      <c r="Q33" s="70" t="s">
        <v>116</v>
      </c>
      <c r="R33" s="71">
        <f t="shared" si="1"/>
        <v>4.1999999999999993</v>
      </c>
      <c r="S33" s="71">
        <f t="shared" si="2"/>
        <v>9.35</v>
      </c>
      <c r="T33" s="71">
        <f t="shared" si="3"/>
        <v>11.399999999999999</v>
      </c>
      <c r="U33" s="71">
        <f t="shared" si="4"/>
        <v>8.3999999999999986</v>
      </c>
      <c r="V33" s="71">
        <f t="shared" si="5"/>
        <v>2</v>
      </c>
      <c r="W33" s="71">
        <f t="shared" si="6"/>
        <v>3.75</v>
      </c>
      <c r="X33" s="72">
        <f t="shared" si="7"/>
        <v>0.71611721611721602</v>
      </c>
      <c r="Z33" s="42">
        <v>62</v>
      </c>
      <c r="AA33" s="53" t="s">
        <v>336</v>
      </c>
      <c r="AB33" s="42" t="s">
        <v>34</v>
      </c>
      <c r="AC33" s="42">
        <v>26</v>
      </c>
      <c r="AD33" s="55">
        <v>3000000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f t="shared" si="22"/>
        <v>3000000</v>
      </c>
      <c r="AL33" s="23"/>
      <c r="AM33" s="23"/>
      <c r="AN33" s="23"/>
      <c r="AO33" s="23"/>
      <c r="AP33" s="23"/>
      <c r="AQ33" s="23"/>
      <c r="AR33" s="24"/>
    </row>
    <row r="34" spans="6:44" x14ac:dyDescent="0.25">
      <c r="F34" s="68" t="s">
        <v>261</v>
      </c>
      <c r="G34" s="69" t="s">
        <v>34</v>
      </c>
      <c r="H34" s="69" t="s">
        <v>229</v>
      </c>
      <c r="I34" s="69">
        <v>207</v>
      </c>
      <c r="J34" s="69">
        <v>23</v>
      </c>
      <c r="K34" s="69" t="s">
        <v>9</v>
      </c>
      <c r="L34" s="69" t="s">
        <v>13</v>
      </c>
      <c r="M34" s="69" t="s">
        <v>10</v>
      </c>
      <c r="N34" s="69" t="s">
        <v>14</v>
      </c>
      <c r="O34" s="69" t="s">
        <v>7</v>
      </c>
      <c r="P34" s="69" t="s">
        <v>11</v>
      </c>
      <c r="Q34" s="70" t="s">
        <v>133</v>
      </c>
      <c r="R34" s="71">
        <f t="shared" si="1"/>
        <v>5.2</v>
      </c>
      <c r="S34" s="71">
        <f t="shared" si="2"/>
        <v>10.8</v>
      </c>
      <c r="T34" s="71">
        <f t="shared" si="3"/>
        <v>7.6499999999999995</v>
      </c>
      <c r="U34" s="71">
        <f t="shared" si="4"/>
        <v>9.75</v>
      </c>
      <c r="V34" s="71">
        <f t="shared" si="5"/>
        <v>3.9000000000000004</v>
      </c>
      <c r="W34" s="71">
        <f t="shared" si="6"/>
        <v>3.75</v>
      </c>
      <c r="X34" s="72">
        <f t="shared" si="7"/>
        <v>0.71515679442508717</v>
      </c>
      <c r="Z34" s="44">
        <v>193</v>
      </c>
      <c r="AA34" s="25" t="s">
        <v>42</v>
      </c>
      <c r="AB34" s="44" t="s">
        <v>34</v>
      </c>
      <c r="AC34" s="44">
        <v>19</v>
      </c>
      <c r="AD34" s="56">
        <v>332817</v>
      </c>
      <c r="AE34" s="56">
        <v>465850</v>
      </c>
      <c r="AF34" s="56">
        <v>0</v>
      </c>
      <c r="AG34" s="56">
        <v>0</v>
      </c>
      <c r="AH34" s="56">
        <v>0</v>
      </c>
      <c r="AI34" s="56">
        <v>0</v>
      </c>
      <c r="AJ34" s="56">
        <v>0</v>
      </c>
      <c r="AK34" s="55">
        <f t="shared" si="22"/>
        <v>798667</v>
      </c>
      <c r="AL34" s="23"/>
      <c r="AM34" s="23"/>
      <c r="AN34" s="23"/>
      <c r="AO34" s="23"/>
      <c r="AP34" s="23"/>
      <c r="AQ34" s="23"/>
      <c r="AR34" s="24"/>
    </row>
    <row r="35" spans="6:44" x14ac:dyDescent="0.25">
      <c r="F35" s="25" t="s">
        <v>105</v>
      </c>
      <c r="G35" s="26" t="s">
        <v>8</v>
      </c>
      <c r="H35" s="26" t="s">
        <v>44</v>
      </c>
      <c r="I35" s="26">
        <v>245</v>
      </c>
      <c r="J35" s="26">
        <v>27</v>
      </c>
      <c r="K35" s="26" t="s">
        <v>12</v>
      </c>
      <c r="L35" s="26" t="s">
        <v>6</v>
      </c>
      <c r="M35" s="26" t="s">
        <v>5</v>
      </c>
      <c r="N35" s="26" t="s">
        <v>12</v>
      </c>
      <c r="O35" s="26" t="s">
        <v>13</v>
      </c>
      <c r="P35" s="26" t="s">
        <v>14</v>
      </c>
      <c r="Q35" s="27" t="s">
        <v>60</v>
      </c>
      <c r="R35" s="23">
        <f t="shared" si="1"/>
        <v>10.45</v>
      </c>
      <c r="S35" s="23">
        <f t="shared" si="2"/>
        <v>2</v>
      </c>
      <c r="T35" s="23">
        <f t="shared" si="3"/>
        <v>2.4</v>
      </c>
      <c r="U35" s="23">
        <f t="shared" si="4"/>
        <v>9.9</v>
      </c>
      <c r="V35" s="23">
        <f t="shared" si="5"/>
        <v>10.8</v>
      </c>
      <c r="W35" s="23">
        <f t="shared" si="6"/>
        <v>4.875</v>
      </c>
      <c r="X35" s="24">
        <f t="shared" si="7"/>
        <v>0.71296296296296302</v>
      </c>
      <c r="Z35" s="42">
        <v>509</v>
      </c>
      <c r="AA35" s="53" t="s">
        <v>343</v>
      </c>
      <c r="AB35" s="42" t="s">
        <v>35</v>
      </c>
      <c r="AC35" s="42">
        <v>34</v>
      </c>
      <c r="AD35" s="55">
        <v>14445313</v>
      </c>
      <c r="AE35" s="55">
        <v>15453126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f t="shared" si="22"/>
        <v>29898439</v>
      </c>
      <c r="AL35" s="23"/>
      <c r="AM35" s="23"/>
      <c r="AN35" s="23"/>
      <c r="AO35" s="23"/>
      <c r="AP35" s="23"/>
      <c r="AQ35" s="23"/>
      <c r="AR35" s="24"/>
    </row>
    <row r="36" spans="6:44" x14ac:dyDescent="0.25">
      <c r="F36" s="25" t="s">
        <v>211</v>
      </c>
      <c r="G36" s="26" t="s">
        <v>33</v>
      </c>
      <c r="H36" s="26" t="s">
        <v>212</v>
      </c>
      <c r="I36" s="26">
        <v>225</v>
      </c>
      <c r="J36" s="26">
        <v>31</v>
      </c>
      <c r="K36" s="26" t="s">
        <v>9</v>
      </c>
      <c r="L36" s="26" t="s">
        <v>11</v>
      </c>
      <c r="M36" s="26" t="s">
        <v>8</v>
      </c>
      <c r="N36" s="26" t="s">
        <v>13</v>
      </c>
      <c r="O36" s="26" t="s">
        <v>13</v>
      </c>
      <c r="P36" s="26" t="s">
        <v>11</v>
      </c>
      <c r="Q36" s="27" t="s">
        <v>93</v>
      </c>
      <c r="R36" s="23">
        <f t="shared" si="1"/>
        <v>6</v>
      </c>
      <c r="S36" s="23">
        <f t="shared" si="2"/>
        <v>7.5</v>
      </c>
      <c r="T36" s="23">
        <f t="shared" si="3"/>
        <v>5.6000000000000005</v>
      </c>
      <c r="U36" s="23">
        <f t="shared" si="4"/>
        <v>9</v>
      </c>
      <c r="V36" s="23">
        <f t="shared" si="5"/>
        <v>9</v>
      </c>
      <c r="W36" s="23">
        <f t="shared" si="6"/>
        <v>3.75</v>
      </c>
      <c r="X36" s="24">
        <f t="shared" si="7"/>
        <v>0.71167247386759591</v>
      </c>
      <c r="Z36" s="44">
        <v>126</v>
      </c>
      <c r="AA36" s="25" t="s">
        <v>39</v>
      </c>
      <c r="AB36" s="44" t="s">
        <v>35</v>
      </c>
      <c r="AC36" s="44">
        <v>21</v>
      </c>
      <c r="AD36" s="56">
        <v>332817</v>
      </c>
      <c r="AE36" s="56">
        <v>465850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5">
        <f t="shared" si="22"/>
        <v>798667</v>
      </c>
      <c r="AL36" s="23"/>
      <c r="AM36" s="23"/>
      <c r="AN36" s="23"/>
      <c r="AO36" s="23"/>
      <c r="AP36" s="23"/>
      <c r="AQ36" s="23"/>
      <c r="AR36" s="24"/>
    </row>
    <row r="37" spans="6:44" x14ac:dyDescent="0.25">
      <c r="F37" s="64" t="s">
        <v>83</v>
      </c>
      <c r="G37" s="65" t="s">
        <v>8</v>
      </c>
      <c r="H37" s="65" t="s">
        <v>44</v>
      </c>
      <c r="I37" s="65">
        <v>270</v>
      </c>
      <c r="J37" s="65">
        <v>22</v>
      </c>
      <c r="K37" s="65" t="s">
        <v>11</v>
      </c>
      <c r="L37" s="65" t="s">
        <v>4</v>
      </c>
      <c r="M37" s="65" t="s">
        <v>5</v>
      </c>
      <c r="N37" s="65" t="s">
        <v>14</v>
      </c>
      <c r="O37" s="65" t="s">
        <v>14</v>
      </c>
      <c r="P37" s="65" t="s">
        <v>11</v>
      </c>
      <c r="Q37" s="66" t="s">
        <v>84</v>
      </c>
      <c r="R37" s="21">
        <f t="shared" si="1"/>
        <v>9.5</v>
      </c>
      <c r="S37" s="21">
        <f t="shared" si="2"/>
        <v>1.2000000000000002</v>
      </c>
      <c r="T37" s="21">
        <f t="shared" si="3"/>
        <v>2.4</v>
      </c>
      <c r="U37" s="21">
        <f t="shared" si="4"/>
        <v>11.700000000000001</v>
      </c>
      <c r="V37" s="21">
        <f t="shared" si="5"/>
        <v>11.700000000000001</v>
      </c>
      <c r="W37" s="21">
        <f t="shared" si="6"/>
        <v>3.75</v>
      </c>
      <c r="X37" s="67">
        <f t="shared" si="7"/>
        <v>0.70987654320987659</v>
      </c>
      <c r="Z37" s="25"/>
      <c r="AA37" s="19" t="s">
        <v>360</v>
      </c>
      <c r="AB37" s="19"/>
      <c r="AC37" s="19"/>
      <c r="AD37" s="57">
        <f>SUM(AD25:AD36)</f>
        <v>65660546</v>
      </c>
      <c r="AE37" s="57">
        <f t="shared" ref="AE37:AK37" si="23">SUM(AE25:AE36)</f>
        <v>46461615</v>
      </c>
      <c r="AF37" s="57">
        <f t="shared" si="23"/>
        <v>12817043</v>
      </c>
      <c r="AG37" s="57">
        <f t="shared" si="23"/>
        <v>5101292</v>
      </c>
      <c r="AH37" s="57">
        <f t="shared" si="23"/>
        <v>0</v>
      </c>
      <c r="AI37" s="57">
        <f t="shared" si="23"/>
        <v>0</v>
      </c>
      <c r="AJ37" s="57">
        <f t="shared" si="23"/>
        <v>0</v>
      </c>
      <c r="AK37" s="57">
        <f t="shared" si="23"/>
        <v>130040496</v>
      </c>
      <c r="AL37" s="23"/>
      <c r="AM37" s="23"/>
      <c r="AN37" s="23"/>
      <c r="AO37" s="23"/>
      <c r="AP37" s="23"/>
      <c r="AQ37" s="23"/>
      <c r="AR37" s="24"/>
    </row>
    <row r="38" spans="6:44" x14ac:dyDescent="0.25">
      <c r="F38" s="28" t="s">
        <v>122</v>
      </c>
      <c r="G38" s="22" t="s">
        <v>29</v>
      </c>
      <c r="H38" s="22" t="s">
        <v>65</v>
      </c>
      <c r="I38" s="22">
        <v>280</v>
      </c>
      <c r="J38" s="22">
        <v>24</v>
      </c>
      <c r="K38" s="22" t="s">
        <v>11</v>
      </c>
      <c r="L38" s="22" t="s">
        <v>10</v>
      </c>
      <c r="M38" s="22" t="s">
        <v>8</v>
      </c>
      <c r="N38" s="22" t="s">
        <v>12</v>
      </c>
      <c r="O38" s="22" t="s">
        <v>12</v>
      </c>
      <c r="P38" s="22" t="s">
        <v>11</v>
      </c>
      <c r="Q38" s="29" t="s">
        <v>76</v>
      </c>
      <c r="R38" s="23">
        <f t="shared" si="1"/>
        <v>8.5</v>
      </c>
      <c r="S38" s="23">
        <f t="shared" si="2"/>
        <v>5.3999999999999995</v>
      </c>
      <c r="T38" s="23">
        <f t="shared" si="3"/>
        <v>4.8999999999999995</v>
      </c>
      <c r="U38" s="23">
        <f t="shared" si="4"/>
        <v>9.35</v>
      </c>
      <c r="V38" s="23">
        <f t="shared" si="5"/>
        <v>8.8000000000000007</v>
      </c>
      <c r="W38" s="23">
        <f t="shared" si="6"/>
        <v>3.75</v>
      </c>
      <c r="X38" s="24">
        <f t="shared" si="7"/>
        <v>0.70905923344947752</v>
      </c>
      <c r="Z38" s="28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L38" s="23"/>
      <c r="AM38" s="23"/>
      <c r="AN38" s="23"/>
      <c r="AO38" s="23"/>
      <c r="AP38" s="23"/>
      <c r="AQ38" s="23"/>
      <c r="AR38" s="24"/>
    </row>
    <row r="39" spans="6:44" x14ac:dyDescent="0.25">
      <c r="F39" s="28" t="s">
        <v>238</v>
      </c>
      <c r="G39" s="22" t="s">
        <v>34</v>
      </c>
      <c r="H39" s="22" t="s">
        <v>225</v>
      </c>
      <c r="I39" s="22">
        <v>212</v>
      </c>
      <c r="J39" s="22">
        <v>34</v>
      </c>
      <c r="K39" s="22" t="s">
        <v>12</v>
      </c>
      <c r="L39" s="22" t="s">
        <v>10</v>
      </c>
      <c r="M39" s="22" t="s">
        <v>11</v>
      </c>
      <c r="N39" s="22" t="s">
        <v>13</v>
      </c>
      <c r="O39" s="22" t="s">
        <v>9</v>
      </c>
      <c r="P39" s="22" t="s">
        <v>8</v>
      </c>
      <c r="Q39" s="29" t="s">
        <v>84</v>
      </c>
      <c r="R39" s="23">
        <f t="shared" si="1"/>
        <v>7.15</v>
      </c>
      <c r="S39" s="23">
        <f t="shared" si="2"/>
        <v>8.1</v>
      </c>
      <c r="T39" s="23">
        <f t="shared" si="3"/>
        <v>8.5</v>
      </c>
      <c r="U39" s="23">
        <f t="shared" si="4"/>
        <v>9</v>
      </c>
      <c r="V39" s="23">
        <f t="shared" si="5"/>
        <v>5.2</v>
      </c>
      <c r="W39" s="23">
        <f t="shared" si="6"/>
        <v>2.625</v>
      </c>
      <c r="X39" s="24">
        <f t="shared" si="7"/>
        <v>0.7068815331010454</v>
      </c>
      <c r="Z39" s="28" t="s">
        <v>357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L39" s="23"/>
      <c r="AM39" s="23"/>
      <c r="AN39" s="23"/>
      <c r="AO39" s="23"/>
      <c r="AP39" s="23"/>
      <c r="AQ39" s="23"/>
      <c r="AR39" s="24"/>
    </row>
    <row r="40" spans="6:44" x14ac:dyDescent="0.25">
      <c r="F40" s="25" t="s">
        <v>91</v>
      </c>
      <c r="G40" s="26" t="s">
        <v>8</v>
      </c>
      <c r="H40" s="26" t="s">
        <v>92</v>
      </c>
      <c r="I40" s="26">
        <v>250</v>
      </c>
      <c r="J40" s="26">
        <v>30</v>
      </c>
      <c r="K40" s="26" t="s">
        <v>10</v>
      </c>
      <c r="L40" s="26" t="s">
        <v>8</v>
      </c>
      <c r="M40" s="26" t="s">
        <v>7</v>
      </c>
      <c r="N40" s="26" t="s">
        <v>14</v>
      </c>
      <c r="O40" s="26" t="s">
        <v>13</v>
      </c>
      <c r="P40" s="26" t="s">
        <v>8</v>
      </c>
      <c r="Q40" s="27" t="s">
        <v>93</v>
      </c>
      <c r="R40" s="23">
        <f t="shared" si="1"/>
        <v>8.5499999999999989</v>
      </c>
      <c r="S40" s="23">
        <f t="shared" si="2"/>
        <v>2.8000000000000003</v>
      </c>
      <c r="T40" s="23">
        <f t="shared" si="3"/>
        <v>3.5999999999999996</v>
      </c>
      <c r="U40" s="23">
        <f t="shared" si="4"/>
        <v>11.700000000000001</v>
      </c>
      <c r="V40" s="23">
        <f t="shared" si="5"/>
        <v>10.8</v>
      </c>
      <c r="W40" s="23">
        <f t="shared" si="6"/>
        <v>2.625</v>
      </c>
      <c r="X40" s="24">
        <f t="shared" si="7"/>
        <v>0.70679012345679026</v>
      </c>
      <c r="Z40" s="73"/>
      <c r="AA40" s="74" t="s">
        <v>358</v>
      </c>
      <c r="AB40" s="74" t="s">
        <v>33</v>
      </c>
      <c r="AC40" s="74">
        <v>27</v>
      </c>
      <c r="AD40" s="75">
        <v>11500000</v>
      </c>
      <c r="AE40" s="75">
        <f>AD40*1.06</f>
        <v>12190000</v>
      </c>
      <c r="AF40" s="75">
        <f>AE40*1.06</f>
        <v>12921400</v>
      </c>
      <c r="AG40" s="75"/>
      <c r="AH40" s="75"/>
      <c r="AI40" s="75"/>
      <c r="AJ40" s="75"/>
      <c r="AL40" s="23"/>
      <c r="AM40" s="23"/>
      <c r="AN40" s="23"/>
      <c r="AO40" s="23"/>
      <c r="AP40" s="23"/>
      <c r="AQ40" s="23"/>
      <c r="AR40" s="24"/>
    </row>
    <row r="41" spans="6:44" x14ac:dyDescent="0.25">
      <c r="F41" s="28" t="s">
        <v>312</v>
      </c>
      <c r="G41" s="22" t="s">
        <v>35</v>
      </c>
      <c r="H41" s="22" t="s">
        <v>229</v>
      </c>
      <c r="I41" s="22">
        <v>190</v>
      </c>
      <c r="J41" s="22">
        <v>24</v>
      </c>
      <c r="K41" s="22" t="s">
        <v>8</v>
      </c>
      <c r="L41" s="22" t="s">
        <v>11</v>
      </c>
      <c r="M41" s="22" t="s">
        <v>11</v>
      </c>
      <c r="N41" s="22" t="s">
        <v>13</v>
      </c>
      <c r="O41" s="22" t="s">
        <v>7</v>
      </c>
      <c r="P41" s="22" t="s">
        <v>14</v>
      </c>
      <c r="Q41" s="29" t="s">
        <v>93</v>
      </c>
      <c r="R41" s="23">
        <f t="shared" si="1"/>
        <v>4.8999999999999995</v>
      </c>
      <c r="S41" s="23">
        <f t="shared" si="2"/>
        <v>8.5</v>
      </c>
      <c r="T41" s="23">
        <f t="shared" si="3"/>
        <v>9.5</v>
      </c>
      <c r="U41" s="23">
        <f t="shared" si="4"/>
        <v>8.3999999999999986</v>
      </c>
      <c r="V41" s="23">
        <f t="shared" si="5"/>
        <v>2.4000000000000004</v>
      </c>
      <c r="W41" s="23">
        <f t="shared" si="6"/>
        <v>4.875</v>
      </c>
      <c r="X41" s="24">
        <f t="shared" si="7"/>
        <v>0.70650183150183143</v>
      </c>
      <c r="Z41" s="73" t="s">
        <v>364</v>
      </c>
      <c r="AA41" s="74" t="s">
        <v>177</v>
      </c>
      <c r="AB41" s="74" t="s">
        <v>34</v>
      </c>
      <c r="AC41" s="74">
        <v>24</v>
      </c>
      <c r="AD41" s="75"/>
      <c r="AE41" s="75"/>
      <c r="AF41" s="75"/>
      <c r="AG41" s="75"/>
      <c r="AH41" s="75"/>
      <c r="AI41" s="75"/>
      <c r="AJ41" s="75"/>
      <c r="AL41" s="23"/>
      <c r="AM41" s="23"/>
      <c r="AN41" s="23"/>
      <c r="AO41" s="23"/>
      <c r="AP41" s="23"/>
      <c r="AQ41" s="23"/>
      <c r="AR41" s="24"/>
    </row>
    <row r="42" spans="6:44" x14ac:dyDescent="0.25">
      <c r="F42" s="25" t="s">
        <v>151</v>
      </c>
      <c r="G42" s="26" t="s">
        <v>29</v>
      </c>
      <c r="H42" s="26" t="s">
        <v>62</v>
      </c>
      <c r="I42" s="26">
        <v>260</v>
      </c>
      <c r="J42" s="26">
        <v>33</v>
      </c>
      <c r="K42" s="26" t="s">
        <v>12</v>
      </c>
      <c r="L42" s="26" t="s">
        <v>7</v>
      </c>
      <c r="M42" s="26" t="s">
        <v>8</v>
      </c>
      <c r="N42" s="26" t="s">
        <v>12</v>
      </c>
      <c r="O42" s="26" t="s">
        <v>13</v>
      </c>
      <c r="P42" s="26" t="s">
        <v>11</v>
      </c>
      <c r="Q42" s="27" t="s">
        <v>88</v>
      </c>
      <c r="R42" s="23">
        <f t="shared" si="1"/>
        <v>9.35</v>
      </c>
      <c r="S42" s="23">
        <f t="shared" si="2"/>
        <v>3.5999999999999996</v>
      </c>
      <c r="T42" s="23">
        <f t="shared" si="3"/>
        <v>4.8999999999999995</v>
      </c>
      <c r="U42" s="23">
        <f t="shared" si="4"/>
        <v>9.35</v>
      </c>
      <c r="V42" s="23">
        <f t="shared" si="5"/>
        <v>9.6000000000000014</v>
      </c>
      <c r="W42" s="23">
        <f t="shared" si="6"/>
        <v>3.75</v>
      </c>
      <c r="X42" s="24">
        <f t="shared" si="7"/>
        <v>0.70644599303135891</v>
      </c>
      <c r="Z42" s="79"/>
      <c r="AA42" s="80" t="s">
        <v>210</v>
      </c>
      <c r="AB42" s="80" t="s">
        <v>33</v>
      </c>
      <c r="AC42" s="80">
        <v>24</v>
      </c>
      <c r="AD42" s="81">
        <v>5000000</v>
      </c>
      <c r="AE42" s="81">
        <v>5000000</v>
      </c>
      <c r="AF42" s="81"/>
      <c r="AG42" s="81"/>
      <c r="AH42" s="81"/>
      <c r="AI42" s="81"/>
      <c r="AJ42" s="81"/>
      <c r="AL42" s="23"/>
      <c r="AM42" s="23"/>
      <c r="AN42" s="23"/>
      <c r="AO42" s="23"/>
      <c r="AP42" s="23"/>
      <c r="AQ42" s="23"/>
      <c r="AR42" s="24"/>
    </row>
    <row r="43" spans="6:44" ht="16.5" customHeight="1" x14ac:dyDescent="0.25">
      <c r="F43" s="25" t="s">
        <v>309</v>
      </c>
      <c r="G43" s="26" t="s">
        <v>35</v>
      </c>
      <c r="H43" s="26" t="s">
        <v>179</v>
      </c>
      <c r="I43" s="26">
        <v>200</v>
      </c>
      <c r="J43" s="26">
        <v>29</v>
      </c>
      <c r="K43" s="26" t="s">
        <v>8</v>
      </c>
      <c r="L43" s="26" t="s">
        <v>13</v>
      </c>
      <c r="M43" s="26" t="s">
        <v>13</v>
      </c>
      <c r="N43" s="26" t="s">
        <v>11</v>
      </c>
      <c r="O43" s="26" t="s">
        <v>7</v>
      </c>
      <c r="P43" s="26" t="s">
        <v>8</v>
      </c>
      <c r="Q43" s="27" t="s">
        <v>118</v>
      </c>
      <c r="R43" s="23">
        <f t="shared" si="1"/>
        <v>4.8999999999999995</v>
      </c>
      <c r="S43" s="23">
        <f t="shared" si="2"/>
        <v>10.199999999999999</v>
      </c>
      <c r="T43" s="23">
        <f t="shared" si="3"/>
        <v>11.399999999999999</v>
      </c>
      <c r="U43" s="23">
        <f t="shared" si="4"/>
        <v>7</v>
      </c>
      <c r="V43" s="23">
        <f t="shared" si="5"/>
        <v>2.4000000000000004</v>
      </c>
      <c r="W43" s="23">
        <f t="shared" si="6"/>
        <v>2.625</v>
      </c>
      <c r="X43" s="24">
        <f t="shared" si="7"/>
        <v>0.70558608058608052</v>
      </c>
      <c r="Z43" s="73"/>
      <c r="AA43" s="74" t="s">
        <v>245</v>
      </c>
      <c r="AB43" s="74" t="s">
        <v>34</v>
      </c>
      <c r="AC43" s="74">
        <v>27</v>
      </c>
      <c r="AD43" s="75">
        <v>5000000</v>
      </c>
      <c r="AE43" s="75">
        <f>AD43*1.05</f>
        <v>5250000</v>
      </c>
      <c r="AF43" s="75">
        <f>AE43*1.05</f>
        <v>5512500</v>
      </c>
      <c r="AG43" s="75"/>
      <c r="AH43" s="75"/>
      <c r="AI43" s="75"/>
      <c r="AJ43" s="75"/>
      <c r="AL43" s="23"/>
      <c r="AM43" s="23"/>
      <c r="AN43" s="23"/>
      <c r="AO43" s="23"/>
      <c r="AP43" s="23"/>
      <c r="AQ43" s="23"/>
      <c r="AR43" s="24"/>
    </row>
    <row r="44" spans="6:44" x14ac:dyDescent="0.25">
      <c r="F44" s="25" t="s">
        <v>286</v>
      </c>
      <c r="G44" s="26" t="s">
        <v>35</v>
      </c>
      <c r="H44" s="26" t="s">
        <v>279</v>
      </c>
      <c r="I44" s="26">
        <v>175</v>
      </c>
      <c r="J44" s="26">
        <v>31</v>
      </c>
      <c r="K44" s="26" t="s">
        <v>9</v>
      </c>
      <c r="L44" s="26" t="s">
        <v>12</v>
      </c>
      <c r="M44" s="26" t="s">
        <v>13</v>
      </c>
      <c r="N44" s="26" t="s">
        <v>11</v>
      </c>
      <c r="O44" s="26" t="s">
        <v>7</v>
      </c>
      <c r="P44" s="26" t="s">
        <v>8</v>
      </c>
      <c r="Q44" s="27" t="s">
        <v>76</v>
      </c>
      <c r="R44" s="23">
        <f t="shared" si="1"/>
        <v>5.6</v>
      </c>
      <c r="S44" s="23">
        <f t="shared" si="2"/>
        <v>9.35</v>
      </c>
      <c r="T44" s="23">
        <f t="shared" si="3"/>
        <v>11.399999999999999</v>
      </c>
      <c r="U44" s="23">
        <f t="shared" si="4"/>
        <v>7</v>
      </c>
      <c r="V44" s="23">
        <f t="shared" si="5"/>
        <v>2.4000000000000004</v>
      </c>
      <c r="W44" s="23">
        <f t="shared" si="6"/>
        <v>2.625</v>
      </c>
      <c r="X44" s="24">
        <f t="shared" si="7"/>
        <v>0.70283882783882767</v>
      </c>
      <c r="Z44" s="73"/>
      <c r="AA44" s="74" t="s">
        <v>251</v>
      </c>
      <c r="AB44" s="74" t="s">
        <v>34</v>
      </c>
      <c r="AC44" s="74">
        <v>30</v>
      </c>
      <c r="AD44" s="75">
        <v>4000000</v>
      </c>
      <c r="AE44" s="75">
        <f>AD44*1.05</f>
        <v>4200000</v>
      </c>
      <c r="AF44" s="75"/>
      <c r="AG44" s="75"/>
      <c r="AH44" s="75"/>
      <c r="AI44" s="75"/>
      <c r="AJ44" s="75"/>
      <c r="AL44" s="23"/>
      <c r="AM44" s="23"/>
      <c r="AN44" s="23"/>
      <c r="AO44" s="23"/>
      <c r="AP44" s="23"/>
      <c r="AQ44" s="23"/>
      <c r="AR44" s="24"/>
    </row>
    <row r="45" spans="6:44" x14ac:dyDescent="0.25">
      <c r="F45" s="28" t="s">
        <v>155</v>
      </c>
      <c r="G45" s="22" t="s">
        <v>29</v>
      </c>
      <c r="H45" s="22" t="s">
        <v>65</v>
      </c>
      <c r="I45" s="22">
        <v>252</v>
      </c>
      <c r="J45" s="22">
        <v>24</v>
      </c>
      <c r="K45" s="22" t="s">
        <v>11</v>
      </c>
      <c r="L45" s="22" t="s">
        <v>9</v>
      </c>
      <c r="M45" s="22" t="s">
        <v>7</v>
      </c>
      <c r="N45" s="22" t="s">
        <v>13</v>
      </c>
      <c r="O45" s="22" t="s">
        <v>12</v>
      </c>
      <c r="P45" s="22" t="s">
        <v>11</v>
      </c>
      <c r="Q45" s="29" t="s">
        <v>153</v>
      </c>
      <c r="R45" s="23">
        <f t="shared" si="1"/>
        <v>8.5</v>
      </c>
      <c r="S45" s="23">
        <f t="shared" si="2"/>
        <v>4.8</v>
      </c>
      <c r="T45" s="23">
        <f t="shared" si="3"/>
        <v>4.1999999999999993</v>
      </c>
      <c r="U45" s="23">
        <f t="shared" si="4"/>
        <v>10.199999999999999</v>
      </c>
      <c r="V45" s="23">
        <f t="shared" si="5"/>
        <v>8.8000000000000007</v>
      </c>
      <c r="W45" s="23">
        <f t="shared" si="6"/>
        <v>3.75</v>
      </c>
      <c r="X45" s="24">
        <f t="shared" si="7"/>
        <v>0.70121951219512202</v>
      </c>
      <c r="Z45" s="76"/>
      <c r="AA45" s="77"/>
      <c r="AB45" s="77"/>
      <c r="AC45" s="77"/>
      <c r="AD45" s="78"/>
      <c r="AE45" s="78"/>
      <c r="AF45" s="78"/>
      <c r="AG45" s="78"/>
      <c r="AH45" s="78"/>
      <c r="AI45" s="78"/>
      <c r="AJ45" s="78"/>
      <c r="AL45" s="23"/>
      <c r="AM45" s="23"/>
      <c r="AN45" s="23"/>
      <c r="AO45" s="23"/>
      <c r="AP45" s="23"/>
      <c r="AQ45" s="23"/>
      <c r="AR45" s="24"/>
    </row>
    <row r="46" spans="6:44" x14ac:dyDescent="0.25">
      <c r="F46" s="64" t="s">
        <v>146</v>
      </c>
      <c r="G46" s="65" t="s">
        <v>29</v>
      </c>
      <c r="H46" s="65" t="s">
        <v>62</v>
      </c>
      <c r="I46" s="65">
        <v>231</v>
      </c>
      <c r="J46" s="65">
        <v>24</v>
      </c>
      <c r="K46" s="65" t="s">
        <v>11</v>
      </c>
      <c r="L46" s="65" t="s">
        <v>7</v>
      </c>
      <c r="M46" s="65" t="s">
        <v>7</v>
      </c>
      <c r="N46" s="65" t="s">
        <v>12</v>
      </c>
      <c r="O46" s="65" t="s">
        <v>13</v>
      </c>
      <c r="P46" s="65" t="s">
        <v>14</v>
      </c>
      <c r="Q46" s="66" t="s">
        <v>147</v>
      </c>
      <c r="R46" s="21">
        <f t="shared" si="1"/>
        <v>8.5</v>
      </c>
      <c r="S46" s="21">
        <f t="shared" si="2"/>
        <v>3.5999999999999996</v>
      </c>
      <c r="T46" s="21">
        <f t="shared" si="3"/>
        <v>4.1999999999999993</v>
      </c>
      <c r="U46" s="21">
        <f t="shared" si="4"/>
        <v>9.35</v>
      </c>
      <c r="V46" s="21">
        <f t="shared" si="5"/>
        <v>9.6000000000000014</v>
      </c>
      <c r="W46" s="21">
        <f t="shared" si="6"/>
        <v>4.875</v>
      </c>
      <c r="X46" s="67">
        <f t="shared" si="7"/>
        <v>0.69904181184669001</v>
      </c>
      <c r="Z46" s="76"/>
      <c r="AA46" s="77"/>
      <c r="AB46" s="77"/>
      <c r="AC46" s="77"/>
      <c r="AD46" s="78"/>
      <c r="AE46" s="78"/>
      <c r="AF46" s="78"/>
      <c r="AG46" s="78"/>
      <c r="AH46" s="78"/>
      <c r="AI46" s="78"/>
      <c r="AJ46" s="78"/>
      <c r="AL46" s="23"/>
      <c r="AM46" s="23"/>
      <c r="AN46" s="23"/>
      <c r="AO46" s="23"/>
      <c r="AP46" s="23"/>
      <c r="AQ46" s="23"/>
      <c r="AR46" s="24"/>
    </row>
    <row r="47" spans="6:44" x14ac:dyDescent="0.25">
      <c r="F47" s="28" t="s">
        <v>204</v>
      </c>
      <c r="G47" s="22" t="s">
        <v>33</v>
      </c>
      <c r="H47" s="22" t="s">
        <v>65</v>
      </c>
      <c r="I47" s="22">
        <v>215</v>
      </c>
      <c r="J47" s="22">
        <v>25</v>
      </c>
      <c r="K47" s="22" t="s">
        <v>11</v>
      </c>
      <c r="L47" s="22" t="s">
        <v>8</v>
      </c>
      <c r="M47" s="22" t="s">
        <v>8</v>
      </c>
      <c r="N47" s="22" t="s">
        <v>13</v>
      </c>
      <c r="O47" s="22" t="s">
        <v>13</v>
      </c>
      <c r="P47" s="22" t="s">
        <v>11</v>
      </c>
      <c r="Q47" s="29" t="s">
        <v>76</v>
      </c>
      <c r="R47" s="23">
        <f t="shared" si="1"/>
        <v>7.5</v>
      </c>
      <c r="S47" s="23">
        <f t="shared" si="2"/>
        <v>5.25</v>
      </c>
      <c r="T47" s="23">
        <f t="shared" si="3"/>
        <v>5.6000000000000005</v>
      </c>
      <c r="U47" s="23">
        <f t="shared" si="4"/>
        <v>9</v>
      </c>
      <c r="V47" s="23">
        <f t="shared" si="5"/>
        <v>9</v>
      </c>
      <c r="W47" s="23">
        <f t="shared" si="6"/>
        <v>3.75</v>
      </c>
      <c r="X47" s="24">
        <f t="shared" si="7"/>
        <v>0.69860627177700363</v>
      </c>
      <c r="Z47" s="76"/>
      <c r="AA47" s="77"/>
      <c r="AB47" s="77"/>
      <c r="AC47" s="77"/>
      <c r="AD47" s="78"/>
      <c r="AE47" s="78"/>
      <c r="AF47" s="78"/>
      <c r="AG47" s="78"/>
      <c r="AH47" s="78"/>
      <c r="AI47" s="78"/>
      <c r="AJ47" s="78"/>
      <c r="AL47" s="23"/>
      <c r="AM47" s="23"/>
      <c r="AN47" s="23"/>
      <c r="AO47" s="23"/>
      <c r="AP47" s="23"/>
      <c r="AQ47" s="23"/>
      <c r="AR47" s="24"/>
    </row>
    <row r="48" spans="6:44" ht="14.25" customHeight="1" x14ac:dyDescent="0.25">
      <c r="F48" s="25" t="s">
        <v>131</v>
      </c>
      <c r="G48" s="26" t="s">
        <v>29</v>
      </c>
      <c r="H48" s="26" t="s">
        <v>65</v>
      </c>
      <c r="I48" s="26">
        <v>264</v>
      </c>
      <c r="J48" s="26">
        <v>26</v>
      </c>
      <c r="K48" s="26" t="s">
        <v>12</v>
      </c>
      <c r="L48" s="26" t="s">
        <v>8</v>
      </c>
      <c r="M48" s="26" t="s">
        <v>6</v>
      </c>
      <c r="N48" s="26" t="s">
        <v>11</v>
      </c>
      <c r="O48" s="26" t="s">
        <v>13</v>
      </c>
      <c r="P48" s="26" t="s">
        <v>14</v>
      </c>
      <c r="Q48" s="27" t="s">
        <v>79</v>
      </c>
      <c r="R48" s="23">
        <f t="shared" si="1"/>
        <v>9.35</v>
      </c>
      <c r="S48" s="23">
        <f t="shared" si="2"/>
        <v>4.2</v>
      </c>
      <c r="T48" s="23">
        <f t="shared" si="3"/>
        <v>3.5</v>
      </c>
      <c r="U48" s="23">
        <f t="shared" si="4"/>
        <v>8.5</v>
      </c>
      <c r="V48" s="23">
        <f t="shared" si="5"/>
        <v>9.6000000000000014</v>
      </c>
      <c r="W48" s="23">
        <f t="shared" si="6"/>
        <v>4.875</v>
      </c>
      <c r="X48" s="24">
        <f t="shared" si="7"/>
        <v>0.69729965156794449</v>
      </c>
      <c r="Z48" s="76"/>
      <c r="AA48" s="77"/>
      <c r="AB48" s="77"/>
      <c r="AC48" s="77"/>
      <c r="AD48" s="78"/>
      <c r="AE48" s="78"/>
      <c r="AF48" s="78"/>
      <c r="AG48" s="78"/>
      <c r="AH48" s="78"/>
      <c r="AI48" s="78"/>
      <c r="AJ48" s="78"/>
      <c r="AL48" s="23"/>
      <c r="AM48" s="23"/>
      <c r="AN48" s="23"/>
      <c r="AO48" s="23"/>
      <c r="AP48" s="23"/>
      <c r="AQ48" s="23"/>
      <c r="AR48" s="24"/>
    </row>
    <row r="49" spans="6:44" ht="14.25" customHeight="1" x14ac:dyDescent="0.25">
      <c r="F49" s="25" t="s">
        <v>289</v>
      </c>
      <c r="G49" s="26" t="s">
        <v>35</v>
      </c>
      <c r="H49" s="26" t="s">
        <v>279</v>
      </c>
      <c r="I49" s="26">
        <v>190</v>
      </c>
      <c r="J49" s="26">
        <v>34</v>
      </c>
      <c r="K49" s="26" t="s">
        <v>8</v>
      </c>
      <c r="L49" s="26" t="s">
        <v>12</v>
      </c>
      <c r="M49" s="26" t="s">
        <v>14</v>
      </c>
      <c r="N49" s="26" t="s">
        <v>10</v>
      </c>
      <c r="O49" s="26" t="s">
        <v>7</v>
      </c>
      <c r="P49" s="26" t="s">
        <v>8</v>
      </c>
      <c r="Q49" s="27" t="s">
        <v>63</v>
      </c>
      <c r="R49" s="23">
        <f t="shared" si="1"/>
        <v>4.8999999999999995</v>
      </c>
      <c r="S49" s="23">
        <f t="shared" si="2"/>
        <v>9.35</v>
      </c>
      <c r="T49" s="23">
        <f t="shared" si="3"/>
        <v>12.35</v>
      </c>
      <c r="U49" s="23">
        <f t="shared" si="4"/>
        <v>6.3</v>
      </c>
      <c r="V49" s="23">
        <f t="shared" si="5"/>
        <v>2.4000000000000004</v>
      </c>
      <c r="W49" s="23">
        <f t="shared" si="6"/>
        <v>2.625</v>
      </c>
      <c r="X49" s="24">
        <f t="shared" si="7"/>
        <v>0.69459706959706957</v>
      </c>
      <c r="Z49" s="79"/>
      <c r="AA49" s="80" t="s">
        <v>361</v>
      </c>
      <c r="AB49" s="80"/>
      <c r="AC49" s="80"/>
      <c r="AD49" s="81">
        <f>AD37+SUM(AD40:AD44)</f>
        <v>91160546</v>
      </c>
      <c r="AE49" s="81">
        <f t="shared" ref="AE49:AJ49" si="24">AE37+SUM(AE40:AE44)</f>
        <v>73101615</v>
      </c>
      <c r="AF49" s="81">
        <f t="shared" si="24"/>
        <v>31250943</v>
      </c>
      <c r="AG49" s="81">
        <f t="shared" si="24"/>
        <v>5101292</v>
      </c>
      <c r="AH49" s="81">
        <f t="shared" si="24"/>
        <v>0</v>
      </c>
      <c r="AI49" s="81">
        <f t="shared" si="24"/>
        <v>0</v>
      </c>
      <c r="AJ49" s="81">
        <f t="shared" si="24"/>
        <v>0</v>
      </c>
      <c r="AK49" s="58"/>
      <c r="AL49" s="23"/>
      <c r="AM49" s="23"/>
      <c r="AN49" s="23"/>
      <c r="AO49" s="23"/>
      <c r="AP49" s="23"/>
      <c r="AQ49" s="23"/>
      <c r="AR49" s="24"/>
    </row>
    <row r="50" spans="6:44" x14ac:dyDescent="0.25">
      <c r="F50" s="68" t="s">
        <v>255</v>
      </c>
      <c r="G50" s="69" t="s">
        <v>34</v>
      </c>
      <c r="H50" s="69" t="s">
        <v>179</v>
      </c>
      <c r="I50" s="69">
        <v>195</v>
      </c>
      <c r="J50" s="69">
        <v>25</v>
      </c>
      <c r="K50" s="69" t="s">
        <v>9</v>
      </c>
      <c r="L50" s="69" t="s">
        <v>13</v>
      </c>
      <c r="M50" s="69" t="s">
        <v>8</v>
      </c>
      <c r="N50" s="69" t="s">
        <v>13</v>
      </c>
      <c r="O50" s="69" t="s">
        <v>7</v>
      </c>
      <c r="P50" s="69" t="s">
        <v>14</v>
      </c>
      <c r="Q50" s="70" t="s">
        <v>84</v>
      </c>
      <c r="R50" s="71">
        <f t="shared" si="1"/>
        <v>5.2</v>
      </c>
      <c r="S50" s="71">
        <f t="shared" si="2"/>
        <v>10.8</v>
      </c>
      <c r="T50" s="71">
        <f t="shared" si="3"/>
        <v>5.95</v>
      </c>
      <c r="U50" s="71">
        <f t="shared" si="4"/>
        <v>9</v>
      </c>
      <c r="V50" s="71">
        <f t="shared" si="5"/>
        <v>3.9000000000000004</v>
      </c>
      <c r="W50" s="71">
        <f t="shared" si="6"/>
        <v>4.875</v>
      </c>
      <c r="X50" s="72">
        <f t="shared" si="7"/>
        <v>0.69207317073170749</v>
      </c>
      <c r="Z50" s="76"/>
      <c r="AA50" s="77"/>
      <c r="AB50" s="77"/>
      <c r="AC50" s="77"/>
      <c r="AD50" s="78"/>
      <c r="AE50" s="78"/>
      <c r="AF50" s="78"/>
      <c r="AG50" s="78"/>
      <c r="AH50" s="78"/>
      <c r="AI50" s="78"/>
      <c r="AJ50" s="78"/>
      <c r="AL50" s="23"/>
      <c r="AM50" s="23"/>
      <c r="AN50" s="23"/>
      <c r="AO50" s="23"/>
      <c r="AP50" s="23"/>
      <c r="AQ50" s="23"/>
      <c r="AR50" s="24"/>
    </row>
    <row r="51" spans="6:44" x14ac:dyDescent="0.25">
      <c r="F51" s="28" t="s">
        <v>71</v>
      </c>
      <c r="G51" s="22" t="s">
        <v>8</v>
      </c>
      <c r="H51" s="22" t="s">
        <v>55</v>
      </c>
      <c r="I51" s="22">
        <v>260</v>
      </c>
      <c r="J51" s="22">
        <v>28</v>
      </c>
      <c r="K51" s="22" t="s">
        <v>13</v>
      </c>
      <c r="L51" s="22" t="s">
        <v>7</v>
      </c>
      <c r="M51" s="22" t="s">
        <v>7</v>
      </c>
      <c r="N51" s="22" t="s">
        <v>11</v>
      </c>
      <c r="O51" s="22" t="s">
        <v>11</v>
      </c>
      <c r="P51" s="22" t="s">
        <v>11</v>
      </c>
      <c r="Q51" s="29" t="s">
        <v>72</v>
      </c>
      <c r="R51" s="23">
        <f t="shared" si="1"/>
        <v>11.399999999999999</v>
      </c>
      <c r="S51" s="23">
        <f t="shared" si="2"/>
        <v>2.4000000000000004</v>
      </c>
      <c r="T51" s="23">
        <f t="shared" si="3"/>
        <v>3.5999999999999996</v>
      </c>
      <c r="U51" s="23">
        <f t="shared" si="4"/>
        <v>9</v>
      </c>
      <c r="V51" s="23">
        <f t="shared" si="5"/>
        <v>9</v>
      </c>
      <c r="W51" s="23">
        <f t="shared" si="6"/>
        <v>3.75</v>
      </c>
      <c r="X51" s="24">
        <f t="shared" si="7"/>
        <v>0.69047619047619047</v>
      </c>
      <c r="Z51" s="73"/>
      <c r="AA51" s="74"/>
      <c r="AB51" s="74"/>
      <c r="AC51" s="74"/>
      <c r="AD51" s="75"/>
      <c r="AE51" s="75"/>
      <c r="AF51" s="75"/>
      <c r="AG51" s="75"/>
      <c r="AH51" s="75"/>
      <c r="AI51" s="75"/>
      <c r="AJ51" s="75"/>
      <c r="AL51" s="23"/>
      <c r="AM51" s="23"/>
      <c r="AN51" s="23"/>
      <c r="AO51" s="23"/>
      <c r="AP51" s="23"/>
      <c r="AQ51" s="23"/>
      <c r="AR51" s="24"/>
    </row>
    <row r="52" spans="6:44" x14ac:dyDescent="0.25">
      <c r="F52" s="25" t="s">
        <v>299</v>
      </c>
      <c r="G52" s="26" t="s">
        <v>35</v>
      </c>
      <c r="H52" s="26" t="s">
        <v>229</v>
      </c>
      <c r="I52" s="26">
        <v>190</v>
      </c>
      <c r="J52" s="26">
        <v>30</v>
      </c>
      <c r="K52" s="26" t="s">
        <v>11</v>
      </c>
      <c r="L52" s="26" t="s">
        <v>9</v>
      </c>
      <c r="M52" s="26" t="s">
        <v>13</v>
      </c>
      <c r="N52" s="26" t="s">
        <v>10</v>
      </c>
      <c r="O52" s="26" t="s">
        <v>7</v>
      </c>
      <c r="P52" s="26" t="s">
        <v>11</v>
      </c>
      <c r="Q52" s="27" t="s">
        <v>66</v>
      </c>
      <c r="R52" s="23">
        <f t="shared" si="1"/>
        <v>7</v>
      </c>
      <c r="S52" s="23">
        <f t="shared" si="2"/>
        <v>6.8</v>
      </c>
      <c r="T52" s="23">
        <f t="shared" si="3"/>
        <v>11.399999999999999</v>
      </c>
      <c r="U52" s="23">
        <f t="shared" si="4"/>
        <v>6.3</v>
      </c>
      <c r="V52" s="23">
        <f t="shared" si="5"/>
        <v>2.4000000000000004</v>
      </c>
      <c r="W52" s="23">
        <f t="shared" si="6"/>
        <v>3.75</v>
      </c>
      <c r="X52" s="24">
        <f t="shared" si="7"/>
        <v>0.68956043956043955</v>
      </c>
      <c r="Z52" s="73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L52" s="23"/>
      <c r="AM52" s="23"/>
      <c r="AN52" s="23"/>
      <c r="AO52" s="23"/>
      <c r="AP52" s="23"/>
      <c r="AQ52" s="23"/>
      <c r="AR52" s="24"/>
    </row>
    <row r="53" spans="6:44" ht="30" x14ac:dyDescent="0.25">
      <c r="F53" s="28" t="s">
        <v>152</v>
      </c>
      <c r="G53" s="22" t="s">
        <v>29</v>
      </c>
      <c r="H53" s="22" t="s">
        <v>55</v>
      </c>
      <c r="I53" s="22">
        <v>222</v>
      </c>
      <c r="J53" s="22">
        <v>25</v>
      </c>
      <c r="K53" s="22" t="s">
        <v>10</v>
      </c>
      <c r="L53" s="22" t="s">
        <v>9</v>
      </c>
      <c r="M53" s="22" t="s">
        <v>8</v>
      </c>
      <c r="N53" s="22" t="s">
        <v>12</v>
      </c>
      <c r="O53" s="22" t="s">
        <v>11</v>
      </c>
      <c r="P53" s="22" t="s">
        <v>14</v>
      </c>
      <c r="Q53" s="29" t="s">
        <v>153</v>
      </c>
      <c r="R53" s="23">
        <f t="shared" si="1"/>
        <v>7.6499999999999995</v>
      </c>
      <c r="S53" s="23">
        <f t="shared" si="2"/>
        <v>4.8</v>
      </c>
      <c r="T53" s="23">
        <f t="shared" si="3"/>
        <v>4.8999999999999995</v>
      </c>
      <c r="U53" s="23">
        <f t="shared" si="4"/>
        <v>9.35</v>
      </c>
      <c r="V53" s="23">
        <f t="shared" si="5"/>
        <v>8</v>
      </c>
      <c r="W53" s="23">
        <f t="shared" si="6"/>
        <v>4.875</v>
      </c>
      <c r="X53" s="24">
        <f t="shared" si="7"/>
        <v>0.68945993031358888</v>
      </c>
      <c r="Z53" s="28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L53" s="23"/>
      <c r="AM53" s="23"/>
      <c r="AN53" s="23"/>
      <c r="AO53" s="23"/>
      <c r="AP53" s="23"/>
      <c r="AQ53" s="23"/>
      <c r="AR53" s="24"/>
    </row>
    <row r="54" spans="6:44" x14ac:dyDescent="0.25">
      <c r="F54" s="25" t="s">
        <v>305</v>
      </c>
      <c r="G54" s="26" t="s">
        <v>35</v>
      </c>
      <c r="H54" s="26" t="s">
        <v>229</v>
      </c>
      <c r="I54" s="26">
        <v>185</v>
      </c>
      <c r="J54" s="26">
        <v>24</v>
      </c>
      <c r="K54" s="26" t="s">
        <v>8</v>
      </c>
      <c r="L54" s="26" t="s">
        <v>10</v>
      </c>
      <c r="M54" s="26" t="s">
        <v>10</v>
      </c>
      <c r="N54" s="26" t="s">
        <v>14</v>
      </c>
      <c r="O54" s="26" t="s">
        <v>7</v>
      </c>
      <c r="P54" s="26" t="s">
        <v>14</v>
      </c>
      <c r="Q54" s="27" t="s">
        <v>88</v>
      </c>
      <c r="R54" s="23">
        <f t="shared" si="1"/>
        <v>4.8999999999999995</v>
      </c>
      <c r="S54" s="23">
        <f t="shared" si="2"/>
        <v>7.6499999999999995</v>
      </c>
      <c r="T54" s="23">
        <f t="shared" si="3"/>
        <v>8.5499999999999989</v>
      </c>
      <c r="U54" s="23">
        <f t="shared" si="4"/>
        <v>9.1</v>
      </c>
      <c r="V54" s="23">
        <f t="shared" si="5"/>
        <v>2.4000000000000004</v>
      </c>
      <c r="W54" s="23">
        <f t="shared" si="6"/>
        <v>4.875</v>
      </c>
      <c r="X54" s="24">
        <f t="shared" si="7"/>
        <v>0.68635531135531125</v>
      </c>
      <c r="Z54" s="28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L54" s="23"/>
      <c r="AM54" s="23"/>
      <c r="AN54" s="23"/>
      <c r="AO54" s="23"/>
      <c r="AP54" s="23"/>
      <c r="AQ54" s="23"/>
      <c r="AR54" s="24"/>
    </row>
    <row r="55" spans="6:44" x14ac:dyDescent="0.25">
      <c r="F55" s="28" t="s">
        <v>178</v>
      </c>
      <c r="G55" s="22" t="s">
        <v>33</v>
      </c>
      <c r="H55" s="22" t="s">
        <v>179</v>
      </c>
      <c r="I55" s="22">
        <v>200</v>
      </c>
      <c r="J55" s="22">
        <v>23</v>
      </c>
      <c r="K55" s="22" t="s">
        <v>9</v>
      </c>
      <c r="L55" s="22" t="s">
        <v>11</v>
      </c>
      <c r="M55" s="22" t="s">
        <v>8</v>
      </c>
      <c r="N55" s="22" t="s">
        <v>15</v>
      </c>
      <c r="O55" s="22" t="s">
        <v>9</v>
      </c>
      <c r="P55" s="22" t="s">
        <v>11</v>
      </c>
      <c r="Q55" s="29" t="s">
        <v>84</v>
      </c>
      <c r="R55" s="23">
        <f t="shared" si="1"/>
        <v>6</v>
      </c>
      <c r="S55" s="23">
        <f t="shared" si="2"/>
        <v>7.5</v>
      </c>
      <c r="T55" s="23">
        <f t="shared" si="3"/>
        <v>5.6000000000000005</v>
      </c>
      <c r="U55" s="23">
        <f t="shared" si="4"/>
        <v>10.5</v>
      </c>
      <c r="V55" s="23">
        <f t="shared" si="5"/>
        <v>6</v>
      </c>
      <c r="W55" s="23">
        <f t="shared" si="6"/>
        <v>3.75</v>
      </c>
      <c r="X55" s="24">
        <f t="shared" si="7"/>
        <v>0.68554006968641124</v>
      </c>
      <c r="Z55" s="28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L55" s="23"/>
      <c r="AM55" s="23"/>
      <c r="AN55" s="23"/>
      <c r="AO55" s="23"/>
      <c r="AP55" s="23"/>
      <c r="AQ55" s="23"/>
      <c r="AR55" s="24"/>
    </row>
    <row r="56" spans="6:44" x14ac:dyDescent="0.25">
      <c r="F56" s="68" t="s">
        <v>196</v>
      </c>
      <c r="G56" s="69" t="s">
        <v>33</v>
      </c>
      <c r="H56" s="69" t="s">
        <v>65</v>
      </c>
      <c r="I56" s="69">
        <v>235</v>
      </c>
      <c r="J56" s="69">
        <v>30</v>
      </c>
      <c r="K56" s="69" t="s">
        <v>10</v>
      </c>
      <c r="L56" s="69" t="s">
        <v>11</v>
      </c>
      <c r="M56" s="69" t="s">
        <v>8</v>
      </c>
      <c r="N56" s="69" t="s">
        <v>14</v>
      </c>
      <c r="O56" s="69" t="s">
        <v>9</v>
      </c>
      <c r="P56" s="69" t="s">
        <v>11</v>
      </c>
      <c r="Q56" s="70" t="s">
        <v>53</v>
      </c>
      <c r="R56" s="71">
        <f t="shared" si="1"/>
        <v>6.75</v>
      </c>
      <c r="S56" s="71">
        <f t="shared" si="2"/>
        <v>7.5</v>
      </c>
      <c r="T56" s="71">
        <f t="shared" si="3"/>
        <v>5.6000000000000005</v>
      </c>
      <c r="U56" s="71">
        <f t="shared" si="4"/>
        <v>9.75</v>
      </c>
      <c r="V56" s="71">
        <f t="shared" si="5"/>
        <v>6</v>
      </c>
      <c r="W56" s="71">
        <f t="shared" si="6"/>
        <v>3.75</v>
      </c>
      <c r="X56" s="72">
        <f t="shared" si="7"/>
        <v>0.68554006968641124</v>
      </c>
      <c r="Z56" s="25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L56" s="23"/>
      <c r="AM56" s="23"/>
      <c r="AN56" s="23"/>
      <c r="AO56" s="23"/>
      <c r="AP56" s="23"/>
      <c r="AQ56" s="23"/>
      <c r="AR56" s="24"/>
    </row>
    <row r="57" spans="6:44" x14ac:dyDescent="0.25">
      <c r="F57" s="28" t="s">
        <v>250</v>
      </c>
      <c r="G57" s="22" t="s">
        <v>34</v>
      </c>
      <c r="H57" s="22" t="s">
        <v>225</v>
      </c>
      <c r="I57" s="22">
        <v>210</v>
      </c>
      <c r="J57" s="22">
        <v>24</v>
      </c>
      <c r="K57" s="22" t="s">
        <v>10</v>
      </c>
      <c r="L57" s="22" t="s">
        <v>12</v>
      </c>
      <c r="M57" s="22" t="s">
        <v>10</v>
      </c>
      <c r="N57" s="22" t="s">
        <v>12</v>
      </c>
      <c r="O57" s="22" t="s">
        <v>7</v>
      </c>
      <c r="P57" s="22" t="s">
        <v>11</v>
      </c>
      <c r="Q57" s="29" t="s">
        <v>107</v>
      </c>
      <c r="R57" s="23">
        <f t="shared" si="1"/>
        <v>5.8500000000000005</v>
      </c>
      <c r="S57" s="23">
        <f t="shared" si="2"/>
        <v>9.9</v>
      </c>
      <c r="T57" s="23">
        <f t="shared" si="3"/>
        <v>7.6499999999999995</v>
      </c>
      <c r="U57" s="23">
        <f t="shared" si="4"/>
        <v>8.25</v>
      </c>
      <c r="V57" s="23">
        <f t="shared" si="5"/>
        <v>3.9000000000000004</v>
      </c>
      <c r="W57" s="23">
        <f t="shared" si="6"/>
        <v>3.75</v>
      </c>
      <c r="X57" s="24">
        <f t="shared" si="7"/>
        <v>0.68466898954703836</v>
      </c>
      <c r="Z57" s="25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L57" s="23"/>
      <c r="AM57" s="23"/>
      <c r="AN57" s="23"/>
      <c r="AO57" s="23"/>
      <c r="AP57" s="23"/>
      <c r="AQ57" s="23"/>
      <c r="AR57" s="24"/>
    </row>
    <row r="58" spans="6:44" x14ac:dyDescent="0.25">
      <c r="F58" s="28" t="s">
        <v>166</v>
      </c>
      <c r="G58" s="22" t="s">
        <v>29</v>
      </c>
      <c r="H58" s="22" t="s">
        <v>44</v>
      </c>
      <c r="I58" s="22">
        <v>235</v>
      </c>
      <c r="J58" s="22">
        <v>28</v>
      </c>
      <c r="K58" s="22" t="s">
        <v>11</v>
      </c>
      <c r="L58" s="22" t="s">
        <v>7</v>
      </c>
      <c r="M58" s="22" t="s">
        <v>6</v>
      </c>
      <c r="N58" s="22" t="s">
        <v>13</v>
      </c>
      <c r="O58" s="22" t="s">
        <v>13</v>
      </c>
      <c r="P58" s="22" t="s">
        <v>11</v>
      </c>
      <c r="Q58" s="29" t="s">
        <v>81</v>
      </c>
      <c r="R58" s="23">
        <f t="shared" si="1"/>
        <v>8.5</v>
      </c>
      <c r="S58" s="23">
        <f t="shared" si="2"/>
        <v>3.5999999999999996</v>
      </c>
      <c r="T58" s="23">
        <f t="shared" si="3"/>
        <v>3.5</v>
      </c>
      <c r="U58" s="23">
        <f t="shared" si="4"/>
        <v>10.199999999999999</v>
      </c>
      <c r="V58" s="23">
        <f t="shared" si="5"/>
        <v>9.6000000000000014</v>
      </c>
      <c r="W58" s="23">
        <f t="shared" si="6"/>
        <v>3.75</v>
      </c>
      <c r="X58" s="24">
        <f t="shared" si="7"/>
        <v>0.68205574912891997</v>
      </c>
      <c r="Z58" s="28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L58" s="23"/>
      <c r="AM58" s="23"/>
      <c r="AN58" s="23"/>
      <c r="AO58" s="23"/>
      <c r="AP58" s="23"/>
      <c r="AQ58" s="23"/>
      <c r="AR58" s="24"/>
    </row>
    <row r="59" spans="6:44" x14ac:dyDescent="0.25">
      <c r="F59" s="25" t="s">
        <v>291</v>
      </c>
      <c r="G59" s="26" t="s">
        <v>35</v>
      </c>
      <c r="H59" s="26" t="s">
        <v>225</v>
      </c>
      <c r="I59" s="26">
        <v>215</v>
      </c>
      <c r="J59" s="26">
        <v>34</v>
      </c>
      <c r="K59" s="26" t="s">
        <v>10</v>
      </c>
      <c r="L59" s="26" t="s">
        <v>12</v>
      </c>
      <c r="M59" s="26" t="s">
        <v>12</v>
      </c>
      <c r="N59" s="26" t="s">
        <v>9</v>
      </c>
      <c r="O59" s="26" t="s">
        <v>8</v>
      </c>
      <c r="P59" s="26" t="s">
        <v>8</v>
      </c>
      <c r="Q59" s="27" t="s">
        <v>133</v>
      </c>
      <c r="R59" s="23">
        <f t="shared" si="1"/>
        <v>6.3</v>
      </c>
      <c r="S59" s="23">
        <f t="shared" si="2"/>
        <v>9.35</v>
      </c>
      <c r="T59" s="23">
        <f t="shared" si="3"/>
        <v>10.45</v>
      </c>
      <c r="U59" s="23">
        <f t="shared" si="4"/>
        <v>5.6</v>
      </c>
      <c r="V59" s="23">
        <f t="shared" si="5"/>
        <v>2.8000000000000003</v>
      </c>
      <c r="W59" s="23">
        <f t="shared" si="6"/>
        <v>2.625</v>
      </c>
      <c r="X59" s="24">
        <f t="shared" si="7"/>
        <v>0.67994505494505475</v>
      </c>
      <c r="Z59" s="25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L59" s="23"/>
      <c r="AM59" s="23"/>
      <c r="AN59" s="23"/>
      <c r="AO59" s="23"/>
      <c r="AP59" s="23"/>
      <c r="AQ59" s="23"/>
      <c r="AR59" s="24"/>
    </row>
    <row r="60" spans="6:44" x14ac:dyDescent="0.25">
      <c r="F60" s="28" t="s">
        <v>168</v>
      </c>
      <c r="G60" s="22" t="s">
        <v>29</v>
      </c>
      <c r="H60" s="22" t="s">
        <v>124</v>
      </c>
      <c r="I60" s="22">
        <v>215</v>
      </c>
      <c r="J60" s="22">
        <v>34</v>
      </c>
      <c r="K60" s="22" t="s">
        <v>9</v>
      </c>
      <c r="L60" s="22" t="s">
        <v>10</v>
      </c>
      <c r="M60" s="22" t="s">
        <v>13</v>
      </c>
      <c r="N60" s="22" t="s">
        <v>12</v>
      </c>
      <c r="O60" s="22" t="s">
        <v>9</v>
      </c>
      <c r="P60" s="22" t="s">
        <v>8</v>
      </c>
      <c r="Q60" s="29" t="s">
        <v>116</v>
      </c>
      <c r="R60" s="23">
        <f t="shared" si="1"/>
        <v>6.8</v>
      </c>
      <c r="S60" s="23">
        <f t="shared" si="2"/>
        <v>5.3999999999999995</v>
      </c>
      <c r="T60" s="23">
        <f t="shared" si="3"/>
        <v>8.3999999999999986</v>
      </c>
      <c r="U60" s="23">
        <f t="shared" si="4"/>
        <v>9.35</v>
      </c>
      <c r="V60" s="23">
        <f t="shared" si="5"/>
        <v>6.4</v>
      </c>
      <c r="W60" s="23">
        <f t="shared" si="6"/>
        <v>2.625</v>
      </c>
      <c r="X60" s="24">
        <f t="shared" si="7"/>
        <v>0.67900696864111498</v>
      </c>
      <c r="Z60" s="25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L60" s="23"/>
      <c r="AM60" s="23"/>
      <c r="AN60" s="23"/>
      <c r="AO60" s="23"/>
      <c r="AP60" s="23"/>
      <c r="AQ60" s="23"/>
      <c r="AR60" s="24"/>
    </row>
    <row r="61" spans="6:44" x14ac:dyDescent="0.25">
      <c r="F61" s="45" t="s">
        <v>210</v>
      </c>
      <c r="G61" s="46" t="s">
        <v>33</v>
      </c>
      <c r="H61" s="46" t="s">
        <v>124</v>
      </c>
      <c r="I61" s="46">
        <v>210</v>
      </c>
      <c r="J61" s="46">
        <v>24</v>
      </c>
      <c r="K61" s="46" t="s">
        <v>11</v>
      </c>
      <c r="L61" s="46" t="s">
        <v>11</v>
      </c>
      <c r="M61" s="46" t="s">
        <v>7</v>
      </c>
      <c r="N61" s="46" t="s">
        <v>13</v>
      </c>
      <c r="O61" s="46" t="s">
        <v>8</v>
      </c>
      <c r="P61" s="46" t="s">
        <v>14</v>
      </c>
      <c r="Q61" s="47" t="s">
        <v>163</v>
      </c>
      <c r="R61" s="48">
        <f t="shared" si="1"/>
        <v>7.5</v>
      </c>
      <c r="S61" s="48">
        <f t="shared" si="2"/>
        <v>7.5</v>
      </c>
      <c r="T61" s="48">
        <f t="shared" si="3"/>
        <v>4.8000000000000007</v>
      </c>
      <c r="U61" s="48">
        <f t="shared" si="4"/>
        <v>9</v>
      </c>
      <c r="V61" s="48">
        <f t="shared" si="5"/>
        <v>5.25</v>
      </c>
      <c r="W61" s="48">
        <f t="shared" si="6"/>
        <v>4.875</v>
      </c>
      <c r="X61" s="49">
        <f t="shared" si="7"/>
        <v>0.67813588850174222</v>
      </c>
      <c r="Y61" s="50"/>
      <c r="Z61" s="25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L61" s="23"/>
      <c r="AM61" s="23"/>
      <c r="AN61" s="23"/>
      <c r="AO61" s="23"/>
      <c r="AP61" s="23"/>
      <c r="AQ61" s="23"/>
      <c r="AR61" s="24"/>
    </row>
    <row r="62" spans="6:44" x14ac:dyDescent="0.25">
      <c r="F62" s="25" t="s">
        <v>303</v>
      </c>
      <c r="G62" s="26" t="s">
        <v>35</v>
      </c>
      <c r="H62" s="26" t="s">
        <v>279</v>
      </c>
      <c r="I62" s="26">
        <v>161</v>
      </c>
      <c r="J62" s="26">
        <v>30</v>
      </c>
      <c r="K62" s="26" t="s">
        <v>8</v>
      </c>
      <c r="L62" s="26" t="s">
        <v>12</v>
      </c>
      <c r="M62" s="26" t="s">
        <v>12</v>
      </c>
      <c r="N62" s="26" t="s">
        <v>12</v>
      </c>
      <c r="O62" s="26" t="s">
        <v>6</v>
      </c>
      <c r="P62" s="26" t="s">
        <v>8</v>
      </c>
      <c r="Q62" s="27" t="s">
        <v>116</v>
      </c>
      <c r="R62" s="23">
        <f t="shared" si="1"/>
        <v>4.8999999999999995</v>
      </c>
      <c r="S62" s="23">
        <f t="shared" si="2"/>
        <v>9.35</v>
      </c>
      <c r="T62" s="23">
        <f t="shared" si="3"/>
        <v>10.45</v>
      </c>
      <c r="U62" s="23">
        <f t="shared" si="4"/>
        <v>7.6999999999999993</v>
      </c>
      <c r="V62" s="23">
        <f t="shared" si="5"/>
        <v>2</v>
      </c>
      <c r="W62" s="23">
        <f t="shared" si="6"/>
        <v>2.625</v>
      </c>
      <c r="X62" s="24">
        <f t="shared" si="7"/>
        <v>0.67811355311355304</v>
      </c>
      <c r="Z62" s="28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L62" s="23"/>
      <c r="AM62" s="23"/>
      <c r="AN62" s="23"/>
      <c r="AO62" s="23"/>
      <c r="AP62" s="23"/>
      <c r="AQ62" s="23"/>
      <c r="AR62" s="24"/>
    </row>
    <row r="63" spans="6:44" x14ac:dyDescent="0.25">
      <c r="F63" s="25" t="s">
        <v>115</v>
      </c>
      <c r="G63" s="26" t="s">
        <v>29</v>
      </c>
      <c r="H63" s="26" t="s">
        <v>55</v>
      </c>
      <c r="I63" s="26">
        <v>240</v>
      </c>
      <c r="J63" s="26">
        <v>23</v>
      </c>
      <c r="K63" s="26" t="s">
        <v>11</v>
      </c>
      <c r="L63" s="26" t="s">
        <v>8</v>
      </c>
      <c r="M63" s="26" t="s">
        <v>7</v>
      </c>
      <c r="N63" s="26" t="s">
        <v>12</v>
      </c>
      <c r="O63" s="26" t="s">
        <v>12</v>
      </c>
      <c r="P63" s="26" t="s">
        <v>11</v>
      </c>
      <c r="Q63" s="27" t="s">
        <v>116</v>
      </c>
      <c r="R63" s="23">
        <f t="shared" si="1"/>
        <v>8.5</v>
      </c>
      <c r="S63" s="23">
        <f t="shared" si="2"/>
        <v>4.2</v>
      </c>
      <c r="T63" s="23">
        <f t="shared" si="3"/>
        <v>4.1999999999999993</v>
      </c>
      <c r="U63" s="23">
        <f t="shared" si="4"/>
        <v>9.35</v>
      </c>
      <c r="V63" s="23">
        <f t="shared" si="5"/>
        <v>8.8000000000000007</v>
      </c>
      <c r="W63" s="23">
        <f t="shared" si="6"/>
        <v>3.75</v>
      </c>
      <c r="X63" s="24">
        <f t="shared" si="7"/>
        <v>0.6759581881533101</v>
      </c>
      <c r="Z63" s="28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L63" s="23"/>
      <c r="AM63" s="23"/>
      <c r="AN63" s="23"/>
      <c r="AO63" s="23"/>
      <c r="AP63" s="23"/>
      <c r="AQ63" s="23"/>
      <c r="AR63" s="24"/>
    </row>
    <row r="64" spans="6:44" x14ac:dyDescent="0.25">
      <c r="F64" s="28" t="s">
        <v>208</v>
      </c>
      <c r="G64" s="22" t="s">
        <v>33</v>
      </c>
      <c r="H64" s="22" t="s">
        <v>65</v>
      </c>
      <c r="I64" s="22">
        <v>245</v>
      </c>
      <c r="J64" s="22">
        <v>29</v>
      </c>
      <c r="K64" s="22" t="s">
        <v>9</v>
      </c>
      <c r="L64" s="22" t="s">
        <v>11</v>
      </c>
      <c r="M64" s="22" t="s">
        <v>9</v>
      </c>
      <c r="N64" s="22" t="s">
        <v>12</v>
      </c>
      <c r="O64" s="22" t="s">
        <v>10</v>
      </c>
      <c r="P64" s="22" t="s">
        <v>11</v>
      </c>
      <c r="Q64" s="29" t="s">
        <v>107</v>
      </c>
      <c r="R64" s="23">
        <f t="shared" si="1"/>
        <v>6</v>
      </c>
      <c r="S64" s="23">
        <f t="shared" si="2"/>
        <v>7.5</v>
      </c>
      <c r="T64" s="23">
        <f t="shared" si="3"/>
        <v>6.4</v>
      </c>
      <c r="U64" s="23">
        <f t="shared" si="4"/>
        <v>8.25</v>
      </c>
      <c r="V64" s="23">
        <f t="shared" si="5"/>
        <v>6.75</v>
      </c>
      <c r="W64" s="23">
        <f t="shared" si="6"/>
        <v>3.75</v>
      </c>
      <c r="X64" s="24">
        <f t="shared" si="7"/>
        <v>0.67334494773519171</v>
      </c>
      <c r="Z64" s="25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L64" s="23"/>
      <c r="AM64" s="23"/>
      <c r="AN64" s="23"/>
      <c r="AO64" s="23"/>
      <c r="AP64" s="23"/>
      <c r="AQ64" s="23"/>
      <c r="AR64" s="24"/>
    </row>
    <row r="65" spans="6:44" x14ac:dyDescent="0.25">
      <c r="F65" s="68" t="s">
        <v>106</v>
      </c>
      <c r="G65" s="69" t="s">
        <v>8</v>
      </c>
      <c r="H65" s="69" t="s">
        <v>92</v>
      </c>
      <c r="I65" s="69">
        <v>245</v>
      </c>
      <c r="J65" s="69">
        <v>24</v>
      </c>
      <c r="K65" s="69" t="s">
        <v>9</v>
      </c>
      <c r="L65" s="69" t="s">
        <v>9</v>
      </c>
      <c r="M65" s="69" t="s">
        <v>7</v>
      </c>
      <c r="N65" s="69" t="s">
        <v>12</v>
      </c>
      <c r="O65" s="69" t="s">
        <v>11</v>
      </c>
      <c r="P65" s="69" t="s">
        <v>14</v>
      </c>
      <c r="Q65" s="70" t="s">
        <v>107</v>
      </c>
      <c r="R65" s="71">
        <f t="shared" si="1"/>
        <v>7.6</v>
      </c>
      <c r="S65" s="71">
        <f t="shared" si="2"/>
        <v>3.2</v>
      </c>
      <c r="T65" s="71">
        <f t="shared" si="3"/>
        <v>3.5999999999999996</v>
      </c>
      <c r="U65" s="71">
        <f t="shared" si="4"/>
        <v>9.9</v>
      </c>
      <c r="V65" s="71">
        <f t="shared" si="5"/>
        <v>9</v>
      </c>
      <c r="W65" s="71">
        <f t="shared" si="6"/>
        <v>4.875</v>
      </c>
      <c r="X65" s="72">
        <f t="shared" si="7"/>
        <v>0.67328042328042326</v>
      </c>
      <c r="Z65" s="28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L65" s="23"/>
      <c r="AM65" s="23"/>
      <c r="AN65" s="23"/>
      <c r="AO65" s="23"/>
      <c r="AP65" s="23"/>
      <c r="AQ65" s="23"/>
      <c r="AR65" s="24"/>
    </row>
    <row r="66" spans="6:44" x14ac:dyDescent="0.25">
      <c r="F66" s="68" t="s">
        <v>61</v>
      </c>
      <c r="G66" s="69" t="s">
        <v>8</v>
      </c>
      <c r="H66" s="69" t="s">
        <v>62</v>
      </c>
      <c r="I66" s="69">
        <v>255</v>
      </c>
      <c r="J66" s="69">
        <v>26</v>
      </c>
      <c r="K66" s="69" t="s">
        <v>9</v>
      </c>
      <c r="L66" s="69" t="s">
        <v>5</v>
      </c>
      <c r="M66" s="69" t="s">
        <v>7</v>
      </c>
      <c r="N66" s="69" t="s">
        <v>13</v>
      </c>
      <c r="O66" s="69" t="s">
        <v>13</v>
      </c>
      <c r="P66" s="69" t="s">
        <v>11</v>
      </c>
      <c r="Q66" s="70" t="s">
        <v>63</v>
      </c>
      <c r="R66" s="71">
        <f t="shared" si="1"/>
        <v>7.6</v>
      </c>
      <c r="S66" s="71">
        <f t="shared" si="2"/>
        <v>1.6</v>
      </c>
      <c r="T66" s="71">
        <f t="shared" si="3"/>
        <v>3.5999999999999996</v>
      </c>
      <c r="U66" s="71">
        <f t="shared" si="4"/>
        <v>10.8</v>
      </c>
      <c r="V66" s="71">
        <f t="shared" si="5"/>
        <v>10.8</v>
      </c>
      <c r="W66" s="71">
        <f t="shared" si="6"/>
        <v>3.75</v>
      </c>
      <c r="X66" s="72">
        <f t="shared" si="7"/>
        <v>0.67283950617283961</v>
      </c>
      <c r="Z66" s="28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L66" s="23"/>
      <c r="AM66" s="23"/>
      <c r="AN66" s="23"/>
      <c r="AO66" s="23"/>
      <c r="AP66" s="23"/>
      <c r="AQ66" s="23"/>
      <c r="AR66" s="24"/>
    </row>
    <row r="67" spans="6:44" x14ac:dyDescent="0.25">
      <c r="F67" s="28" t="s">
        <v>75</v>
      </c>
      <c r="G67" s="22" t="s">
        <v>8</v>
      </c>
      <c r="H67" s="22" t="s">
        <v>62</v>
      </c>
      <c r="I67" s="22">
        <v>250</v>
      </c>
      <c r="J67" s="22">
        <v>35</v>
      </c>
      <c r="K67" s="22" t="s">
        <v>9</v>
      </c>
      <c r="L67" s="22" t="s">
        <v>7</v>
      </c>
      <c r="M67" s="22" t="s">
        <v>6</v>
      </c>
      <c r="N67" s="22" t="s">
        <v>14</v>
      </c>
      <c r="O67" s="22" t="s">
        <v>13</v>
      </c>
      <c r="P67" s="22" t="s">
        <v>8</v>
      </c>
      <c r="Q67" s="29" t="s">
        <v>76</v>
      </c>
      <c r="R67" s="23">
        <f t="shared" si="1"/>
        <v>7.6</v>
      </c>
      <c r="S67" s="23">
        <f t="shared" si="2"/>
        <v>2.4000000000000004</v>
      </c>
      <c r="T67" s="23">
        <f t="shared" si="3"/>
        <v>3</v>
      </c>
      <c r="U67" s="23">
        <f t="shared" si="4"/>
        <v>11.700000000000001</v>
      </c>
      <c r="V67" s="23">
        <f t="shared" si="5"/>
        <v>10.8</v>
      </c>
      <c r="W67" s="23">
        <f t="shared" si="6"/>
        <v>2.625</v>
      </c>
      <c r="X67" s="24">
        <f t="shared" si="7"/>
        <v>0.67239858906525574</v>
      </c>
      <c r="Z67" s="28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L67" s="23"/>
      <c r="AM67" s="23"/>
      <c r="AN67" s="23"/>
      <c r="AO67" s="23"/>
      <c r="AP67" s="23"/>
      <c r="AQ67" s="23"/>
      <c r="AR67" s="24"/>
    </row>
    <row r="68" spans="6:44" x14ac:dyDescent="0.25">
      <c r="F68" s="68" t="s">
        <v>127</v>
      </c>
      <c r="G68" s="69" t="s">
        <v>29</v>
      </c>
      <c r="H68" s="69" t="s">
        <v>65</v>
      </c>
      <c r="I68" s="69">
        <v>249</v>
      </c>
      <c r="J68" s="69">
        <v>33</v>
      </c>
      <c r="K68" s="69" t="s">
        <v>13</v>
      </c>
      <c r="L68" s="69" t="s">
        <v>7</v>
      </c>
      <c r="M68" s="69" t="s">
        <v>8</v>
      </c>
      <c r="N68" s="69" t="s">
        <v>10</v>
      </c>
      <c r="O68" s="69" t="s">
        <v>13</v>
      </c>
      <c r="P68" s="69" t="s">
        <v>8</v>
      </c>
      <c r="Q68" s="70" t="s">
        <v>81</v>
      </c>
      <c r="R68" s="71">
        <f t="shared" si="1"/>
        <v>10.199999999999999</v>
      </c>
      <c r="S68" s="71">
        <f t="shared" si="2"/>
        <v>3.5999999999999996</v>
      </c>
      <c r="T68" s="71">
        <f t="shared" si="3"/>
        <v>4.8999999999999995</v>
      </c>
      <c r="U68" s="71">
        <f t="shared" si="4"/>
        <v>7.6499999999999995</v>
      </c>
      <c r="V68" s="71">
        <f t="shared" si="5"/>
        <v>9.6000000000000014</v>
      </c>
      <c r="W68" s="71">
        <f t="shared" si="6"/>
        <v>2.625</v>
      </c>
      <c r="X68" s="72">
        <f t="shared" si="7"/>
        <v>0.67203832752613257</v>
      </c>
      <c r="Z68" s="28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L68" s="23"/>
      <c r="AM68" s="23"/>
      <c r="AN68" s="23"/>
      <c r="AO68" s="23"/>
      <c r="AP68" s="23"/>
      <c r="AQ68" s="23"/>
      <c r="AR68" s="24"/>
    </row>
    <row r="69" spans="6:44" x14ac:dyDescent="0.25">
      <c r="F69" s="68" t="s">
        <v>171</v>
      </c>
      <c r="G69" s="69" t="s">
        <v>29</v>
      </c>
      <c r="H69" s="69" t="s">
        <v>65</v>
      </c>
      <c r="I69" s="69">
        <v>240</v>
      </c>
      <c r="J69" s="69">
        <v>35</v>
      </c>
      <c r="K69" s="69" t="s">
        <v>12</v>
      </c>
      <c r="L69" s="69" t="s">
        <v>7</v>
      </c>
      <c r="M69" s="69" t="s">
        <v>9</v>
      </c>
      <c r="N69" s="69" t="s">
        <v>12</v>
      </c>
      <c r="O69" s="69" t="s">
        <v>11</v>
      </c>
      <c r="P69" s="69" t="s">
        <v>8</v>
      </c>
      <c r="Q69" s="70" t="s">
        <v>60</v>
      </c>
      <c r="R69" s="71">
        <f t="shared" si="1"/>
        <v>9.35</v>
      </c>
      <c r="S69" s="71">
        <f t="shared" si="2"/>
        <v>3.5999999999999996</v>
      </c>
      <c r="T69" s="71">
        <f t="shared" si="3"/>
        <v>5.6</v>
      </c>
      <c r="U69" s="71">
        <f t="shared" si="4"/>
        <v>9.35</v>
      </c>
      <c r="V69" s="71">
        <f t="shared" si="5"/>
        <v>8</v>
      </c>
      <c r="W69" s="71">
        <f t="shared" si="6"/>
        <v>2.625</v>
      </c>
      <c r="X69" s="72">
        <f t="shared" si="7"/>
        <v>0.6711672473867597</v>
      </c>
      <c r="Z69" s="28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L69" s="23"/>
      <c r="AM69" s="23"/>
      <c r="AN69" s="23"/>
      <c r="AO69" s="23"/>
      <c r="AP69" s="23"/>
      <c r="AQ69" s="23"/>
      <c r="AR69" s="24"/>
    </row>
    <row r="70" spans="6:44" x14ac:dyDescent="0.25">
      <c r="F70" s="25" t="s">
        <v>108</v>
      </c>
      <c r="G70" s="26" t="s">
        <v>8</v>
      </c>
      <c r="H70" s="26" t="s">
        <v>44</v>
      </c>
      <c r="I70" s="26">
        <v>250</v>
      </c>
      <c r="J70" s="26">
        <v>29</v>
      </c>
      <c r="K70" s="26" t="s">
        <v>9</v>
      </c>
      <c r="L70" s="26" t="s">
        <v>7</v>
      </c>
      <c r="M70" s="26" t="s">
        <v>7</v>
      </c>
      <c r="N70" s="26" t="s">
        <v>12</v>
      </c>
      <c r="O70" s="26" t="s">
        <v>13</v>
      </c>
      <c r="P70" s="26" t="s">
        <v>11</v>
      </c>
      <c r="Q70" s="27" t="s">
        <v>109</v>
      </c>
      <c r="R70" s="23">
        <f t="shared" si="1"/>
        <v>7.6</v>
      </c>
      <c r="S70" s="23">
        <f t="shared" si="2"/>
        <v>2.4000000000000004</v>
      </c>
      <c r="T70" s="23">
        <f t="shared" si="3"/>
        <v>3.5999999999999996</v>
      </c>
      <c r="U70" s="23">
        <f t="shared" si="4"/>
        <v>9.9</v>
      </c>
      <c r="V70" s="23">
        <f t="shared" si="5"/>
        <v>10.8</v>
      </c>
      <c r="W70" s="23">
        <f t="shared" si="6"/>
        <v>3.75</v>
      </c>
      <c r="X70" s="24">
        <f t="shared" si="7"/>
        <v>0.67107583774250446</v>
      </c>
      <c r="Z70" s="28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L70" s="23"/>
      <c r="AM70" s="23"/>
      <c r="AN70" s="23"/>
      <c r="AO70" s="23"/>
      <c r="AP70" s="23"/>
      <c r="AQ70" s="23"/>
      <c r="AR70" s="24"/>
    </row>
    <row r="71" spans="6:44" x14ac:dyDescent="0.25">
      <c r="F71" s="28" t="s">
        <v>294</v>
      </c>
      <c r="G71" s="22" t="s">
        <v>35</v>
      </c>
      <c r="H71" s="22" t="s">
        <v>265</v>
      </c>
      <c r="I71" s="22">
        <v>185</v>
      </c>
      <c r="J71" s="22">
        <v>33</v>
      </c>
      <c r="K71" s="22" t="s">
        <v>8</v>
      </c>
      <c r="L71" s="22" t="s">
        <v>13</v>
      </c>
      <c r="M71" s="22" t="s">
        <v>11</v>
      </c>
      <c r="N71" s="22" t="s">
        <v>11</v>
      </c>
      <c r="O71" s="22" t="s">
        <v>7</v>
      </c>
      <c r="P71" s="22" t="s">
        <v>8</v>
      </c>
      <c r="Q71" s="29" t="s">
        <v>90</v>
      </c>
      <c r="R71" s="23">
        <f t="shared" si="1"/>
        <v>4.8999999999999995</v>
      </c>
      <c r="S71" s="23">
        <f t="shared" si="2"/>
        <v>10.199999999999999</v>
      </c>
      <c r="T71" s="23">
        <f t="shared" si="3"/>
        <v>9.5</v>
      </c>
      <c r="U71" s="23">
        <f t="shared" si="4"/>
        <v>7</v>
      </c>
      <c r="V71" s="23">
        <f t="shared" si="5"/>
        <v>2.4000000000000004</v>
      </c>
      <c r="W71" s="23">
        <f t="shared" si="6"/>
        <v>2.625</v>
      </c>
      <c r="X71" s="24">
        <f t="shared" si="7"/>
        <v>0.67078754578754574</v>
      </c>
      <c r="Z71" s="25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L71" s="23"/>
      <c r="AM71" s="23"/>
      <c r="AN71" s="23"/>
      <c r="AO71" s="23"/>
      <c r="AP71" s="23"/>
      <c r="AQ71" s="23"/>
      <c r="AR71" s="24"/>
    </row>
    <row r="72" spans="6:44" x14ac:dyDescent="0.25">
      <c r="F72" s="25" t="s">
        <v>243</v>
      </c>
      <c r="G72" s="26" t="s">
        <v>34</v>
      </c>
      <c r="H72" s="26" t="s">
        <v>212</v>
      </c>
      <c r="I72" s="26">
        <v>200</v>
      </c>
      <c r="J72" s="26">
        <v>30</v>
      </c>
      <c r="K72" s="26" t="s">
        <v>9</v>
      </c>
      <c r="L72" s="26" t="s">
        <v>13</v>
      </c>
      <c r="M72" s="26" t="s">
        <v>7</v>
      </c>
      <c r="N72" s="26" t="s">
        <v>13</v>
      </c>
      <c r="O72" s="26" t="s">
        <v>8</v>
      </c>
      <c r="P72" s="26" t="s">
        <v>11</v>
      </c>
      <c r="Q72" s="27" t="s">
        <v>163</v>
      </c>
      <c r="R72" s="23">
        <f t="shared" si="1"/>
        <v>5.2</v>
      </c>
      <c r="S72" s="23">
        <f t="shared" si="2"/>
        <v>10.8</v>
      </c>
      <c r="T72" s="23">
        <f t="shared" si="3"/>
        <v>5.0999999999999996</v>
      </c>
      <c r="U72" s="23">
        <f t="shared" si="4"/>
        <v>9</v>
      </c>
      <c r="V72" s="23">
        <f t="shared" si="5"/>
        <v>4.55</v>
      </c>
      <c r="W72" s="23">
        <f t="shared" si="6"/>
        <v>3.75</v>
      </c>
      <c r="X72" s="24">
        <f t="shared" si="7"/>
        <v>0.66898954703832758</v>
      </c>
      <c r="Z72" s="28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L72" s="23"/>
      <c r="AM72" s="23"/>
      <c r="AN72" s="23"/>
      <c r="AO72" s="23"/>
      <c r="AP72" s="23"/>
      <c r="AQ72" s="23"/>
      <c r="AR72" s="24"/>
    </row>
    <row r="73" spans="6:44" x14ac:dyDescent="0.25">
      <c r="F73" s="25" t="s">
        <v>284</v>
      </c>
      <c r="G73" s="26" t="s">
        <v>35</v>
      </c>
      <c r="H73" s="26" t="s">
        <v>265</v>
      </c>
      <c r="I73" s="26">
        <v>190</v>
      </c>
      <c r="J73" s="26">
        <v>30</v>
      </c>
      <c r="K73" s="26" t="s">
        <v>8</v>
      </c>
      <c r="L73" s="26" t="s">
        <v>11</v>
      </c>
      <c r="M73" s="26" t="s">
        <v>10</v>
      </c>
      <c r="N73" s="26" t="s">
        <v>13</v>
      </c>
      <c r="O73" s="26" t="s">
        <v>7</v>
      </c>
      <c r="P73" s="26" t="s">
        <v>11</v>
      </c>
      <c r="Q73" s="27" t="s">
        <v>118</v>
      </c>
      <c r="R73" s="23">
        <f t="shared" si="1"/>
        <v>4.8999999999999995</v>
      </c>
      <c r="S73" s="23">
        <f t="shared" si="2"/>
        <v>8.5</v>
      </c>
      <c r="T73" s="23">
        <f t="shared" si="3"/>
        <v>8.5499999999999989</v>
      </c>
      <c r="U73" s="23">
        <f t="shared" si="4"/>
        <v>8.3999999999999986</v>
      </c>
      <c r="V73" s="23">
        <f t="shared" si="5"/>
        <v>2.4000000000000004</v>
      </c>
      <c r="W73" s="23">
        <f t="shared" si="6"/>
        <v>3.75</v>
      </c>
      <c r="X73" s="24">
        <f t="shared" si="7"/>
        <v>0.66849816849816834</v>
      </c>
      <c r="Z73" s="28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L73" s="23"/>
      <c r="AM73" s="23"/>
      <c r="AN73" s="23"/>
      <c r="AO73" s="23"/>
      <c r="AP73" s="23"/>
      <c r="AQ73" s="23"/>
      <c r="AR73" s="24"/>
    </row>
    <row r="74" spans="6:44" x14ac:dyDescent="0.25">
      <c r="F74" s="25" t="s">
        <v>52</v>
      </c>
      <c r="G74" s="26" t="s">
        <v>8</v>
      </c>
      <c r="H74" s="26" t="s">
        <v>44</v>
      </c>
      <c r="I74" s="26">
        <v>245</v>
      </c>
      <c r="J74" s="26">
        <v>26</v>
      </c>
      <c r="K74" s="26" t="s">
        <v>10</v>
      </c>
      <c r="L74" s="26" t="s">
        <v>7</v>
      </c>
      <c r="M74" s="26" t="s">
        <v>7</v>
      </c>
      <c r="N74" s="26" t="s">
        <v>13</v>
      </c>
      <c r="O74" s="26" t="s">
        <v>12</v>
      </c>
      <c r="P74" s="26" t="s">
        <v>8</v>
      </c>
      <c r="Q74" s="27" t="s">
        <v>53</v>
      </c>
      <c r="R74" s="23">
        <f t="shared" ref="R74:R137" si="25">IF(G74="C",(VLOOKUP(K74,$D$4:$E$17,2,FALSE)*$H$3),IF(G74="PF",(VLOOKUP(K74,$D$4:$E$17,2,FALSE)*$H$4),IF(G74="SF",(VLOOKUP(K74,$D$4:$E$17,2,FALSE)*$H$5),IF(G74="SG",(VLOOKUP(K74,$D$4:$E$17,2,FALSE)*$H$6),IF(G74="PG",(VLOOKUP(K74,$D$4:$E$17,2,FALSE)*$H$7))))))</f>
        <v>8.5499999999999989</v>
      </c>
      <c r="S74" s="23">
        <f t="shared" ref="S74:S137" si="26">IF(G74="C",(VLOOKUP(L74,$D$4:$E$17,2,FALSE)*$I$3),IF(G74="PF",(VLOOKUP(L74,$D$4:$E$17,2,FALSE)*$I$4),IF(G74="SF",(VLOOKUP(L74,$D$4:$E$17,2,FALSE)*$I$5),IF(G74="SG",(VLOOKUP(L74,$D$4:$E$17,2,FALSE)*$I$6),IF(G74="PG",(VLOOKUP(L74,$D$4:$E$17,2,FALSE)*$I$7))))))</f>
        <v>2.4000000000000004</v>
      </c>
      <c r="T74" s="23">
        <f t="shared" ref="T74:T137" si="27">IF(G74="C",(VLOOKUP(M74,$D$4:$E$17,2,FALSE)*$J$3),IF(G74="PF",(VLOOKUP(M74,$D$4:$E$17,2,FALSE)*$J$4),IF(G74="SF",(VLOOKUP(M74,$D$4:$E$17,2,FALSE)*$J$5),IF(G74="SG",(VLOOKUP(M74,$D$4:$E$17,2,FALSE)*$J$6),IF(G74="PG",(VLOOKUP(M74,$D$4:$E$17,2,FALSE)*$J$7))))))</f>
        <v>3.5999999999999996</v>
      </c>
      <c r="U74" s="23">
        <f t="shared" ref="U74:U137" si="28">IF(G74="C",(VLOOKUP(N74,$D$4:$E$17,2,FALSE)*$K$3),IF(G74="PF",(VLOOKUP(N74,$D$4:$E$17,2,FALSE)*$K$4),IF(G74="SF",(VLOOKUP(N74,$D$4:$E$17,2,FALSE)*$K$5),IF(G74="SG",(VLOOKUP(N74,$D$4:$E$17,2,FALSE)*$K$6),IF(G74="PG",(VLOOKUP(N74,$D$4:$E$17,2,FALSE)*$K$7))))))</f>
        <v>10.8</v>
      </c>
      <c r="V74" s="23">
        <f t="shared" ref="V74:V137" si="29">IF(G74="C",(VLOOKUP(O74,$D$4:$E$17,2,FALSE)*$L$3),IF(G74="PF",(VLOOKUP(O74,$D$4:$E$17,2,FALSE)*$L$4),IF(G74="SF",(VLOOKUP(O74,$D$4:$E$17,2,FALSE)*$L$5),IF(G74="SG",(VLOOKUP(O74,$D$4:$E$17,2,FALSE)*$L$6),IF(G74="PG",(VLOOKUP(O74,$D$4:$E$17,2,FALSE)*$L$7))))))</f>
        <v>9.9</v>
      </c>
      <c r="W74" s="23">
        <f t="shared" ref="W74:W137" si="30">VLOOKUP(P74,$D$7:$E$20,2,FALSE)*0.375</f>
        <v>2.625</v>
      </c>
      <c r="X74" s="24">
        <f t="shared" ref="X74:X137" si="31">SUM(R74:W74)/VLOOKUP(G74,$A$4:$B$8,2,FALSE)</f>
        <v>0.66798941798941802</v>
      </c>
      <c r="Z74" s="25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L74" s="23"/>
      <c r="AM74" s="23"/>
      <c r="AN74" s="23"/>
      <c r="AO74" s="23"/>
      <c r="AP74" s="23"/>
      <c r="AQ74" s="23"/>
      <c r="AR74" s="24"/>
    </row>
    <row r="75" spans="6:44" x14ac:dyDescent="0.25">
      <c r="F75" s="25" t="s">
        <v>209</v>
      </c>
      <c r="G75" s="26" t="s">
        <v>33</v>
      </c>
      <c r="H75" s="26" t="s">
        <v>65</v>
      </c>
      <c r="I75" s="26">
        <v>220</v>
      </c>
      <c r="J75" s="26">
        <v>35</v>
      </c>
      <c r="K75" s="26" t="s">
        <v>10</v>
      </c>
      <c r="L75" s="26" t="s">
        <v>9</v>
      </c>
      <c r="M75" s="26" t="s">
        <v>8</v>
      </c>
      <c r="N75" s="26" t="s">
        <v>15</v>
      </c>
      <c r="O75" s="26" t="s">
        <v>10</v>
      </c>
      <c r="P75" s="26" t="s">
        <v>8</v>
      </c>
      <c r="Q75" s="27" t="s">
        <v>133</v>
      </c>
      <c r="R75" s="23">
        <f t="shared" si="25"/>
        <v>6.75</v>
      </c>
      <c r="S75" s="23">
        <f t="shared" si="26"/>
        <v>6</v>
      </c>
      <c r="T75" s="23">
        <f t="shared" si="27"/>
        <v>5.6000000000000005</v>
      </c>
      <c r="U75" s="23">
        <f t="shared" si="28"/>
        <v>10.5</v>
      </c>
      <c r="V75" s="23">
        <f t="shared" si="29"/>
        <v>6.75</v>
      </c>
      <c r="W75" s="23">
        <f t="shared" si="30"/>
        <v>2.625</v>
      </c>
      <c r="X75" s="24">
        <f t="shared" si="31"/>
        <v>0.66594076655052281</v>
      </c>
      <c r="Z75" s="25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L75" s="23"/>
      <c r="AM75" s="23"/>
      <c r="AN75" s="23"/>
      <c r="AO75" s="23"/>
      <c r="AP75" s="23"/>
      <c r="AQ75" s="23"/>
      <c r="AR75" s="24"/>
    </row>
    <row r="76" spans="6:44" x14ac:dyDescent="0.25">
      <c r="F76" s="25" t="s">
        <v>189</v>
      </c>
      <c r="G76" s="26" t="s">
        <v>33</v>
      </c>
      <c r="H76" s="26" t="s">
        <v>124</v>
      </c>
      <c r="I76" s="26">
        <v>220</v>
      </c>
      <c r="J76" s="26">
        <v>29</v>
      </c>
      <c r="K76" s="26" t="s">
        <v>9</v>
      </c>
      <c r="L76" s="26" t="s">
        <v>12</v>
      </c>
      <c r="M76" s="26" t="s">
        <v>8</v>
      </c>
      <c r="N76" s="26" t="s">
        <v>13</v>
      </c>
      <c r="O76" s="26" t="s">
        <v>10</v>
      </c>
      <c r="P76" s="26" t="s">
        <v>8</v>
      </c>
      <c r="Q76" s="27" t="s">
        <v>53</v>
      </c>
      <c r="R76" s="23">
        <f t="shared" si="25"/>
        <v>6</v>
      </c>
      <c r="S76" s="23">
        <f t="shared" si="26"/>
        <v>8.25</v>
      </c>
      <c r="T76" s="23">
        <f t="shared" si="27"/>
        <v>5.6000000000000005</v>
      </c>
      <c r="U76" s="23">
        <f t="shared" si="28"/>
        <v>9</v>
      </c>
      <c r="V76" s="23">
        <f t="shared" si="29"/>
        <v>6.75</v>
      </c>
      <c r="W76" s="23">
        <f t="shared" si="30"/>
        <v>2.625</v>
      </c>
      <c r="X76" s="24">
        <f t="shared" si="31"/>
        <v>0.66594076655052281</v>
      </c>
      <c r="Z76" s="28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L76" s="23"/>
      <c r="AM76" s="23"/>
      <c r="AN76" s="23"/>
      <c r="AO76" s="23"/>
      <c r="AP76" s="23"/>
      <c r="AQ76" s="23"/>
      <c r="AR76" s="24"/>
    </row>
    <row r="77" spans="6:44" x14ac:dyDescent="0.25">
      <c r="F77" s="28" t="s">
        <v>104</v>
      </c>
      <c r="G77" s="22" t="s">
        <v>8</v>
      </c>
      <c r="H77" s="22" t="s">
        <v>55</v>
      </c>
      <c r="I77" s="22">
        <v>255</v>
      </c>
      <c r="J77" s="22">
        <v>28</v>
      </c>
      <c r="K77" s="22" t="s">
        <v>10</v>
      </c>
      <c r="L77" s="22" t="s">
        <v>8</v>
      </c>
      <c r="M77" s="22" t="s">
        <v>6</v>
      </c>
      <c r="N77" s="22" t="s">
        <v>14</v>
      </c>
      <c r="O77" s="22" t="s">
        <v>11</v>
      </c>
      <c r="P77" s="22" t="s">
        <v>8</v>
      </c>
      <c r="Q77" s="29" t="s">
        <v>88</v>
      </c>
      <c r="R77" s="23">
        <f t="shared" si="25"/>
        <v>8.5499999999999989</v>
      </c>
      <c r="S77" s="23">
        <f t="shared" si="26"/>
        <v>2.8000000000000003</v>
      </c>
      <c r="T77" s="23">
        <f t="shared" si="27"/>
        <v>3</v>
      </c>
      <c r="U77" s="23">
        <f t="shared" si="28"/>
        <v>11.700000000000001</v>
      </c>
      <c r="V77" s="23">
        <f t="shared" si="29"/>
        <v>9</v>
      </c>
      <c r="W77" s="23">
        <f t="shared" si="30"/>
        <v>2.625</v>
      </c>
      <c r="X77" s="24">
        <f t="shared" si="31"/>
        <v>0.66446208112874783</v>
      </c>
      <c r="Z77" s="25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L77" s="23"/>
      <c r="AM77" s="23"/>
      <c r="AN77" s="23"/>
      <c r="AO77" s="23"/>
      <c r="AP77" s="23"/>
      <c r="AQ77" s="23"/>
      <c r="AR77" s="24"/>
    </row>
    <row r="78" spans="6:44" x14ac:dyDescent="0.25">
      <c r="F78" s="25" t="s">
        <v>87</v>
      </c>
      <c r="G78" s="26" t="s">
        <v>8</v>
      </c>
      <c r="H78" s="26" t="s">
        <v>62</v>
      </c>
      <c r="I78" s="26">
        <v>235</v>
      </c>
      <c r="J78" s="26">
        <v>27</v>
      </c>
      <c r="K78" s="26" t="s">
        <v>9</v>
      </c>
      <c r="L78" s="26" t="s">
        <v>6</v>
      </c>
      <c r="M78" s="26" t="s">
        <v>4</v>
      </c>
      <c r="N78" s="26" t="s">
        <v>14</v>
      </c>
      <c r="O78" s="26" t="s">
        <v>13</v>
      </c>
      <c r="P78" s="26" t="s">
        <v>11</v>
      </c>
      <c r="Q78" s="27" t="s">
        <v>88</v>
      </c>
      <c r="R78" s="23">
        <f t="shared" si="25"/>
        <v>7.6</v>
      </c>
      <c r="S78" s="23">
        <f t="shared" si="26"/>
        <v>2</v>
      </c>
      <c r="T78" s="23">
        <f t="shared" si="27"/>
        <v>1.7999999999999998</v>
      </c>
      <c r="U78" s="23">
        <f t="shared" si="28"/>
        <v>11.700000000000001</v>
      </c>
      <c r="V78" s="23">
        <f t="shared" si="29"/>
        <v>10.8</v>
      </c>
      <c r="W78" s="23">
        <f t="shared" si="30"/>
        <v>3.75</v>
      </c>
      <c r="X78" s="24">
        <f t="shared" si="31"/>
        <v>0.66402116402116418</v>
      </c>
      <c r="Z78" s="25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L78" s="23"/>
      <c r="AM78" s="23"/>
      <c r="AN78" s="23"/>
      <c r="AO78" s="23"/>
      <c r="AP78" s="23"/>
      <c r="AQ78" s="23"/>
      <c r="AR78" s="24"/>
    </row>
    <row r="79" spans="6:44" x14ac:dyDescent="0.25">
      <c r="F79" s="28" t="s">
        <v>298</v>
      </c>
      <c r="G79" s="22" t="s">
        <v>35</v>
      </c>
      <c r="H79" s="22" t="s">
        <v>229</v>
      </c>
      <c r="I79" s="22">
        <v>197</v>
      </c>
      <c r="J79" s="22">
        <v>32</v>
      </c>
      <c r="K79" s="22" t="s">
        <v>10</v>
      </c>
      <c r="L79" s="22" t="s">
        <v>13</v>
      </c>
      <c r="M79" s="22" t="s">
        <v>10</v>
      </c>
      <c r="N79" s="22" t="s">
        <v>12</v>
      </c>
      <c r="O79" s="22" t="s">
        <v>6</v>
      </c>
      <c r="P79" s="22" t="s">
        <v>5</v>
      </c>
      <c r="Q79" s="29" t="s">
        <v>72</v>
      </c>
      <c r="R79" s="23">
        <f t="shared" si="25"/>
        <v>6.3</v>
      </c>
      <c r="S79" s="23">
        <f t="shared" si="26"/>
        <v>10.199999999999999</v>
      </c>
      <c r="T79" s="23">
        <f t="shared" si="27"/>
        <v>8.5499999999999989</v>
      </c>
      <c r="U79" s="23">
        <f t="shared" si="28"/>
        <v>7.6999999999999993</v>
      </c>
      <c r="V79" s="23">
        <f t="shared" si="29"/>
        <v>2</v>
      </c>
      <c r="W79" s="23">
        <f t="shared" si="30"/>
        <v>1.5</v>
      </c>
      <c r="X79" s="24">
        <f t="shared" si="31"/>
        <v>0.66391941391941389</v>
      </c>
      <c r="Z79" s="28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L79" s="23"/>
      <c r="AM79" s="23"/>
      <c r="AN79" s="23"/>
      <c r="AO79" s="23"/>
      <c r="AP79" s="23"/>
      <c r="AQ79" s="23"/>
      <c r="AR79" s="24"/>
    </row>
    <row r="80" spans="6:44" x14ac:dyDescent="0.25">
      <c r="F80" s="25" t="s">
        <v>96</v>
      </c>
      <c r="G80" s="26" t="s">
        <v>8</v>
      </c>
      <c r="H80" s="26" t="s">
        <v>65</v>
      </c>
      <c r="I80" s="26">
        <v>242</v>
      </c>
      <c r="J80" s="26">
        <v>27</v>
      </c>
      <c r="K80" s="26" t="s">
        <v>10</v>
      </c>
      <c r="L80" s="26" t="s">
        <v>5</v>
      </c>
      <c r="M80" s="26" t="s">
        <v>6</v>
      </c>
      <c r="N80" s="26" t="s">
        <v>12</v>
      </c>
      <c r="O80" s="26" t="s">
        <v>13</v>
      </c>
      <c r="P80" s="26" t="s">
        <v>11</v>
      </c>
      <c r="Q80" s="27" t="s">
        <v>70</v>
      </c>
      <c r="R80" s="23">
        <f t="shared" si="25"/>
        <v>8.5499999999999989</v>
      </c>
      <c r="S80" s="23">
        <f t="shared" si="26"/>
        <v>1.6</v>
      </c>
      <c r="T80" s="23">
        <f t="shared" si="27"/>
        <v>3</v>
      </c>
      <c r="U80" s="23">
        <f t="shared" si="28"/>
        <v>9.9</v>
      </c>
      <c r="V80" s="23">
        <f t="shared" si="29"/>
        <v>10.8</v>
      </c>
      <c r="W80" s="23">
        <f t="shared" si="30"/>
        <v>3.75</v>
      </c>
      <c r="X80" s="24">
        <f t="shared" si="31"/>
        <v>0.66313932980599644</v>
      </c>
      <c r="Z80" s="25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L80" s="23"/>
      <c r="AM80" s="23"/>
      <c r="AN80" s="23"/>
      <c r="AO80" s="23"/>
      <c r="AP80" s="23"/>
      <c r="AQ80" s="23"/>
      <c r="AR80" s="24"/>
    </row>
    <row r="81" spans="6:44" x14ac:dyDescent="0.25">
      <c r="F81" s="25" t="s">
        <v>218</v>
      </c>
      <c r="G81" s="26" t="s">
        <v>34</v>
      </c>
      <c r="H81" s="26" t="s">
        <v>212</v>
      </c>
      <c r="I81" s="26">
        <v>205</v>
      </c>
      <c r="J81" s="26">
        <v>23</v>
      </c>
      <c r="K81" s="26" t="s">
        <v>11</v>
      </c>
      <c r="L81" s="26" t="s">
        <v>8</v>
      </c>
      <c r="M81" s="26" t="s">
        <v>9</v>
      </c>
      <c r="N81" s="26" t="s">
        <v>13</v>
      </c>
      <c r="O81" s="26" t="s">
        <v>8</v>
      </c>
      <c r="P81" s="26" t="s">
        <v>14</v>
      </c>
      <c r="Q81" s="27" t="s">
        <v>133</v>
      </c>
      <c r="R81" s="23">
        <f t="shared" si="25"/>
        <v>6.5</v>
      </c>
      <c r="S81" s="23">
        <f t="shared" si="26"/>
        <v>6.3</v>
      </c>
      <c r="T81" s="23">
        <f t="shared" si="27"/>
        <v>6.8</v>
      </c>
      <c r="U81" s="23">
        <f t="shared" si="28"/>
        <v>9</v>
      </c>
      <c r="V81" s="23">
        <f t="shared" si="29"/>
        <v>4.55</v>
      </c>
      <c r="W81" s="23">
        <f t="shared" si="30"/>
        <v>4.875</v>
      </c>
      <c r="X81" s="24">
        <f t="shared" si="31"/>
        <v>0.66245644599303144</v>
      </c>
      <c r="Z81" s="25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L81" s="23"/>
      <c r="AM81" s="23"/>
      <c r="AN81" s="23"/>
      <c r="AO81" s="23"/>
      <c r="AP81" s="23"/>
      <c r="AQ81" s="23"/>
      <c r="AR81" s="24"/>
    </row>
    <row r="82" spans="6:44" x14ac:dyDescent="0.25">
      <c r="F82" s="28" t="s">
        <v>85</v>
      </c>
      <c r="G82" s="22" t="s">
        <v>8</v>
      </c>
      <c r="H82" s="22" t="s">
        <v>86</v>
      </c>
      <c r="I82" s="22">
        <v>278</v>
      </c>
      <c r="J82" s="22">
        <v>29</v>
      </c>
      <c r="K82" s="22" t="s">
        <v>9</v>
      </c>
      <c r="L82" s="22" t="s">
        <v>8</v>
      </c>
      <c r="M82" s="22" t="s">
        <v>7</v>
      </c>
      <c r="N82" s="22" t="s">
        <v>13</v>
      </c>
      <c r="O82" s="22" t="s">
        <v>11</v>
      </c>
      <c r="P82" s="22" t="s">
        <v>11</v>
      </c>
      <c r="Q82" s="29" t="s">
        <v>60</v>
      </c>
      <c r="R82" s="23">
        <f t="shared" si="25"/>
        <v>7.6</v>
      </c>
      <c r="S82" s="23">
        <f t="shared" si="26"/>
        <v>2.8000000000000003</v>
      </c>
      <c r="T82" s="23">
        <f t="shared" si="27"/>
        <v>3.5999999999999996</v>
      </c>
      <c r="U82" s="23">
        <f t="shared" si="28"/>
        <v>10.8</v>
      </c>
      <c r="V82" s="23">
        <f t="shared" si="29"/>
        <v>9</v>
      </c>
      <c r="W82" s="23">
        <f t="shared" si="30"/>
        <v>3.75</v>
      </c>
      <c r="X82" s="24">
        <f t="shared" si="31"/>
        <v>0.66225749559082892</v>
      </c>
      <c r="Z82" s="28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L82" s="23"/>
      <c r="AM82" s="23"/>
      <c r="AN82" s="23"/>
      <c r="AO82" s="23"/>
      <c r="AP82" s="23"/>
      <c r="AQ82" s="23"/>
      <c r="AR82" s="24"/>
    </row>
    <row r="83" spans="6:44" x14ac:dyDescent="0.25">
      <c r="F83" s="28" t="s">
        <v>285</v>
      </c>
      <c r="G83" s="22" t="s">
        <v>35</v>
      </c>
      <c r="H83" s="22" t="s">
        <v>135</v>
      </c>
      <c r="I83" s="22">
        <v>182</v>
      </c>
      <c r="J83" s="22">
        <v>30</v>
      </c>
      <c r="K83" s="22" t="s">
        <v>9</v>
      </c>
      <c r="L83" s="22" t="s">
        <v>8</v>
      </c>
      <c r="M83" s="22" t="s">
        <v>12</v>
      </c>
      <c r="N83" s="22" t="s">
        <v>14</v>
      </c>
      <c r="O83" s="22" t="s">
        <v>7</v>
      </c>
      <c r="P83" s="22" t="s">
        <v>8</v>
      </c>
      <c r="Q83" s="29" t="s">
        <v>93</v>
      </c>
      <c r="R83" s="23">
        <f t="shared" si="25"/>
        <v>5.6</v>
      </c>
      <c r="S83" s="23">
        <f t="shared" si="26"/>
        <v>5.95</v>
      </c>
      <c r="T83" s="23">
        <f t="shared" si="27"/>
        <v>10.45</v>
      </c>
      <c r="U83" s="23">
        <f t="shared" si="28"/>
        <v>9.1</v>
      </c>
      <c r="V83" s="23">
        <f t="shared" si="29"/>
        <v>2.4000000000000004</v>
      </c>
      <c r="W83" s="23">
        <f t="shared" si="30"/>
        <v>2.625</v>
      </c>
      <c r="X83" s="24">
        <f t="shared" si="31"/>
        <v>0.66163003663003661</v>
      </c>
      <c r="Z83" s="28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L83" s="23"/>
      <c r="AM83" s="23"/>
      <c r="AN83" s="23"/>
      <c r="AO83" s="23"/>
      <c r="AP83" s="23"/>
      <c r="AQ83" s="23"/>
      <c r="AR83" s="24"/>
    </row>
    <row r="84" spans="6:44" x14ac:dyDescent="0.25">
      <c r="F84" s="64" t="s">
        <v>253</v>
      </c>
      <c r="G84" s="65" t="s">
        <v>34</v>
      </c>
      <c r="H84" s="65" t="s">
        <v>179</v>
      </c>
      <c r="I84" s="65">
        <v>220</v>
      </c>
      <c r="J84" s="65">
        <v>31</v>
      </c>
      <c r="K84" s="65" t="s">
        <v>9</v>
      </c>
      <c r="L84" s="65" t="s">
        <v>13</v>
      </c>
      <c r="M84" s="65" t="s">
        <v>9</v>
      </c>
      <c r="N84" s="65" t="s">
        <v>11</v>
      </c>
      <c r="O84" s="65" t="s">
        <v>7</v>
      </c>
      <c r="P84" s="65" t="s">
        <v>11</v>
      </c>
      <c r="Q84" s="66" t="s">
        <v>76</v>
      </c>
      <c r="R84" s="21">
        <f t="shared" si="25"/>
        <v>5.2</v>
      </c>
      <c r="S84" s="21">
        <f t="shared" si="26"/>
        <v>10.8</v>
      </c>
      <c r="T84" s="21">
        <f t="shared" si="27"/>
        <v>6.8</v>
      </c>
      <c r="U84" s="21">
        <f t="shared" si="28"/>
        <v>7.5</v>
      </c>
      <c r="V84" s="21">
        <f t="shared" si="29"/>
        <v>3.9000000000000004</v>
      </c>
      <c r="W84" s="21">
        <f t="shared" si="30"/>
        <v>3.75</v>
      </c>
      <c r="X84" s="67">
        <f t="shared" si="31"/>
        <v>0.6611498257839723</v>
      </c>
      <c r="Z84" s="25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L84" s="23"/>
      <c r="AM84" s="23"/>
      <c r="AN84" s="23"/>
      <c r="AO84" s="23"/>
      <c r="AP84" s="23"/>
      <c r="AQ84" s="23"/>
      <c r="AR84" s="24"/>
    </row>
    <row r="85" spans="6:44" x14ac:dyDescent="0.25">
      <c r="F85" s="25" t="s">
        <v>205</v>
      </c>
      <c r="G85" s="26" t="s">
        <v>33</v>
      </c>
      <c r="H85" s="26" t="s">
        <v>65</v>
      </c>
      <c r="I85" s="26">
        <v>185</v>
      </c>
      <c r="J85" s="26">
        <v>30</v>
      </c>
      <c r="K85" s="26" t="s">
        <v>11</v>
      </c>
      <c r="L85" s="26" t="s">
        <v>10</v>
      </c>
      <c r="M85" s="26" t="s">
        <v>9</v>
      </c>
      <c r="N85" s="26" t="s">
        <v>13</v>
      </c>
      <c r="O85" s="26" t="s">
        <v>7</v>
      </c>
      <c r="P85" s="26" t="s">
        <v>11</v>
      </c>
      <c r="Q85" s="27" t="s">
        <v>70</v>
      </c>
      <c r="R85" s="23">
        <f t="shared" si="25"/>
        <v>7.5</v>
      </c>
      <c r="S85" s="23">
        <f t="shared" si="26"/>
        <v>6.75</v>
      </c>
      <c r="T85" s="23">
        <f t="shared" si="27"/>
        <v>6.4</v>
      </c>
      <c r="U85" s="23">
        <f t="shared" si="28"/>
        <v>9</v>
      </c>
      <c r="V85" s="23">
        <f t="shared" si="29"/>
        <v>4.5</v>
      </c>
      <c r="W85" s="23">
        <f t="shared" si="30"/>
        <v>3.75</v>
      </c>
      <c r="X85" s="24">
        <f t="shared" si="31"/>
        <v>0.66027874564459943</v>
      </c>
      <c r="Z85" s="28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L85" s="23"/>
      <c r="AM85" s="23"/>
      <c r="AN85" s="23"/>
      <c r="AO85" s="23"/>
      <c r="AP85" s="23"/>
      <c r="AQ85" s="23"/>
      <c r="AR85" s="24"/>
    </row>
    <row r="86" spans="6:44" x14ac:dyDescent="0.25">
      <c r="F86" s="28" t="s">
        <v>242</v>
      </c>
      <c r="G86" s="22" t="s">
        <v>34</v>
      </c>
      <c r="H86" s="22" t="s">
        <v>179</v>
      </c>
      <c r="I86" s="22">
        <v>190</v>
      </c>
      <c r="J86" s="22">
        <v>23</v>
      </c>
      <c r="K86" s="22" t="s">
        <v>8</v>
      </c>
      <c r="L86" s="22" t="s">
        <v>13</v>
      </c>
      <c r="M86" s="22" t="s">
        <v>8</v>
      </c>
      <c r="N86" s="22" t="s">
        <v>12</v>
      </c>
      <c r="O86" s="22" t="s">
        <v>8</v>
      </c>
      <c r="P86" s="22" t="s">
        <v>11</v>
      </c>
      <c r="Q86" s="29" t="s">
        <v>118</v>
      </c>
      <c r="R86" s="23">
        <f t="shared" si="25"/>
        <v>4.55</v>
      </c>
      <c r="S86" s="23">
        <f t="shared" si="26"/>
        <v>10.8</v>
      </c>
      <c r="T86" s="23">
        <f t="shared" si="27"/>
        <v>5.95</v>
      </c>
      <c r="U86" s="23">
        <f t="shared" si="28"/>
        <v>8.25</v>
      </c>
      <c r="V86" s="23">
        <f t="shared" si="29"/>
        <v>4.55</v>
      </c>
      <c r="W86" s="23">
        <f t="shared" si="30"/>
        <v>3.75</v>
      </c>
      <c r="X86" s="24">
        <f t="shared" si="31"/>
        <v>0.65940766550522656</v>
      </c>
      <c r="Z86" s="28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L86" s="23"/>
      <c r="AM86" s="23"/>
      <c r="AN86" s="23"/>
      <c r="AO86" s="23"/>
      <c r="AP86" s="23"/>
      <c r="AQ86" s="23"/>
      <c r="AR86" s="24"/>
    </row>
    <row r="87" spans="6:44" x14ac:dyDescent="0.25">
      <c r="F87" s="28" t="s">
        <v>260</v>
      </c>
      <c r="G87" s="22" t="s">
        <v>34</v>
      </c>
      <c r="H87" s="22" t="s">
        <v>225</v>
      </c>
      <c r="I87" s="22">
        <v>215</v>
      </c>
      <c r="J87" s="22">
        <v>27</v>
      </c>
      <c r="K87" s="22" t="s">
        <v>10</v>
      </c>
      <c r="L87" s="22" t="s">
        <v>12</v>
      </c>
      <c r="M87" s="22" t="s">
        <v>9</v>
      </c>
      <c r="N87" s="22" t="s">
        <v>12</v>
      </c>
      <c r="O87" s="22" t="s">
        <v>6</v>
      </c>
      <c r="P87" s="22" t="s">
        <v>11</v>
      </c>
      <c r="Q87" s="29" t="s">
        <v>53</v>
      </c>
      <c r="R87" s="23">
        <f t="shared" si="25"/>
        <v>5.8500000000000005</v>
      </c>
      <c r="S87" s="23">
        <f t="shared" si="26"/>
        <v>9.9</v>
      </c>
      <c r="T87" s="23">
        <f t="shared" si="27"/>
        <v>6.8</v>
      </c>
      <c r="U87" s="23">
        <f t="shared" si="28"/>
        <v>8.25</v>
      </c>
      <c r="V87" s="23">
        <f t="shared" si="29"/>
        <v>3.25</v>
      </c>
      <c r="W87" s="23">
        <f t="shared" si="30"/>
        <v>3.75</v>
      </c>
      <c r="X87" s="24">
        <f t="shared" si="31"/>
        <v>0.65853658536585369</v>
      </c>
      <c r="Z87" s="28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L87" s="23"/>
      <c r="AM87" s="23"/>
      <c r="AN87" s="23"/>
      <c r="AO87" s="23"/>
      <c r="AP87" s="23"/>
      <c r="AQ87" s="23"/>
      <c r="AR87" s="24"/>
    </row>
    <row r="88" spans="6:44" x14ac:dyDescent="0.25">
      <c r="F88" s="25" t="s">
        <v>187</v>
      </c>
      <c r="G88" s="26" t="s">
        <v>33</v>
      </c>
      <c r="H88" s="26" t="s">
        <v>44</v>
      </c>
      <c r="I88" s="26">
        <v>240</v>
      </c>
      <c r="J88" s="26">
        <v>28</v>
      </c>
      <c r="K88" s="26" t="s">
        <v>10</v>
      </c>
      <c r="L88" s="26" t="s">
        <v>14</v>
      </c>
      <c r="M88" s="26" t="s">
        <v>7</v>
      </c>
      <c r="N88" s="26" t="s">
        <v>9</v>
      </c>
      <c r="O88" s="26" t="s">
        <v>10</v>
      </c>
      <c r="P88" s="26" t="s">
        <v>11</v>
      </c>
      <c r="Q88" s="27" t="s">
        <v>58</v>
      </c>
      <c r="R88" s="23">
        <f t="shared" si="25"/>
        <v>6.75</v>
      </c>
      <c r="S88" s="23">
        <f t="shared" si="26"/>
        <v>9.75</v>
      </c>
      <c r="T88" s="23">
        <f t="shared" si="27"/>
        <v>4.8000000000000007</v>
      </c>
      <c r="U88" s="23">
        <f t="shared" si="28"/>
        <v>6</v>
      </c>
      <c r="V88" s="23">
        <f t="shared" si="29"/>
        <v>6.75</v>
      </c>
      <c r="W88" s="23">
        <f t="shared" si="30"/>
        <v>3.75</v>
      </c>
      <c r="X88" s="24">
        <f t="shared" si="31"/>
        <v>0.65853658536585369</v>
      </c>
      <c r="Z88" s="25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L88" s="23"/>
      <c r="AM88" s="23"/>
      <c r="AN88" s="23"/>
      <c r="AO88" s="23"/>
      <c r="AP88" s="23"/>
      <c r="AQ88" s="23"/>
      <c r="AR88" s="24"/>
    </row>
    <row r="89" spans="6:44" x14ac:dyDescent="0.25">
      <c r="F89" s="28" t="s">
        <v>170</v>
      </c>
      <c r="G89" s="22" t="s">
        <v>29</v>
      </c>
      <c r="H89" s="22" t="s">
        <v>62</v>
      </c>
      <c r="I89" s="22">
        <v>250</v>
      </c>
      <c r="J89" s="22">
        <v>29</v>
      </c>
      <c r="K89" s="22" t="s">
        <v>11</v>
      </c>
      <c r="L89" s="22" t="s">
        <v>6</v>
      </c>
      <c r="M89" s="22" t="s">
        <v>6</v>
      </c>
      <c r="N89" s="22" t="s">
        <v>13</v>
      </c>
      <c r="O89" s="22" t="s">
        <v>12</v>
      </c>
      <c r="P89" s="22" t="s">
        <v>11</v>
      </c>
      <c r="Q89" s="29" t="s">
        <v>118</v>
      </c>
      <c r="R89" s="23">
        <f t="shared" si="25"/>
        <v>8.5</v>
      </c>
      <c r="S89" s="23">
        <f t="shared" si="26"/>
        <v>3</v>
      </c>
      <c r="T89" s="23">
        <f t="shared" si="27"/>
        <v>3.5</v>
      </c>
      <c r="U89" s="23">
        <f t="shared" si="28"/>
        <v>10.199999999999999</v>
      </c>
      <c r="V89" s="23">
        <f t="shared" si="29"/>
        <v>8.8000000000000007</v>
      </c>
      <c r="W89" s="23">
        <f t="shared" si="30"/>
        <v>3.75</v>
      </c>
      <c r="X89" s="24">
        <f t="shared" si="31"/>
        <v>0.65766550522648093</v>
      </c>
      <c r="Z89" s="25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L89" s="23"/>
      <c r="AM89" s="23"/>
      <c r="AN89" s="23"/>
      <c r="AO89" s="23"/>
      <c r="AP89" s="23"/>
      <c r="AQ89" s="23"/>
      <c r="AR89" s="24"/>
    </row>
    <row r="90" spans="6:44" x14ac:dyDescent="0.25">
      <c r="F90" s="28" t="s">
        <v>287</v>
      </c>
      <c r="G90" s="22" t="s">
        <v>35</v>
      </c>
      <c r="H90" s="22" t="s">
        <v>288</v>
      </c>
      <c r="I90" s="22">
        <v>180</v>
      </c>
      <c r="J90" s="22">
        <v>32</v>
      </c>
      <c r="K90" s="22" t="s">
        <v>9</v>
      </c>
      <c r="L90" s="22" t="s">
        <v>13</v>
      </c>
      <c r="M90" s="22" t="s">
        <v>8</v>
      </c>
      <c r="N90" s="22" t="s">
        <v>13</v>
      </c>
      <c r="O90" s="22" t="s">
        <v>7</v>
      </c>
      <c r="P90" s="22" t="s">
        <v>8</v>
      </c>
      <c r="Q90" s="29" t="s">
        <v>88</v>
      </c>
      <c r="R90" s="23">
        <f t="shared" si="25"/>
        <v>5.6</v>
      </c>
      <c r="S90" s="23">
        <f t="shared" si="26"/>
        <v>10.199999999999999</v>
      </c>
      <c r="T90" s="23">
        <f t="shared" si="27"/>
        <v>6.6499999999999995</v>
      </c>
      <c r="U90" s="23">
        <f t="shared" si="28"/>
        <v>8.3999999999999986</v>
      </c>
      <c r="V90" s="23">
        <f t="shared" si="29"/>
        <v>2.4000000000000004</v>
      </c>
      <c r="W90" s="23">
        <f t="shared" si="30"/>
        <v>2.625</v>
      </c>
      <c r="X90" s="24">
        <f t="shared" si="31"/>
        <v>0.65705128205128205</v>
      </c>
      <c r="Z90" s="25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L90" s="23"/>
      <c r="AM90" s="23"/>
      <c r="AN90" s="23"/>
      <c r="AO90" s="23"/>
      <c r="AP90" s="23"/>
      <c r="AQ90" s="23"/>
      <c r="AR90" s="24"/>
    </row>
    <row r="91" spans="6:44" x14ac:dyDescent="0.25">
      <c r="F91" s="25" t="s">
        <v>247</v>
      </c>
      <c r="G91" s="26" t="s">
        <v>34</v>
      </c>
      <c r="H91" s="26" t="s">
        <v>212</v>
      </c>
      <c r="I91" s="26">
        <v>180</v>
      </c>
      <c r="J91" s="26">
        <v>24</v>
      </c>
      <c r="K91" s="26" t="s">
        <v>8</v>
      </c>
      <c r="L91" s="26" t="s">
        <v>12</v>
      </c>
      <c r="M91" s="26" t="s">
        <v>8</v>
      </c>
      <c r="N91" s="26" t="s">
        <v>13</v>
      </c>
      <c r="O91" s="26" t="s">
        <v>8</v>
      </c>
      <c r="P91" s="26" t="s">
        <v>11</v>
      </c>
      <c r="Q91" s="27" t="s">
        <v>90</v>
      </c>
      <c r="R91" s="23">
        <f t="shared" si="25"/>
        <v>4.55</v>
      </c>
      <c r="S91" s="23">
        <f t="shared" si="26"/>
        <v>9.9</v>
      </c>
      <c r="T91" s="23">
        <f t="shared" si="27"/>
        <v>5.95</v>
      </c>
      <c r="U91" s="23">
        <f t="shared" si="28"/>
        <v>9</v>
      </c>
      <c r="V91" s="23">
        <f t="shared" si="29"/>
        <v>4.55</v>
      </c>
      <c r="W91" s="23">
        <f t="shared" si="30"/>
        <v>3.75</v>
      </c>
      <c r="X91" s="24">
        <f t="shared" si="31"/>
        <v>0.65679442508710806</v>
      </c>
      <c r="Z91" s="25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L91" s="23"/>
      <c r="AM91" s="23"/>
      <c r="AN91" s="23"/>
      <c r="AO91" s="23"/>
      <c r="AP91" s="23"/>
      <c r="AQ91" s="23"/>
      <c r="AR91" s="24"/>
    </row>
    <row r="92" spans="6:44" x14ac:dyDescent="0.25">
      <c r="F92" s="28" t="s">
        <v>78</v>
      </c>
      <c r="G92" s="22" t="s">
        <v>8</v>
      </c>
      <c r="H92" s="22" t="s">
        <v>55</v>
      </c>
      <c r="I92" s="22">
        <v>237</v>
      </c>
      <c r="J92" s="22">
        <v>28</v>
      </c>
      <c r="K92" s="22" t="s">
        <v>10</v>
      </c>
      <c r="L92" s="22" t="s">
        <v>7</v>
      </c>
      <c r="M92" s="22" t="s">
        <v>4</v>
      </c>
      <c r="N92" s="22" t="s">
        <v>13</v>
      </c>
      <c r="O92" s="22" t="s">
        <v>12</v>
      </c>
      <c r="P92" s="22" t="s">
        <v>11</v>
      </c>
      <c r="Q92" s="29" t="s">
        <v>79</v>
      </c>
      <c r="R92" s="23">
        <f t="shared" si="25"/>
        <v>8.5499999999999989</v>
      </c>
      <c r="S92" s="23">
        <f t="shared" si="26"/>
        <v>2.4000000000000004</v>
      </c>
      <c r="T92" s="23">
        <f t="shared" si="27"/>
        <v>1.7999999999999998</v>
      </c>
      <c r="U92" s="23">
        <f t="shared" si="28"/>
        <v>10.8</v>
      </c>
      <c r="V92" s="23">
        <f t="shared" si="29"/>
        <v>9.9</v>
      </c>
      <c r="W92" s="23">
        <f t="shared" si="30"/>
        <v>3.75</v>
      </c>
      <c r="X92" s="24">
        <f t="shared" si="31"/>
        <v>0.65608465608465616</v>
      </c>
      <c r="Z92" s="28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L92" s="23"/>
      <c r="AM92" s="23"/>
      <c r="AN92" s="23"/>
      <c r="AO92" s="23"/>
      <c r="AP92" s="23"/>
      <c r="AQ92" s="23"/>
      <c r="AR92" s="24"/>
    </row>
    <row r="93" spans="6:44" x14ac:dyDescent="0.25">
      <c r="F93" s="25" t="s">
        <v>69</v>
      </c>
      <c r="G93" s="26" t="s">
        <v>8</v>
      </c>
      <c r="H93" s="26" t="s">
        <v>55</v>
      </c>
      <c r="I93" s="26">
        <v>250</v>
      </c>
      <c r="J93" s="26">
        <v>26</v>
      </c>
      <c r="K93" s="26" t="s">
        <v>10</v>
      </c>
      <c r="L93" s="26" t="s">
        <v>7</v>
      </c>
      <c r="M93" s="26" t="s">
        <v>7</v>
      </c>
      <c r="N93" s="26" t="s">
        <v>13</v>
      </c>
      <c r="O93" s="26" t="s">
        <v>10</v>
      </c>
      <c r="P93" s="26" t="s">
        <v>11</v>
      </c>
      <c r="Q93" s="27" t="s">
        <v>70</v>
      </c>
      <c r="R93" s="23">
        <f t="shared" si="25"/>
        <v>8.5499999999999989</v>
      </c>
      <c r="S93" s="23">
        <f t="shared" si="26"/>
        <v>2.4000000000000004</v>
      </c>
      <c r="T93" s="23">
        <f t="shared" si="27"/>
        <v>3.5999999999999996</v>
      </c>
      <c r="U93" s="23">
        <f t="shared" si="28"/>
        <v>10.8</v>
      </c>
      <c r="V93" s="23">
        <f t="shared" si="29"/>
        <v>8.1</v>
      </c>
      <c r="W93" s="23">
        <f t="shared" si="30"/>
        <v>3.75</v>
      </c>
      <c r="X93" s="24">
        <f t="shared" si="31"/>
        <v>0.65608465608465616</v>
      </c>
      <c r="Z93" s="25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L93" s="23"/>
      <c r="AM93" s="23"/>
      <c r="AN93" s="23"/>
      <c r="AO93" s="23"/>
      <c r="AP93" s="23"/>
      <c r="AQ93" s="23"/>
      <c r="AR93" s="24"/>
    </row>
    <row r="94" spans="6:44" x14ac:dyDescent="0.25">
      <c r="F94" s="25" t="s">
        <v>313</v>
      </c>
      <c r="G94" s="26" t="s">
        <v>35</v>
      </c>
      <c r="H94" s="26" t="s">
        <v>229</v>
      </c>
      <c r="I94" s="26">
        <v>205</v>
      </c>
      <c r="J94" s="26">
        <v>34</v>
      </c>
      <c r="K94" s="26" t="s">
        <v>8</v>
      </c>
      <c r="L94" s="26" t="s">
        <v>12</v>
      </c>
      <c r="M94" s="26" t="s">
        <v>11</v>
      </c>
      <c r="N94" s="26" t="s">
        <v>11</v>
      </c>
      <c r="O94" s="26" t="s">
        <v>7</v>
      </c>
      <c r="P94" s="26" t="s">
        <v>8</v>
      </c>
      <c r="Q94" s="27" t="s">
        <v>163</v>
      </c>
      <c r="R94" s="23">
        <f t="shared" si="25"/>
        <v>4.8999999999999995</v>
      </c>
      <c r="S94" s="23">
        <f t="shared" si="26"/>
        <v>9.35</v>
      </c>
      <c r="T94" s="23">
        <f t="shared" si="27"/>
        <v>9.5</v>
      </c>
      <c r="U94" s="23">
        <f t="shared" si="28"/>
        <v>7</v>
      </c>
      <c r="V94" s="23">
        <f t="shared" si="29"/>
        <v>2.4000000000000004</v>
      </c>
      <c r="W94" s="23">
        <f t="shared" si="30"/>
        <v>2.625</v>
      </c>
      <c r="X94" s="24">
        <f t="shared" si="31"/>
        <v>0.65521978021978022</v>
      </c>
      <c r="Z94" s="25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L94" s="23"/>
      <c r="AM94" s="23"/>
      <c r="AN94" s="23"/>
      <c r="AO94" s="23"/>
      <c r="AP94" s="23"/>
      <c r="AQ94" s="23"/>
      <c r="AR94" s="24"/>
    </row>
    <row r="95" spans="6:44" x14ac:dyDescent="0.25">
      <c r="F95" s="25" t="s">
        <v>167</v>
      </c>
      <c r="G95" s="26" t="s">
        <v>29</v>
      </c>
      <c r="H95" s="26" t="s">
        <v>44</v>
      </c>
      <c r="I95" s="26">
        <v>225</v>
      </c>
      <c r="J95" s="26">
        <v>27</v>
      </c>
      <c r="K95" s="26" t="s">
        <v>10</v>
      </c>
      <c r="L95" s="26" t="s">
        <v>6</v>
      </c>
      <c r="M95" s="26" t="s">
        <v>7</v>
      </c>
      <c r="N95" s="26" t="s">
        <v>13</v>
      </c>
      <c r="O95" s="26" t="s">
        <v>12</v>
      </c>
      <c r="P95" s="26" t="s">
        <v>11</v>
      </c>
      <c r="Q95" s="27" t="s">
        <v>81</v>
      </c>
      <c r="R95" s="23">
        <f t="shared" si="25"/>
        <v>7.6499999999999995</v>
      </c>
      <c r="S95" s="23">
        <f t="shared" si="26"/>
        <v>3</v>
      </c>
      <c r="T95" s="23">
        <f t="shared" si="27"/>
        <v>4.1999999999999993</v>
      </c>
      <c r="U95" s="23">
        <f t="shared" si="28"/>
        <v>10.199999999999999</v>
      </c>
      <c r="V95" s="23">
        <f t="shared" si="29"/>
        <v>8.8000000000000007</v>
      </c>
      <c r="W95" s="23">
        <f t="shared" si="30"/>
        <v>3.75</v>
      </c>
      <c r="X95" s="24">
        <f t="shared" si="31"/>
        <v>0.65505226480836232</v>
      </c>
      <c r="Z95" s="28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L95" s="23"/>
      <c r="AM95" s="23"/>
      <c r="AN95" s="23"/>
      <c r="AO95" s="23"/>
      <c r="AP95" s="23"/>
      <c r="AQ95" s="23"/>
      <c r="AR95" s="24"/>
    </row>
    <row r="96" spans="6:44" x14ac:dyDescent="0.25">
      <c r="F96" s="28" t="s">
        <v>97</v>
      </c>
      <c r="G96" s="22" t="s">
        <v>8</v>
      </c>
      <c r="H96" s="22" t="s">
        <v>62</v>
      </c>
      <c r="I96" s="22">
        <v>230</v>
      </c>
      <c r="J96" s="22">
        <v>29</v>
      </c>
      <c r="K96" s="22" t="s">
        <v>9</v>
      </c>
      <c r="L96" s="22" t="s">
        <v>6</v>
      </c>
      <c r="M96" s="22" t="s">
        <v>5</v>
      </c>
      <c r="N96" s="22" t="s">
        <v>14</v>
      </c>
      <c r="O96" s="22" t="s">
        <v>13</v>
      </c>
      <c r="P96" s="22" t="s">
        <v>8</v>
      </c>
      <c r="Q96" s="29" t="s">
        <v>84</v>
      </c>
      <c r="R96" s="23">
        <f t="shared" si="25"/>
        <v>7.6</v>
      </c>
      <c r="S96" s="23">
        <f t="shared" si="26"/>
        <v>2</v>
      </c>
      <c r="T96" s="23">
        <f t="shared" si="27"/>
        <v>2.4</v>
      </c>
      <c r="U96" s="23">
        <f t="shared" si="28"/>
        <v>11.700000000000001</v>
      </c>
      <c r="V96" s="23">
        <f t="shared" si="29"/>
        <v>10.8</v>
      </c>
      <c r="W96" s="23">
        <f t="shared" si="30"/>
        <v>2.625</v>
      </c>
      <c r="X96" s="24">
        <f t="shared" si="31"/>
        <v>0.65476190476190477</v>
      </c>
      <c r="Z96" s="28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L96" s="23"/>
      <c r="AM96" s="23"/>
      <c r="AN96" s="23"/>
      <c r="AO96" s="23"/>
      <c r="AP96" s="23"/>
      <c r="AQ96" s="23"/>
      <c r="AR96" s="24"/>
    </row>
    <row r="97" spans="6:44" x14ac:dyDescent="0.25">
      <c r="F97" s="28" t="s">
        <v>206</v>
      </c>
      <c r="G97" s="22" t="s">
        <v>33</v>
      </c>
      <c r="H97" s="22" t="s">
        <v>124</v>
      </c>
      <c r="I97" s="22">
        <v>218</v>
      </c>
      <c r="J97" s="22">
        <v>36</v>
      </c>
      <c r="K97" s="22" t="s">
        <v>8</v>
      </c>
      <c r="L97" s="22" t="s">
        <v>14</v>
      </c>
      <c r="M97" s="22" t="s">
        <v>10</v>
      </c>
      <c r="N97" s="22" t="s">
        <v>11</v>
      </c>
      <c r="O97" s="22" t="s">
        <v>8</v>
      </c>
      <c r="P97" s="22" t="s">
        <v>8</v>
      </c>
      <c r="Q97" s="29" t="s">
        <v>93</v>
      </c>
      <c r="R97" s="23">
        <f t="shared" si="25"/>
        <v>5.25</v>
      </c>
      <c r="S97" s="23">
        <f t="shared" si="26"/>
        <v>9.75</v>
      </c>
      <c r="T97" s="23">
        <f t="shared" si="27"/>
        <v>7.2</v>
      </c>
      <c r="U97" s="23">
        <f t="shared" si="28"/>
        <v>7.5</v>
      </c>
      <c r="V97" s="23">
        <f t="shared" si="29"/>
        <v>5.25</v>
      </c>
      <c r="W97" s="23">
        <f t="shared" si="30"/>
        <v>2.625</v>
      </c>
      <c r="X97" s="24">
        <f t="shared" si="31"/>
        <v>0.65461672473867616</v>
      </c>
      <c r="Z97" s="28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L97" s="23"/>
      <c r="AM97" s="23"/>
      <c r="AN97" s="23"/>
      <c r="AO97" s="23"/>
      <c r="AP97" s="23"/>
      <c r="AQ97" s="23"/>
      <c r="AR97" s="24"/>
    </row>
    <row r="98" spans="6:44" x14ac:dyDescent="0.25">
      <c r="F98" s="25" t="s">
        <v>277</v>
      </c>
      <c r="G98" s="26" t="s">
        <v>35</v>
      </c>
      <c r="H98" s="26" t="s">
        <v>222</v>
      </c>
      <c r="I98" s="26">
        <v>188</v>
      </c>
      <c r="J98" s="26">
        <v>24</v>
      </c>
      <c r="K98" s="26" t="s">
        <v>8</v>
      </c>
      <c r="L98" s="26" t="s">
        <v>9</v>
      </c>
      <c r="M98" s="26" t="s">
        <v>12</v>
      </c>
      <c r="N98" s="26" t="s">
        <v>11</v>
      </c>
      <c r="O98" s="26" t="s">
        <v>8</v>
      </c>
      <c r="P98" s="26" t="s">
        <v>11</v>
      </c>
      <c r="Q98" s="27" t="s">
        <v>95</v>
      </c>
      <c r="R98" s="23">
        <f t="shared" si="25"/>
        <v>4.8999999999999995</v>
      </c>
      <c r="S98" s="23">
        <f t="shared" si="26"/>
        <v>6.8</v>
      </c>
      <c r="T98" s="23">
        <f t="shared" si="27"/>
        <v>10.45</v>
      </c>
      <c r="U98" s="23">
        <f t="shared" si="28"/>
        <v>7</v>
      </c>
      <c r="V98" s="23">
        <f t="shared" si="29"/>
        <v>2.8000000000000003</v>
      </c>
      <c r="W98" s="23">
        <f t="shared" si="30"/>
        <v>3.75</v>
      </c>
      <c r="X98" s="24">
        <f t="shared" si="31"/>
        <v>0.65384615384615385</v>
      </c>
      <c r="Z98" s="25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L98" s="23"/>
      <c r="AM98" s="23"/>
      <c r="AN98" s="23"/>
      <c r="AO98" s="23"/>
      <c r="AP98" s="23"/>
      <c r="AQ98" s="23"/>
      <c r="AR98" s="24"/>
    </row>
    <row r="99" spans="6:44" x14ac:dyDescent="0.25">
      <c r="F99" s="25" t="s">
        <v>119</v>
      </c>
      <c r="G99" s="26" t="s">
        <v>29</v>
      </c>
      <c r="H99" s="26" t="s">
        <v>65</v>
      </c>
      <c r="I99" s="26">
        <v>196</v>
      </c>
      <c r="J99" s="26">
        <v>28</v>
      </c>
      <c r="K99" s="26" t="s">
        <v>10</v>
      </c>
      <c r="L99" s="26" t="s">
        <v>7</v>
      </c>
      <c r="M99" s="26" t="s">
        <v>6</v>
      </c>
      <c r="N99" s="26" t="s">
        <v>13</v>
      </c>
      <c r="O99" s="26" t="s">
        <v>12</v>
      </c>
      <c r="P99" s="26" t="s">
        <v>11</v>
      </c>
      <c r="Q99" s="27" t="s">
        <v>107</v>
      </c>
      <c r="R99" s="23">
        <f t="shared" si="25"/>
        <v>7.6499999999999995</v>
      </c>
      <c r="S99" s="23">
        <f t="shared" si="26"/>
        <v>3.5999999999999996</v>
      </c>
      <c r="T99" s="23">
        <f t="shared" si="27"/>
        <v>3.5</v>
      </c>
      <c r="U99" s="23">
        <f t="shared" si="28"/>
        <v>10.199999999999999</v>
      </c>
      <c r="V99" s="23">
        <f t="shared" si="29"/>
        <v>8.8000000000000007</v>
      </c>
      <c r="W99" s="23">
        <f t="shared" si="30"/>
        <v>3.75</v>
      </c>
      <c r="X99" s="24">
        <f t="shared" si="31"/>
        <v>0.6533101045296168</v>
      </c>
      <c r="Z99" s="25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L99" s="23"/>
      <c r="AM99" s="23"/>
      <c r="AN99" s="23"/>
      <c r="AO99" s="23"/>
      <c r="AP99" s="23"/>
      <c r="AQ99" s="23"/>
      <c r="AR99" s="24"/>
    </row>
    <row r="100" spans="6:44" x14ac:dyDescent="0.25">
      <c r="F100" s="25" t="s">
        <v>173</v>
      </c>
      <c r="G100" s="26" t="s">
        <v>29</v>
      </c>
      <c r="H100" s="26" t="s">
        <v>124</v>
      </c>
      <c r="I100" s="26">
        <v>237</v>
      </c>
      <c r="J100" s="26">
        <v>27</v>
      </c>
      <c r="K100" s="26" t="s">
        <v>10</v>
      </c>
      <c r="L100" s="26" t="s">
        <v>10</v>
      </c>
      <c r="M100" s="26" t="s">
        <v>7</v>
      </c>
      <c r="N100" s="26" t="s">
        <v>11</v>
      </c>
      <c r="O100" s="26" t="s">
        <v>11</v>
      </c>
      <c r="P100" s="26" t="s">
        <v>11</v>
      </c>
      <c r="Q100" s="27" t="s">
        <v>76</v>
      </c>
      <c r="R100" s="23">
        <f t="shared" si="25"/>
        <v>7.6499999999999995</v>
      </c>
      <c r="S100" s="23">
        <f t="shared" si="26"/>
        <v>5.3999999999999995</v>
      </c>
      <c r="T100" s="23">
        <f t="shared" si="27"/>
        <v>4.1999999999999993</v>
      </c>
      <c r="U100" s="23">
        <f t="shared" si="28"/>
        <v>8.5</v>
      </c>
      <c r="V100" s="23">
        <f t="shared" si="29"/>
        <v>8</v>
      </c>
      <c r="W100" s="23">
        <f t="shared" si="30"/>
        <v>3.75</v>
      </c>
      <c r="X100" s="24">
        <f t="shared" si="31"/>
        <v>0.6533101045296168</v>
      </c>
      <c r="Z100" s="25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L100" s="23"/>
      <c r="AM100" s="23"/>
      <c r="AN100" s="23"/>
      <c r="AO100" s="23"/>
      <c r="AP100" s="23"/>
      <c r="AQ100" s="23"/>
      <c r="AR100" s="24"/>
    </row>
    <row r="101" spans="6:44" x14ac:dyDescent="0.25">
      <c r="F101" s="25" t="s">
        <v>257</v>
      </c>
      <c r="G101" s="26" t="s">
        <v>34</v>
      </c>
      <c r="H101" s="26" t="s">
        <v>225</v>
      </c>
      <c r="I101" s="26">
        <v>210</v>
      </c>
      <c r="J101" s="26">
        <v>28</v>
      </c>
      <c r="K101" s="26" t="s">
        <v>9</v>
      </c>
      <c r="L101" s="26" t="s">
        <v>13</v>
      </c>
      <c r="M101" s="26" t="s">
        <v>8</v>
      </c>
      <c r="N101" s="26" t="s">
        <v>13</v>
      </c>
      <c r="O101" s="26" t="s">
        <v>7</v>
      </c>
      <c r="P101" s="26" t="s">
        <v>8</v>
      </c>
      <c r="Q101" s="27" t="s">
        <v>125</v>
      </c>
      <c r="R101" s="23">
        <f t="shared" si="25"/>
        <v>5.2</v>
      </c>
      <c r="S101" s="23">
        <f t="shared" si="26"/>
        <v>10.8</v>
      </c>
      <c r="T101" s="23">
        <f t="shared" si="27"/>
        <v>5.95</v>
      </c>
      <c r="U101" s="23">
        <f t="shared" si="28"/>
        <v>9</v>
      </c>
      <c r="V101" s="23">
        <f t="shared" si="29"/>
        <v>3.9000000000000004</v>
      </c>
      <c r="W101" s="23">
        <f t="shared" si="30"/>
        <v>2.625</v>
      </c>
      <c r="X101" s="24">
        <f t="shared" si="31"/>
        <v>0.65287456445993042</v>
      </c>
      <c r="Z101" s="25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L101" s="23"/>
      <c r="AM101" s="23"/>
      <c r="AN101" s="23"/>
      <c r="AO101" s="23"/>
      <c r="AP101" s="23"/>
      <c r="AQ101" s="23"/>
      <c r="AR101" s="24"/>
    </row>
    <row r="102" spans="6:44" x14ac:dyDescent="0.25">
      <c r="F102" s="28" t="s">
        <v>202</v>
      </c>
      <c r="G102" s="22" t="s">
        <v>33</v>
      </c>
      <c r="H102" s="22" t="s">
        <v>124</v>
      </c>
      <c r="I102" s="22">
        <v>228</v>
      </c>
      <c r="J102" s="22">
        <v>33</v>
      </c>
      <c r="K102" s="22" t="s">
        <v>8</v>
      </c>
      <c r="L102" s="22" t="s">
        <v>14</v>
      </c>
      <c r="M102" s="22" t="s">
        <v>8</v>
      </c>
      <c r="N102" s="22" t="s">
        <v>13</v>
      </c>
      <c r="O102" s="22" t="s">
        <v>8</v>
      </c>
      <c r="P102" s="22" t="s">
        <v>8</v>
      </c>
      <c r="Q102" s="29" t="s">
        <v>84</v>
      </c>
      <c r="R102" s="23">
        <f t="shared" si="25"/>
        <v>5.25</v>
      </c>
      <c r="S102" s="23">
        <f t="shared" si="26"/>
        <v>9.75</v>
      </c>
      <c r="T102" s="23">
        <f t="shared" si="27"/>
        <v>5.6000000000000005</v>
      </c>
      <c r="U102" s="23">
        <f t="shared" si="28"/>
        <v>9</v>
      </c>
      <c r="V102" s="23">
        <f t="shared" si="29"/>
        <v>5.25</v>
      </c>
      <c r="W102" s="23">
        <f t="shared" si="30"/>
        <v>2.625</v>
      </c>
      <c r="X102" s="24">
        <f t="shared" si="31"/>
        <v>0.65287456445993042</v>
      </c>
      <c r="Z102" s="25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L102" s="23"/>
      <c r="AM102" s="23"/>
      <c r="AN102" s="23"/>
      <c r="AO102" s="23"/>
      <c r="AP102" s="23"/>
      <c r="AQ102" s="23"/>
      <c r="AR102" s="24"/>
    </row>
    <row r="103" spans="6:44" x14ac:dyDescent="0.25">
      <c r="F103" s="25" t="s">
        <v>142</v>
      </c>
      <c r="G103" s="26" t="s">
        <v>29</v>
      </c>
      <c r="H103" s="26" t="s">
        <v>65</v>
      </c>
      <c r="I103" s="26">
        <v>210</v>
      </c>
      <c r="J103" s="26">
        <v>29</v>
      </c>
      <c r="K103" s="26" t="s">
        <v>10</v>
      </c>
      <c r="L103" s="26" t="s">
        <v>9</v>
      </c>
      <c r="M103" s="26" t="s">
        <v>7</v>
      </c>
      <c r="N103" s="26" t="s">
        <v>13</v>
      </c>
      <c r="O103" s="26" t="s">
        <v>11</v>
      </c>
      <c r="P103" s="26" t="s">
        <v>8</v>
      </c>
      <c r="Q103" s="27" t="s">
        <v>139</v>
      </c>
      <c r="R103" s="23">
        <f t="shared" si="25"/>
        <v>7.6499999999999995</v>
      </c>
      <c r="S103" s="23">
        <f t="shared" si="26"/>
        <v>4.8</v>
      </c>
      <c r="T103" s="23">
        <f t="shared" si="27"/>
        <v>4.1999999999999993</v>
      </c>
      <c r="U103" s="23">
        <f t="shared" si="28"/>
        <v>10.199999999999999</v>
      </c>
      <c r="V103" s="23">
        <f t="shared" si="29"/>
        <v>8</v>
      </c>
      <c r="W103" s="23">
        <f t="shared" si="30"/>
        <v>2.625</v>
      </c>
      <c r="X103" s="24">
        <f t="shared" si="31"/>
        <v>0.65287456445993031</v>
      </c>
      <c r="Z103" s="25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L103" s="23"/>
      <c r="AM103" s="23"/>
      <c r="AN103" s="23"/>
      <c r="AO103" s="23"/>
      <c r="AP103" s="23"/>
      <c r="AQ103" s="23"/>
      <c r="AR103" s="24"/>
    </row>
    <row r="104" spans="6:44" x14ac:dyDescent="0.25">
      <c r="F104" s="25" t="s">
        <v>203</v>
      </c>
      <c r="G104" s="26" t="s">
        <v>33</v>
      </c>
      <c r="H104" s="26" t="s">
        <v>65</v>
      </c>
      <c r="I104" s="26">
        <v>235</v>
      </c>
      <c r="J104" s="26">
        <v>29</v>
      </c>
      <c r="K104" s="26" t="s">
        <v>9</v>
      </c>
      <c r="L104" s="26" t="s">
        <v>13</v>
      </c>
      <c r="M104" s="26" t="s">
        <v>7</v>
      </c>
      <c r="N104" s="26" t="s">
        <v>12</v>
      </c>
      <c r="O104" s="26" t="s">
        <v>10</v>
      </c>
      <c r="P104" s="26" t="s">
        <v>8</v>
      </c>
      <c r="Q104" s="27" t="s">
        <v>107</v>
      </c>
      <c r="R104" s="23">
        <f t="shared" si="25"/>
        <v>6</v>
      </c>
      <c r="S104" s="23">
        <f t="shared" si="26"/>
        <v>9</v>
      </c>
      <c r="T104" s="23">
        <f t="shared" si="27"/>
        <v>4.8000000000000007</v>
      </c>
      <c r="U104" s="23">
        <f t="shared" si="28"/>
        <v>8.25</v>
      </c>
      <c r="V104" s="23">
        <f t="shared" si="29"/>
        <v>6.75</v>
      </c>
      <c r="W104" s="23">
        <f t="shared" si="30"/>
        <v>2.625</v>
      </c>
      <c r="X104" s="24">
        <f t="shared" si="31"/>
        <v>0.65200348432055755</v>
      </c>
      <c r="Z104" s="25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L104" s="23"/>
      <c r="AM104" s="23"/>
      <c r="AN104" s="23"/>
      <c r="AO104" s="23"/>
      <c r="AP104" s="23"/>
      <c r="AQ104" s="23"/>
      <c r="AR104" s="24"/>
    </row>
    <row r="105" spans="6:44" x14ac:dyDescent="0.25">
      <c r="F105" s="28" t="s">
        <v>258</v>
      </c>
      <c r="G105" s="22" t="s">
        <v>34</v>
      </c>
      <c r="H105" s="22" t="s">
        <v>212</v>
      </c>
      <c r="I105" s="22">
        <v>192</v>
      </c>
      <c r="J105" s="22">
        <v>30</v>
      </c>
      <c r="K105" s="22" t="s">
        <v>8</v>
      </c>
      <c r="L105" s="22" t="s">
        <v>13</v>
      </c>
      <c r="M105" s="22" t="s">
        <v>10</v>
      </c>
      <c r="N105" s="22" t="s">
        <v>10</v>
      </c>
      <c r="O105" s="22" t="s">
        <v>7</v>
      </c>
      <c r="P105" s="22" t="s">
        <v>11</v>
      </c>
      <c r="Q105" s="29" t="s">
        <v>72</v>
      </c>
      <c r="R105" s="23">
        <f t="shared" si="25"/>
        <v>4.55</v>
      </c>
      <c r="S105" s="23">
        <f t="shared" si="26"/>
        <v>10.8</v>
      </c>
      <c r="T105" s="23">
        <f t="shared" si="27"/>
        <v>7.6499999999999995</v>
      </c>
      <c r="U105" s="23">
        <f t="shared" si="28"/>
        <v>6.75</v>
      </c>
      <c r="V105" s="23">
        <f t="shared" si="29"/>
        <v>3.9000000000000004</v>
      </c>
      <c r="W105" s="23">
        <f t="shared" si="30"/>
        <v>3.75</v>
      </c>
      <c r="X105" s="24">
        <f t="shared" si="31"/>
        <v>0.65156794425087117</v>
      </c>
      <c r="Z105" s="25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L105" s="23"/>
      <c r="AM105" s="23"/>
      <c r="AN105" s="23"/>
      <c r="AO105" s="23"/>
      <c r="AP105" s="23"/>
      <c r="AQ105" s="23"/>
      <c r="AR105" s="24"/>
    </row>
    <row r="106" spans="6:44" x14ac:dyDescent="0.25">
      <c r="F106" s="25" t="s">
        <v>165</v>
      </c>
      <c r="G106" s="26" t="s">
        <v>29</v>
      </c>
      <c r="H106" s="26" t="s">
        <v>65</v>
      </c>
      <c r="I106" s="26">
        <v>205</v>
      </c>
      <c r="J106" s="26">
        <v>28</v>
      </c>
      <c r="K106" s="26" t="s">
        <v>10</v>
      </c>
      <c r="L106" s="26" t="s">
        <v>7</v>
      </c>
      <c r="M106" s="26" t="s">
        <v>7</v>
      </c>
      <c r="N106" s="26" t="s">
        <v>13</v>
      </c>
      <c r="O106" s="26" t="s">
        <v>11</v>
      </c>
      <c r="P106" s="26" t="s">
        <v>11</v>
      </c>
      <c r="Q106" s="27" t="s">
        <v>153</v>
      </c>
      <c r="R106" s="23">
        <f t="shared" si="25"/>
        <v>7.6499999999999995</v>
      </c>
      <c r="S106" s="23">
        <f t="shared" si="26"/>
        <v>3.5999999999999996</v>
      </c>
      <c r="T106" s="23">
        <f t="shared" si="27"/>
        <v>4.1999999999999993</v>
      </c>
      <c r="U106" s="23">
        <f t="shared" si="28"/>
        <v>10.199999999999999</v>
      </c>
      <c r="V106" s="23">
        <f t="shared" si="29"/>
        <v>8</v>
      </c>
      <c r="W106" s="23">
        <f t="shared" si="30"/>
        <v>3.75</v>
      </c>
      <c r="X106" s="24">
        <f t="shared" si="31"/>
        <v>0.65156794425087117</v>
      </c>
      <c r="Z106" s="28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L106" s="23"/>
      <c r="AM106" s="23"/>
      <c r="AN106" s="23"/>
      <c r="AO106" s="23"/>
      <c r="AP106" s="23"/>
      <c r="AQ106" s="23"/>
      <c r="AR106" s="24"/>
    </row>
    <row r="107" spans="6:44" x14ac:dyDescent="0.25">
      <c r="F107" s="28" t="s">
        <v>132</v>
      </c>
      <c r="G107" s="22" t="s">
        <v>29</v>
      </c>
      <c r="H107" s="22" t="s">
        <v>44</v>
      </c>
      <c r="I107" s="22">
        <v>230</v>
      </c>
      <c r="J107" s="22">
        <v>34</v>
      </c>
      <c r="K107" s="22" t="s">
        <v>11</v>
      </c>
      <c r="L107" s="22" t="s">
        <v>9</v>
      </c>
      <c r="M107" s="22" t="s">
        <v>7</v>
      </c>
      <c r="N107" s="22" t="s">
        <v>10</v>
      </c>
      <c r="O107" s="22" t="s">
        <v>13</v>
      </c>
      <c r="P107" s="22" t="s">
        <v>8</v>
      </c>
      <c r="Q107" s="29" t="s">
        <v>133</v>
      </c>
      <c r="R107" s="23">
        <f t="shared" si="25"/>
        <v>8.5</v>
      </c>
      <c r="S107" s="23">
        <f t="shared" si="26"/>
        <v>4.8</v>
      </c>
      <c r="T107" s="23">
        <f t="shared" si="27"/>
        <v>4.1999999999999993</v>
      </c>
      <c r="U107" s="23">
        <f t="shared" si="28"/>
        <v>7.6499999999999995</v>
      </c>
      <c r="V107" s="23">
        <f t="shared" si="29"/>
        <v>9.6000000000000014</v>
      </c>
      <c r="W107" s="23">
        <f t="shared" si="30"/>
        <v>2.625</v>
      </c>
      <c r="X107" s="24">
        <f t="shared" si="31"/>
        <v>0.65113240418118479</v>
      </c>
      <c r="Z107" s="25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L107" s="23"/>
      <c r="AM107" s="23"/>
      <c r="AN107" s="23"/>
      <c r="AO107" s="23"/>
      <c r="AP107" s="23"/>
      <c r="AQ107" s="23"/>
      <c r="AR107" s="24"/>
    </row>
    <row r="108" spans="6:44" x14ac:dyDescent="0.25">
      <c r="F108" s="28" t="s">
        <v>254</v>
      </c>
      <c r="G108" s="22" t="s">
        <v>34</v>
      </c>
      <c r="H108" s="22" t="s">
        <v>229</v>
      </c>
      <c r="I108" s="22">
        <v>200</v>
      </c>
      <c r="J108" s="22">
        <v>24</v>
      </c>
      <c r="K108" s="22" t="s">
        <v>9</v>
      </c>
      <c r="L108" s="22" t="s">
        <v>11</v>
      </c>
      <c r="M108" s="22" t="s">
        <v>10</v>
      </c>
      <c r="N108" s="22" t="s">
        <v>10</v>
      </c>
      <c r="O108" s="22" t="s">
        <v>7</v>
      </c>
      <c r="P108" s="22" t="s">
        <v>14</v>
      </c>
      <c r="Q108" s="29" t="s">
        <v>153</v>
      </c>
      <c r="R108" s="23">
        <f t="shared" si="25"/>
        <v>5.2</v>
      </c>
      <c r="S108" s="23">
        <f t="shared" si="26"/>
        <v>9</v>
      </c>
      <c r="T108" s="23">
        <f t="shared" si="27"/>
        <v>7.6499999999999995</v>
      </c>
      <c r="U108" s="23">
        <f t="shared" si="28"/>
        <v>6.75</v>
      </c>
      <c r="V108" s="23">
        <f t="shared" si="29"/>
        <v>3.9000000000000004</v>
      </c>
      <c r="W108" s="23">
        <f t="shared" si="30"/>
        <v>4.875</v>
      </c>
      <c r="X108" s="24">
        <f t="shared" si="31"/>
        <v>0.65113240418118479</v>
      </c>
      <c r="Z108" s="25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L108" s="23"/>
      <c r="AM108" s="23"/>
      <c r="AN108" s="23"/>
      <c r="AO108" s="23"/>
      <c r="AP108" s="23"/>
      <c r="AQ108" s="23"/>
      <c r="AR108" s="24"/>
    </row>
    <row r="109" spans="6:44" ht="30" x14ac:dyDescent="0.25">
      <c r="F109" s="28" t="s">
        <v>240</v>
      </c>
      <c r="G109" s="22" t="s">
        <v>34</v>
      </c>
      <c r="H109" s="22" t="s">
        <v>135</v>
      </c>
      <c r="I109" s="22">
        <v>200</v>
      </c>
      <c r="J109" s="22">
        <v>29</v>
      </c>
      <c r="K109" s="22" t="s">
        <v>8</v>
      </c>
      <c r="L109" s="22" t="s">
        <v>13</v>
      </c>
      <c r="M109" s="22" t="s">
        <v>8</v>
      </c>
      <c r="N109" s="22" t="s">
        <v>12</v>
      </c>
      <c r="O109" s="22" t="s">
        <v>7</v>
      </c>
      <c r="P109" s="22" t="s">
        <v>11</v>
      </c>
      <c r="Q109" s="29" t="s">
        <v>88</v>
      </c>
      <c r="R109" s="23">
        <f t="shared" si="25"/>
        <v>4.55</v>
      </c>
      <c r="S109" s="23">
        <f t="shared" si="26"/>
        <v>10.8</v>
      </c>
      <c r="T109" s="23">
        <f t="shared" si="27"/>
        <v>5.95</v>
      </c>
      <c r="U109" s="23">
        <f t="shared" si="28"/>
        <v>8.25</v>
      </c>
      <c r="V109" s="23">
        <f t="shared" si="29"/>
        <v>3.9000000000000004</v>
      </c>
      <c r="W109" s="23">
        <f t="shared" si="30"/>
        <v>3.75</v>
      </c>
      <c r="X109" s="24">
        <f t="shared" si="31"/>
        <v>0.64808362369337991</v>
      </c>
      <c r="Z109" s="25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L109" s="23"/>
      <c r="AM109" s="23"/>
      <c r="AN109" s="23"/>
      <c r="AO109" s="23"/>
      <c r="AP109" s="23"/>
      <c r="AQ109" s="23"/>
      <c r="AR109" s="24"/>
    </row>
    <row r="110" spans="6:44" x14ac:dyDescent="0.25">
      <c r="F110" s="25" t="s">
        <v>293</v>
      </c>
      <c r="G110" s="26" t="s">
        <v>35</v>
      </c>
      <c r="H110" s="26" t="s">
        <v>229</v>
      </c>
      <c r="I110" s="26">
        <v>190</v>
      </c>
      <c r="J110" s="26">
        <v>35</v>
      </c>
      <c r="K110" s="26" t="s">
        <v>8</v>
      </c>
      <c r="L110" s="26" t="s">
        <v>12</v>
      </c>
      <c r="M110" s="26" t="s">
        <v>11</v>
      </c>
      <c r="N110" s="26" t="s">
        <v>11</v>
      </c>
      <c r="O110" s="26" t="s">
        <v>6</v>
      </c>
      <c r="P110" s="26" t="s">
        <v>8</v>
      </c>
      <c r="Q110" s="27" t="s">
        <v>58</v>
      </c>
      <c r="R110" s="23">
        <f t="shared" si="25"/>
        <v>4.8999999999999995</v>
      </c>
      <c r="S110" s="23">
        <f t="shared" si="26"/>
        <v>9.35</v>
      </c>
      <c r="T110" s="23">
        <f t="shared" si="27"/>
        <v>9.5</v>
      </c>
      <c r="U110" s="23">
        <f t="shared" si="28"/>
        <v>7</v>
      </c>
      <c r="V110" s="23">
        <f t="shared" si="29"/>
        <v>2</v>
      </c>
      <c r="W110" s="23">
        <f t="shared" si="30"/>
        <v>2.625</v>
      </c>
      <c r="X110" s="24">
        <f t="shared" si="31"/>
        <v>0.64789377289377292</v>
      </c>
      <c r="Z110" s="25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L110" s="23"/>
      <c r="AM110" s="23"/>
      <c r="AN110" s="23"/>
      <c r="AO110" s="23"/>
      <c r="AP110" s="23"/>
      <c r="AQ110" s="23"/>
      <c r="AR110" s="24"/>
    </row>
    <row r="111" spans="6:44" x14ac:dyDescent="0.25">
      <c r="F111" s="28" t="s">
        <v>130</v>
      </c>
      <c r="G111" s="22" t="s">
        <v>29</v>
      </c>
      <c r="H111" s="22" t="s">
        <v>124</v>
      </c>
      <c r="I111" s="22">
        <v>220</v>
      </c>
      <c r="J111" s="22">
        <v>27</v>
      </c>
      <c r="K111" s="22" t="s">
        <v>11</v>
      </c>
      <c r="L111" s="22" t="s">
        <v>10</v>
      </c>
      <c r="M111" s="22" t="s">
        <v>8</v>
      </c>
      <c r="N111" s="22" t="s">
        <v>12</v>
      </c>
      <c r="O111" s="22" t="s">
        <v>9</v>
      </c>
      <c r="P111" s="22" t="s">
        <v>8</v>
      </c>
      <c r="Q111" s="29" t="s">
        <v>116</v>
      </c>
      <c r="R111" s="23">
        <f t="shared" si="25"/>
        <v>8.5</v>
      </c>
      <c r="S111" s="23">
        <f t="shared" si="26"/>
        <v>5.3999999999999995</v>
      </c>
      <c r="T111" s="23">
        <f t="shared" si="27"/>
        <v>4.8999999999999995</v>
      </c>
      <c r="U111" s="23">
        <f t="shared" si="28"/>
        <v>9.35</v>
      </c>
      <c r="V111" s="23">
        <f t="shared" si="29"/>
        <v>6.4</v>
      </c>
      <c r="W111" s="23">
        <f t="shared" si="30"/>
        <v>2.625</v>
      </c>
      <c r="X111" s="24">
        <f t="shared" si="31"/>
        <v>0.64764808362369342</v>
      </c>
      <c r="Z111" s="28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L111" s="23"/>
      <c r="AM111" s="23"/>
      <c r="AN111" s="23"/>
      <c r="AO111" s="23"/>
      <c r="AP111" s="23"/>
      <c r="AQ111" s="23"/>
      <c r="AR111" s="24"/>
    </row>
    <row r="112" spans="6:44" x14ac:dyDescent="0.25">
      <c r="F112" s="28" t="s">
        <v>143</v>
      </c>
      <c r="G112" s="22" t="s">
        <v>29</v>
      </c>
      <c r="H112" s="22" t="s">
        <v>62</v>
      </c>
      <c r="I112" s="22">
        <v>220</v>
      </c>
      <c r="J112" s="22">
        <v>25</v>
      </c>
      <c r="K112" s="22" t="s">
        <v>9</v>
      </c>
      <c r="L112" s="22" t="s">
        <v>5</v>
      </c>
      <c r="M112" s="22" t="s">
        <v>8</v>
      </c>
      <c r="N112" s="22" t="s">
        <v>13</v>
      </c>
      <c r="O112" s="22" t="s">
        <v>11</v>
      </c>
      <c r="P112" s="22" t="s">
        <v>14</v>
      </c>
      <c r="Q112" s="29" t="s">
        <v>88</v>
      </c>
      <c r="R112" s="23">
        <f t="shared" si="25"/>
        <v>6.8</v>
      </c>
      <c r="S112" s="23">
        <f t="shared" si="26"/>
        <v>2.4</v>
      </c>
      <c r="T112" s="23">
        <f t="shared" si="27"/>
        <v>4.8999999999999995</v>
      </c>
      <c r="U112" s="23">
        <f t="shared" si="28"/>
        <v>10.199999999999999</v>
      </c>
      <c r="V112" s="23">
        <f t="shared" si="29"/>
        <v>8</v>
      </c>
      <c r="W112" s="23">
        <f t="shared" si="30"/>
        <v>4.875</v>
      </c>
      <c r="X112" s="24">
        <f t="shared" si="31"/>
        <v>0.64764808362369342</v>
      </c>
      <c r="Z112" s="28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L112" s="23"/>
      <c r="AM112" s="23"/>
      <c r="AN112" s="23"/>
      <c r="AO112" s="23"/>
      <c r="AP112" s="23"/>
      <c r="AQ112" s="23"/>
      <c r="AR112" s="24"/>
    </row>
    <row r="113" spans="6:44" x14ac:dyDescent="0.25">
      <c r="F113" s="28" t="s">
        <v>89</v>
      </c>
      <c r="G113" s="22" t="s">
        <v>8</v>
      </c>
      <c r="H113" s="22" t="s">
        <v>44</v>
      </c>
      <c r="I113" s="22">
        <v>230</v>
      </c>
      <c r="J113" s="22">
        <v>38</v>
      </c>
      <c r="K113" s="22" t="s">
        <v>9</v>
      </c>
      <c r="L113" s="22" t="s">
        <v>7</v>
      </c>
      <c r="M113" s="22" t="s">
        <v>7</v>
      </c>
      <c r="N113" s="22" t="s">
        <v>13</v>
      </c>
      <c r="O113" s="22" t="s">
        <v>13</v>
      </c>
      <c r="P113" s="22" t="s">
        <v>5</v>
      </c>
      <c r="Q113" s="29" t="s">
        <v>90</v>
      </c>
      <c r="R113" s="23">
        <f t="shared" si="25"/>
        <v>7.6</v>
      </c>
      <c r="S113" s="23">
        <f t="shared" si="26"/>
        <v>2.4000000000000004</v>
      </c>
      <c r="T113" s="23">
        <f t="shared" si="27"/>
        <v>3.5999999999999996</v>
      </c>
      <c r="U113" s="23">
        <f t="shared" si="28"/>
        <v>10.8</v>
      </c>
      <c r="V113" s="23">
        <f t="shared" si="29"/>
        <v>10.8</v>
      </c>
      <c r="W113" s="23">
        <f t="shared" si="30"/>
        <v>1.5</v>
      </c>
      <c r="X113" s="24">
        <f t="shared" si="31"/>
        <v>0.64726631393298073</v>
      </c>
      <c r="Z113" s="28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L113" s="23"/>
      <c r="AM113" s="23"/>
      <c r="AN113" s="23"/>
      <c r="AO113" s="23"/>
      <c r="AP113" s="23"/>
      <c r="AQ113" s="23"/>
      <c r="AR113" s="24"/>
    </row>
    <row r="114" spans="6:44" ht="30" x14ac:dyDescent="0.25">
      <c r="F114" s="25" t="s">
        <v>180</v>
      </c>
      <c r="G114" s="26" t="s">
        <v>33</v>
      </c>
      <c r="H114" s="26" t="s">
        <v>179</v>
      </c>
      <c r="I114" s="26">
        <v>228</v>
      </c>
      <c r="J114" s="26">
        <v>23</v>
      </c>
      <c r="K114" s="26" t="s">
        <v>9</v>
      </c>
      <c r="L114" s="26" t="s">
        <v>11</v>
      </c>
      <c r="M114" s="26" t="s">
        <v>9</v>
      </c>
      <c r="N114" s="26" t="s">
        <v>12</v>
      </c>
      <c r="O114" s="26" t="s">
        <v>8</v>
      </c>
      <c r="P114" s="26" t="s">
        <v>11</v>
      </c>
      <c r="Q114" s="27" t="s">
        <v>66</v>
      </c>
      <c r="R114" s="23">
        <f t="shared" si="25"/>
        <v>6</v>
      </c>
      <c r="S114" s="23">
        <f t="shared" si="26"/>
        <v>7.5</v>
      </c>
      <c r="T114" s="23">
        <f t="shared" si="27"/>
        <v>6.4</v>
      </c>
      <c r="U114" s="23">
        <f t="shared" si="28"/>
        <v>8.25</v>
      </c>
      <c r="V114" s="23">
        <f t="shared" si="29"/>
        <v>5.25</v>
      </c>
      <c r="W114" s="23">
        <f t="shared" si="30"/>
        <v>3.75</v>
      </c>
      <c r="X114" s="24">
        <f t="shared" si="31"/>
        <v>0.64721254355400704</v>
      </c>
      <c r="Z114" s="28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L114" s="23"/>
      <c r="AM114" s="23"/>
      <c r="AN114" s="23"/>
      <c r="AO114" s="23"/>
      <c r="AP114" s="23"/>
      <c r="AQ114" s="23"/>
      <c r="AR114" s="24"/>
    </row>
    <row r="115" spans="6:44" x14ac:dyDescent="0.25">
      <c r="F115" s="25" t="s">
        <v>301</v>
      </c>
      <c r="G115" s="26" t="s">
        <v>35</v>
      </c>
      <c r="H115" s="26" t="s">
        <v>265</v>
      </c>
      <c r="I115" s="26">
        <v>198</v>
      </c>
      <c r="J115" s="26">
        <v>32</v>
      </c>
      <c r="K115" s="26" t="s">
        <v>8</v>
      </c>
      <c r="L115" s="26" t="s">
        <v>10</v>
      </c>
      <c r="M115" s="26" t="s">
        <v>13</v>
      </c>
      <c r="N115" s="26" t="s">
        <v>10</v>
      </c>
      <c r="O115" s="26" t="s">
        <v>7</v>
      </c>
      <c r="P115" s="26" t="s">
        <v>8</v>
      </c>
      <c r="Q115" s="27" t="s">
        <v>109</v>
      </c>
      <c r="R115" s="23">
        <f t="shared" si="25"/>
        <v>4.8999999999999995</v>
      </c>
      <c r="S115" s="23">
        <f t="shared" si="26"/>
        <v>7.6499999999999995</v>
      </c>
      <c r="T115" s="23">
        <f t="shared" si="27"/>
        <v>11.399999999999999</v>
      </c>
      <c r="U115" s="23">
        <f t="shared" si="28"/>
        <v>6.3</v>
      </c>
      <c r="V115" s="23">
        <f t="shared" si="29"/>
        <v>2.4000000000000004</v>
      </c>
      <c r="W115" s="23">
        <f t="shared" si="30"/>
        <v>2.625</v>
      </c>
      <c r="X115" s="24">
        <f t="shared" si="31"/>
        <v>0.64606227106227099</v>
      </c>
      <c r="Z115" s="28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L115" s="23"/>
      <c r="AM115" s="23"/>
      <c r="AN115" s="23"/>
      <c r="AO115" s="23"/>
      <c r="AP115" s="23"/>
      <c r="AQ115" s="23"/>
      <c r="AR115" s="24"/>
    </row>
    <row r="116" spans="6:44" x14ac:dyDescent="0.25">
      <c r="F116" s="25" t="s">
        <v>311</v>
      </c>
      <c r="G116" s="26" t="s">
        <v>35</v>
      </c>
      <c r="H116" s="26" t="s">
        <v>229</v>
      </c>
      <c r="I116" s="26">
        <v>200</v>
      </c>
      <c r="J116" s="26">
        <v>28</v>
      </c>
      <c r="K116" s="26" t="s">
        <v>8</v>
      </c>
      <c r="L116" s="26" t="s">
        <v>12</v>
      </c>
      <c r="M116" s="26" t="s">
        <v>9</v>
      </c>
      <c r="N116" s="26" t="s">
        <v>13</v>
      </c>
      <c r="O116" s="26" t="s">
        <v>7</v>
      </c>
      <c r="P116" s="26" t="s">
        <v>8</v>
      </c>
      <c r="Q116" s="27" t="s">
        <v>66</v>
      </c>
      <c r="R116" s="23">
        <f t="shared" si="25"/>
        <v>4.8999999999999995</v>
      </c>
      <c r="S116" s="23">
        <f t="shared" si="26"/>
        <v>9.35</v>
      </c>
      <c r="T116" s="23">
        <f t="shared" si="27"/>
        <v>7.6</v>
      </c>
      <c r="U116" s="23">
        <f t="shared" si="28"/>
        <v>8.3999999999999986</v>
      </c>
      <c r="V116" s="23">
        <f t="shared" si="29"/>
        <v>2.4000000000000004</v>
      </c>
      <c r="W116" s="23">
        <f t="shared" si="30"/>
        <v>2.625</v>
      </c>
      <c r="X116" s="24">
        <f t="shared" si="31"/>
        <v>0.64606227106227099</v>
      </c>
      <c r="Z116" s="28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L116" s="23"/>
      <c r="AM116" s="23"/>
      <c r="AN116" s="23"/>
      <c r="AO116" s="23"/>
      <c r="AP116" s="23"/>
      <c r="AQ116" s="23"/>
      <c r="AR116" s="24"/>
    </row>
    <row r="117" spans="6:44" x14ac:dyDescent="0.25">
      <c r="F117" s="25" t="s">
        <v>175</v>
      </c>
      <c r="G117" s="26" t="s">
        <v>33</v>
      </c>
      <c r="H117" s="26" t="s">
        <v>124</v>
      </c>
      <c r="I117" s="26">
        <v>215</v>
      </c>
      <c r="J117" s="26">
        <v>27</v>
      </c>
      <c r="K117" s="26" t="s">
        <v>8</v>
      </c>
      <c r="L117" s="26" t="s">
        <v>13</v>
      </c>
      <c r="M117" s="26" t="s">
        <v>7</v>
      </c>
      <c r="N117" s="26" t="s">
        <v>12</v>
      </c>
      <c r="O117" s="26" t="s">
        <v>9</v>
      </c>
      <c r="P117" s="26" t="s">
        <v>11</v>
      </c>
      <c r="Q117" s="27" t="s">
        <v>72</v>
      </c>
      <c r="R117" s="23">
        <f t="shared" si="25"/>
        <v>5.25</v>
      </c>
      <c r="S117" s="23">
        <f t="shared" si="26"/>
        <v>9</v>
      </c>
      <c r="T117" s="23">
        <f t="shared" si="27"/>
        <v>4.8000000000000007</v>
      </c>
      <c r="U117" s="23">
        <f t="shared" si="28"/>
        <v>8.25</v>
      </c>
      <c r="V117" s="23">
        <f t="shared" si="29"/>
        <v>6</v>
      </c>
      <c r="W117" s="23">
        <f t="shared" si="30"/>
        <v>3.75</v>
      </c>
      <c r="X117" s="24">
        <f t="shared" si="31"/>
        <v>0.64547038327526141</v>
      </c>
    </row>
    <row r="118" spans="6:44" x14ac:dyDescent="0.25">
      <c r="F118" s="25" t="s">
        <v>73</v>
      </c>
      <c r="G118" s="26" t="s">
        <v>8</v>
      </c>
      <c r="H118" s="26" t="s">
        <v>44</v>
      </c>
      <c r="I118" s="26">
        <v>240</v>
      </c>
      <c r="J118" s="26">
        <v>26</v>
      </c>
      <c r="K118" s="26" t="s">
        <v>9</v>
      </c>
      <c r="L118" s="26" t="s">
        <v>7</v>
      </c>
      <c r="M118" s="26" t="s">
        <v>6</v>
      </c>
      <c r="N118" s="26" t="s">
        <v>12</v>
      </c>
      <c r="O118" s="26" t="s">
        <v>12</v>
      </c>
      <c r="P118" s="26" t="s">
        <v>11</v>
      </c>
      <c r="Q118" s="27" t="s">
        <v>74</v>
      </c>
      <c r="R118" s="23">
        <f t="shared" si="25"/>
        <v>7.6</v>
      </c>
      <c r="S118" s="23">
        <f t="shared" si="26"/>
        <v>2.4000000000000004</v>
      </c>
      <c r="T118" s="23">
        <f t="shared" si="27"/>
        <v>3</v>
      </c>
      <c r="U118" s="23">
        <f t="shared" si="28"/>
        <v>9.9</v>
      </c>
      <c r="V118" s="23">
        <f t="shared" si="29"/>
        <v>9.9</v>
      </c>
      <c r="W118" s="23">
        <f t="shared" si="30"/>
        <v>3.75</v>
      </c>
      <c r="X118" s="24">
        <f t="shared" si="31"/>
        <v>0.64462081128747795</v>
      </c>
    </row>
    <row r="119" spans="6:44" x14ac:dyDescent="0.25">
      <c r="F119" s="25" t="s">
        <v>129</v>
      </c>
      <c r="G119" s="26" t="s">
        <v>29</v>
      </c>
      <c r="H119" s="26" t="s">
        <v>44</v>
      </c>
      <c r="I119" s="26">
        <v>245</v>
      </c>
      <c r="J119" s="26">
        <v>29</v>
      </c>
      <c r="K119" s="26" t="s">
        <v>10</v>
      </c>
      <c r="L119" s="26" t="s">
        <v>8</v>
      </c>
      <c r="M119" s="26" t="s">
        <v>7</v>
      </c>
      <c r="N119" s="26" t="s">
        <v>13</v>
      </c>
      <c r="O119" s="26" t="s">
        <v>11</v>
      </c>
      <c r="P119" s="26" t="s">
        <v>8</v>
      </c>
      <c r="Q119" s="27" t="s">
        <v>63</v>
      </c>
      <c r="R119" s="23">
        <f t="shared" si="25"/>
        <v>7.6499999999999995</v>
      </c>
      <c r="S119" s="23">
        <f t="shared" si="26"/>
        <v>4.2</v>
      </c>
      <c r="T119" s="23">
        <f t="shared" si="27"/>
        <v>4.1999999999999993</v>
      </c>
      <c r="U119" s="23">
        <f t="shared" si="28"/>
        <v>10.199999999999999</v>
      </c>
      <c r="V119" s="23">
        <f t="shared" si="29"/>
        <v>8</v>
      </c>
      <c r="W119" s="23">
        <f t="shared" si="30"/>
        <v>2.625</v>
      </c>
      <c r="X119" s="24">
        <f t="shared" si="31"/>
        <v>0.64242160278745652</v>
      </c>
    </row>
    <row r="120" spans="6:44" x14ac:dyDescent="0.25">
      <c r="F120" s="25" t="s">
        <v>64</v>
      </c>
      <c r="G120" s="26" t="s">
        <v>8</v>
      </c>
      <c r="H120" s="26" t="s">
        <v>65</v>
      </c>
      <c r="I120" s="26">
        <v>250</v>
      </c>
      <c r="J120" s="26">
        <v>25</v>
      </c>
      <c r="K120" s="26" t="s">
        <v>10</v>
      </c>
      <c r="L120" s="26" t="s">
        <v>9</v>
      </c>
      <c r="M120" s="26" t="s">
        <v>4</v>
      </c>
      <c r="N120" s="26" t="s">
        <v>11</v>
      </c>
      <c r="O120" s="26" t="s">
        <v>11</v>
      </c>
      <c r="P120" s="26" t="s">
        <v>14</v>
      </c>
      <c r="Q120" s="27" t="s">
        <v>66</v>
      </c>
      <c r="R120" s="23">
        <f t="shared" si="25"/>
        <v>8.5499999999999989</v>
      </c>
      <c r="S120" s="23">
        <f t="shared" si="26"/>
        <v>3.2</v>
      </c>
      <c r="T120" s="23">
        <f t="shared" si="27"/>
        <v>1.7999999999999998</v>
      </c>
      <c r="U120" s="23">
        <f t="shared" si="28"/>
        <v>9</v>
      </c>
      <c r="V120" s="23">
        <f t="shared" si="29"/>
        <v>9</v>
      </c>
      <c r="W120" s="23">
        <f t="shared" si="30"/>
        <v>4.875</v>
      </c>
      <c r="X120" s="24">
        <f t="shared" si="31"/>
        <v>0.64241622574955903</v>
      </c>
    </row>
    <row r="121" spans="6:44" x14ac:dyDescent="0.25">
      <c r="F121" s="28" t="s">
        <v>292</v>
      </c>
      <c r="G121" s="22" t="s">
        <v>35</v>
      </c>
      <c r="H121" s="22" t="s">
        <v>220</v>
      </c>
      <c r="I121" s="22">
        <v>175</v>
      </c>
      <c r="J121" s="22">
        <v>25</v>
      </c>
      <c r="K121" s="22" t="s">
        <v>8</v>
      </c>
      <c r="L121" s="22" t="s">
        <v>8</v>
      </c>
      <c r="M121" s="22" t="s">
        <v>11</v>
      </c>
      <c r="N121" s="22" t="s">
        <v>13</v>
      </c>
      <c r="O121" s="22" t="s">
        <v>7</v>
      </c>
      <c r="P121" s="22" t="s">
        <v>11</v>
      </c>
      <c r="Q121" s="29" t="s">
        <v>63</v>
      </c>
      <c r="R121" s="23">
        <f t="shared" si="25"/>
        <v>4.8999999999999995</v>
      </c>
      <c r="S121" s="23">
        <f t="shared" si="26"/>
        <v>5.95</v>
      </c>
      <c r="T121" s="23">
        <f t="shared" si="27"/>
        <v>9.5</v>
      </c>
      <c r="U121" s="23">
        <f t="shared" si="28"/>
        <v>8.3999999999999986</v>
      </c>
      <c r="V121" s="23">
        <f t="shared" si="29"/>
        <v>2.4000000000000004</v>
      </c>
      <c r="W121" s="23">
        <f t="shared" si="30"/>
        <v>3.75</v>
      </c>
      <c r="X121" s="24">
        <f t="shared" si="31"/>
        <v>0.63919413919413914</v>
      </c>
    </row>
    <row r="122" spans="6:44" x14ac:dyDescent="0.25">
      <c r="F122" s="25" t="s">
        <v>207</v>
      </c>
      <c r="G122" s="26" t="s">
        <v>33</v>
      </c>
      <c r="H122" s="26" t="s">
        <v>135</v>
      </c>
      <c r="I122" s="26">
        <v>205</v>
      </c>
      <c r="J122" s="26">
        <v>28</v>
      </c>
      <c r="K122" s="26" t="s">
        <v>9</v>
      </c>
      <c r="L122" s="26" t="s">
        <v>12</v>
      </c>
      <c r="M122" s="26" t="s">
        <v>7</v>
      </c>
      <c r="N122" s="26" t="s">
        <v>13</v>
      </c>
      <c r="O122" s="26" t="s">
        <v>9</v>
      </c>
      <c r="P122" s="26" t="s">
        <v>8</v>
      </c>
      <c r="Q122" s="27" t="s">
        <v>88</v>
      </c>
      <c r="R122" s="23">
        <f t="shared" si="25"/>
        <v>6</v>
      </c>
      <c r="S122" s="23">
        <f t="shared" si="26"/>
        <v>8.25</v>
      </c>
      <c r="T122" s="23">
        <f t="shared" si="27"/>
        <v>4.8000000000000007</v>
      </c>
      <c r="U122" s="23">
        <f t="shared" si="28"/>
        <v>9</v>
      </c>
      <c r="V122" s="23">
        <f t="shared" si="29"/>
        <v>6</v>
      </c>
      <c r="W122" s="23">
        <f t="shared" si="30"/>
        <v>2.625</v>
      </c>
      <c r="X122" s="24">
        <f t="shared" si="31"/>
        <v>0.63893728222996515</v>
      </c>
    </row>
    <row r="123" spans="6:44" x14ac:dyDescent="0.25">
      <c r="F123" s="25" t="s">
        <v>259</v>
      </c>
      <c r="G123" s="26" t="s">
        <v>34</v>
      </c>
      <c r="H123" s="26" t="s">
        <v>212</v>
      </c>
      <c r="I123" s="26">
        <v>210</v>
      </c>
      <c r="J123" s="26">
        <v>30</v>
      </c>
      <c r="K123" s="26" t="s">
        <v>8</v>
      </c>
      <c r="L123" s="26" t="s">
        <v>13</v>
      </c>
      <c r="M123" s="26" t="s">
        <v>8</v>
      </c>
      <c r="N123" s="26" t="s">
        <v>11</v>
      </c>
      <c r="O123" s="26" t="s">
        <v>7</v>
      </c>
      <c r="P123" s="26" t="s">
        <v>11</v>
      </c>
      <c r="Q123" s="27" t="s">
        <v>90</v>
      </c>
      <c r="R123" s="23">
        <f t="shared" si="25"/>
        <v>4.55</v>
      </c>
      <c r="S123" s="23">
        <f t="shared" si="26"/>
        <v>10.8</v>
      </c>
      <c r="T123" s="23">
        <f t="shared" si="27"/>
        <v>5.95</v>
      </c>
      <c r="U123" s="23">
        <f t="shared" si="28"/>
        <v>7.5</v>
      </c>
      <c r="V123" s="23">
        <f t="shared" si="29"/>
        <v>3.9000000000000004</v>
      </c>
      <c r="W123" s="23">
        <f t="shared" si="30"/>
        <v>3.75</v>
      </c>
      <c r="X123" s="24">
        <f t="shared" si="31"/>
        <v>0.63501742160278762</v>
      </c>
    </row>
    <row r="124" spans="6:44" x14ac:dyDescent="0.25">
      <c r="F124" s="25" t="s">
        <v>162</v>
      </c>
      <c r="G124" s="26" t="s">
        <v>29</v>
      </c>
      <c r="H124" s="26" t="s">
        <v>44</v>
      </c>
      <c r="I124" s="26">
        <v>228</v>
      </c>
      <c r="J124" s="26">
        <v>27</v>
      </c>
      <c r="K124" s="26" t="s">
        <v>9</v>
      </c>
      <c r="L124" s="26" t="s">
        <v>11</v>
      </c>
      <c r="M124" s="26" t="s">
        <v>7</v>
      </c>
      <c r="N124" s="26" t="s">
        <v>9</v>
      </c>
      <c r="O124" s="26" t="s">
        <v>12</v>
      </c>
      <c r="P124" s="26" t="s">
        <v>11</v>
      </c>
      <c r="Q124" s="27" t="s">
        <v>163</v>
      </c>
      <c r="R124" s="23">
        <f t="shared" si="25"/>
        <v>6.8</v>
      </c>
      <c r="S124" s="23">
        <f t="shared" si="26"/>
        <v>6</v>
      </c>
      <c r="T124" s="23">
        <f t="shared" si="27"/>
        <v>4.1999999999999993</v>
      </c>
      <c r="U124" s="23">
        <f t="shared" si="28"/>
        <v>6.8</v>
      </c>
      <c r="V124" s="23">
        <f t="shared" si="29"/>
        <v>8.8000000000000007</v>
      </c>
      <c r="W124" s="23">
        <f t="shared" si="30"/>
        <v>3.75</v>
      </c>
      <c r="X124" s="24">
        <f t="shared" si="31"/>
        <v>0.63327526132404188</v>
      </c>
    </row>
    <row r="125" spans="6:44" x14ac:dyDescent="0.25">
      <c r="F125" s="28" t="s">
        <v>148</v>
      </c>
      <c r="G125" s="22" t="s">
        <v>29</v>
      </c>
      <c r="H125" s="22" t="s">
        <v>124</v>
      </c>
      <c r="I125" s="22">
        <v>240</v>
      </c>
      <c r="J125" s="22">
        <v>31</v>
      </c>
      <c r="K125" s="22" t="s">
        <v>11</v>
      </c>
      <c r="L125" s="22" t="s">
        <v>8</v>
      </c>
      <c r="M125" s="22" t="s">
        <v>6</v>
      </c>
      <c r="N125" s="22" t="s">
        <v>12</v>
      </c>
      <c r="O125" s="22" t="s">
        <v>11</v>
      </c>
      <c r="P125" s="22" t="s">
        <v>8</v>
      </c>
      <c r="Q125" s="29" t="s">
        <v>133</v>
      </c>
      <c r="R125" s="23">
        <f t="shared" si="25"/>
        <v>8.5</v>
      </c>
      <c r="S125" s="23">
        <f t="shared" si="26"/>
        <v>4.2</v>
      </c>
      <c r="T125" s="23">
        <f t="shared" si="27"/>
        <v>3.5</v>
      </c>
      <c r="U125" s="23">
        <f t="shared" si="28"/>
        <v>9.35</v>
      </c>
      <c r="V125" s="23">
        <f t="shared" si="29"/>
        <v>8</v>
      </c>
      <c r="W125" s="23">
        <f t="shared" si="30"/>
        <v>2.625</v>
      </c>
      <c r="X125" s="24">
        <f t="shared" si="31"/>
        <v>0.630226480836237</v>
      </c>
    </row>
    <row r="126" spans="6:44" x14ac:dyDescent="0.25">
      <c r="F126" s="25" t="s">
        <v>134</v>
      </c>
      <c r="G126" s="26" t="s">
        <v>29</v>
      </c>
      <c r="H126" s="26" t="s">
        <v>135</v>
      </c>
      <c r="I126" s="26">
        <v>265</v>
      </c>
      <c r="J126" s="26">
        <v>27</v>
      </c>
      <c r="K126" s="26" t="s">
        <v>10</v>
      </c>
      <c r="L126" s="26" t="s">
        <v>6</v>
      </c>
      <c r="M126" s="26" t="s">
        <v>6</v>
      </c>
      <c r="N126" s="26" t="s">
        <v>12</v>
      </c>
      <c r="O126" s="26" t="s">
        <v>12</v>
      </c>
      <c r="P126" s="26" t="s">
        <v>11</v>
      </c>
      <c r="Q126" s="27" t="s">
        <v>116</v>
      </c>
      <c r="R126" s="23">
        <f t="shared" si="25"/>
        <v>7.6499999999999995</v>
      </c>
      <c r="S126" s="23">
        <f t="shared" si="26"/>
        <v>3</v>
      </c>
      <c r="T126" s="23">
        <f t="shared" si="27"/>
        <v>3.5</v>
      </c>
      <c r="U126" s="23">
        <f t="shared" si="28"/>
        <v>9.35</v>
      </c>
      <c r="V126" s="23">
        <f t="shared" si="29"/>
        <v>8.8000000000000007</v>
      </c>
      <c r="W126" s="23">
        <f t="shared" si="30"/>
        <v>3.75</v>
      </c>
      <c r="X126" s="24">
        <f t="shared" si="31"/>
        <v>0.62804878048780488</v>
      </c>
    </row>
    <row r="127" spans="6:44" x14ac:dyDescent="0.25">
      <c r="F127" s="25" t="s">
        <v>113</v>
      </c>
      <c r="G127" s="26" t="s">
        <v>29</v>
      </c>
      <c r="H127" s="26" t="s">
        <v>65</v>
      </c>
      <c r="I127" s="26">
        <v>240</v>
      </c>
      <c r="J127" s="26">
        <v>25</v>
      </c>
      <c r="K127" s="26" t="s">
        <v>10</v>
      </c>
      <c r="L127" s="26" t="s">
        <v>6</v>
      </c>
      <c r="M127" s="26" t="s">
        <v>6</v>
      </c>
      <c r="N127" s="26" t="s">
        <v>11</v>
      </c>
      <c r="O127" s="26" t="s">
        <v>13</v>
      </c>
      <c r="P127" s="26" t="s">
        <v>11</v>
      </c>
      <c r="Q127" s="27" t="s">
        <v>60</v>
      </c>
      <c r="R127" s="23">
        <f t="shared" si="25"/>
        <v>7.6499999999999995</v>
      </c>
      <c r="S127" s="23">
        <f t="shared" si="26"/>
        <v>3</v>
      </c>
      <c r="T127" s="23">
        <f t="shared" si="27"/>
        <v>3.5</v>
      </c>
      <c r="U127" s="23">
        <f t="shared" si="28"/>
        <v>8.5</v>
      </c>
      <c r="V127" s="23">
        <f t="shared" si="29"/>
        <v>9.6000000000000014</v>
      </c>
      <c r="W127" s="23">
        <f t="shared" si="30"/>
        <v>3.75</v>
      </c>
      <c r="X127" s="24">
        <f t="shared" si="31"/>
        <v>0.62717770034843212</v>
      </c>
    </row>
    <row r="128" spans="6:44" x14ac:dyDescent="0.25">
      <c r="F128" s="25" t="s">
        <v>144</v>
      </c>
      <c r="G128" s="26" t="s">
        <v>29</v>
      </c>
      <c r="H128" s="26" t="s">
        <v>55</v>
      </c>
      <c r="I128" s="26">
        <v>250</v>
      </c>
      <c r="J128" s="26">
        <v>30</v>
      </c>
      <c r="K128" s="26" t="s">
        <v>10</v>
      </c>
      <c r="L128" s="26" t="s">
        <v>12</v>
      </c>
      <c r="M128" s="26" t="s">
        <v>7</v>
      </c>
      <c r="N128" s="26" t="s">
        <v>11</v>
      </c>
      <c r="O128" s="26" t="s">
        <v>9</v>
      </c>
      <c r="P128" s="26" t="s">
        <v>8</v>
      </c>
      <c r="Q128" s="27" t="s">
        <v>133</v>
      </c>
      <c r="R128" s="23">
        <f t="shared" si="25"/>
        <v>7.6499999999999995</v>
      </c>
      <c r="S128" s="23">
        <f t="shared" si="26"/>
        <v>6.6</v>
      </c>
      <c r="T128" s="23">
        <f t="shared" si="27"/>
        <v>4.1999999999999993</v>
      </c>
      <c r="U128" s="23">
        <f t="shared" si="28"/>
        <v>8.5</v>
      </c>
      <c r="V128" s="23">
        <f t="shared" si="29"/>
        <v>6.4</v>
      </c>
      <c r="W128" s="23">
        <f t="shared" si="30"/>
        <v>2.625</v>
      </c>
      <c r="X128" s="24">
        <f t="shared" si="31"/>
        <v>0.62674216027874574</v>
      </c>
    </row>
    <row r="129" spans="6:24" x14ac:dyDescent="0.25">
      <c r="F129" s="25" t="s">
        <v>214</v>
      </c>
      <c r="G129" s="26" t="s">
        <v>33</v>
      </c>
      <c r="H129" s="26" t="s">
        <v>135</v>
      </c>
      <c r="I129" s="26">
        <v>210</v>
      </c>
      <c r="J129" s="26">
        <v>29</v>
      </c>
      <c r="K129" s="26" t="s">
        <v>8</v>
      </c>
      <c r="L129" s="26" t="s">
        <v>13</v>
      </c>
      <c r="M129" s="26" t="s">
        <v>8</v>
      </c>
      <c r="N129" s="26" t="s">
        <v>12</v>
      </c>
      <c r="O129" s="26" t="s">
        <v>8</v>
      </c>
      <c r="P129" s="26" t="s">
        <v>8</v>
      </c>
      <c r="Q129" s="27" t="s">
        <v>116</v>
      </c>
      <c r="R129" s="23">
        <f t="shared" si="25"/>
        <v>5.25</v>
      </c>
      <c r="S129" s="23">
        <f t="shared" si="26"/>
        <v>9</v>
      </c>
      <c r="T129" s="23">
        <f t="shared" si="27"/>
        <v>5.6000000000000005</v>
      </c>
      <c r="U129" s="23">
        <f t="shared" si="28"/>
        <v>8.25</v>
      </c>
      <c r="V129" s="23">
        <f t="shared" si="29"/>
        <v>5.25</v>
      </c>
      <c r="W129" s="23">
        <f t="shared" si="30"/>
        <v>2.625</v>
      </c>
      <c r="X129" s="24">
        <f t="shared" si="31"/>
        <v>0.62674216027874574</v>
      </c>
    </row>
    <row r="130" spans="6:24" x14ac:dyDescent="0.25">
      <c r="F130" s="28" t="s">
        <v>174</v>
      </c>
      <c r="G130" s="22" t="s">
        <v>33</v>
      </c>
      <c r="H130" s="22" t="s">
        <v>135</v>
      </c>
      <c r="I130" s="22">
        <v>210</v>
      </c>
      <c r="J130" s="22">
        <v>36</v>
      </c>
      <c r="K130" s="22" t="s">
        <v>8</v>
      </c>
      <c r="L130" s="22" t="s">
        <v>12</v>
      </c>
      <c r="M130" s="22" t="s">
        <v>8</v>
      </c>
      <c r="N130" s="22" t="s">
        <v>13</v>
      </c>
      <c r="O130" s="22" t="s">
        <v>8</v>
      </c>
      <c r="P130" s="22" t="s">
        <v>8</v>
      </c>
      <c r="Q130" s="29" t="s">
        <v>70</v>
      </c>
      <c r="R130" s="23">
        <f t="shared" si="25"/>
        <v>5.25</v>
      </c>
      <c r="S130" s="23">
        <f t="shared" si="26"/>
        <v>8.25</v>
      </c>
      <c r="T130" s="23">
        <f t="shared" si="27"/>
        <v>5.6000000000000005</v>
      </c>
      <c r="U130" s="23">
        <f t="shared" si="28"/>
        <v>9</v>
      </c>
      <c r="V130" s="23">
        <f t="shared" si="29"/>
        <v>5.25</v>
      </c>
      <c r="W130" s="23">
        <f t="shared" si="30"/>
        <v>2.625</v>
      </c>
      <c r="X130" s="24">
        <f t="shared" si="31"/>
        <v>0.62674216027874574</v>
      </c>
    </row>
    <row r="131" spans="6:24" x14ac:dyDescent="0.25">
      <c r="F131" s="28" t="s">
        <v>228</v>
      </c>
      <c r="G131" s="22" t="s">
        <v>34</v>
      </c>
      <c r="H131" s="22" t="s">
        <v>229</v>
      </c>
      <c r="I131" s="22">
        <v>190</v>
      </c>
      <c r="J131" s="22">
        <v>23</v>
      </c>
      <c r="K131" s="22" t="s">
        <v>9</v>
      </c>
      <c r="L131" s="22" t="s">
        <v>13</v>
      </c>
      <c r="M131" s="22" t="s">
        <v>8</v>
      </c>
      <c r="N131" s="22" t="s">
        <v>8</v>
      </c>
      <c r="O131" s="22" t="s">
        <v>7</v>
      </c>
      <c r="P131" s="22" t="s">
        <v>14</v>
      </c>
      <c r="Q131" s="29" t="s">
        <v>79</v>
      </c>
      <c r="R131" s="23">
        <f t="shared" si="25"/>
        <v>5.2</v>
      </c>
      <c r="S131" s="23">
        <f t="shared" si="26"/>
        <v>10.8</v>
      </c>
      <c r="T131" s="23">
        <f t="shared" si="27"/>
        <v>5.95</v>
      </c>
      <c r="U131" s="23">
        <f t="shared" si="28"/>
        <v>5.25</v>
      </c>
      <c r="V131" s="23">
        <f t="shared" si="29"/>
        <v>3.9000000000000004</v>
      </c>
      <c r="W131" s="23">
        <f t="shared" si="30"/>
        <v>4.875</v>
      </c>
      <c r="X131" s="24">
        <f t="shared" si="31"/>
        <v>0.62674216027874574</v>
      </c>
    </row>
    <row r="132" spans="6:24" x14ac:dyDescent="0.25">
      <c r="F132" t="s">
        <v>314</v>
      </c>
      <c r="G132" s="22" t="s">
        <v>8</v>
      </c>
      <c r="H132" s="22" t="s">
        <v>44</v>
      </c>
      <c r="I132" s="22">
        <v>260</v>
      </c>
      <c r="J132" s="22">
        <v>29</v>
      </c>
      <c r="K132" s="22" t="s">
        <v>9</v>
      </c>
      <c r="L132" s="22" t="s">
        <v>8</v>
      </c>
      <c r="M132" s="22" t="s">
        <v>7</v>
      </c>
      <c r="N132" s="22" t="s">
        <v>11</v>
      </c>
      <c r="O132" s="22" t="s">
        <v>12</v>
      </c>
      <c r="P132" s="22" t="s">
        <v>8</v>
      </c>
      <c r="R132" s="23">
        <f t="shared" si="25"/>
        <v>7.6</v>
      </c>
      <c r="S132" s="23">
        <f t="shared" si="26"/>
        <v>2.8000000000000003</v>
      </c>
      <c r="T132" s="23">
        <f t="shared" si="27"/>
        <v>3.5999999999999996</v>
      </c>
      <c r="U132" s="23">
        <f t="shared" si="28"/>
        <v>9</v>
      </c>
      <c r="V132" s="23">
        <f t="shared" si="29"/>
        <v>9.9</v>
      </c>
      <c r="W132" s="23">
        <f t="shared" si="30"/>
        <v>2.625</v>
      </c>
      <c r="X132" s="24">
        <f t="shared" si="31"/>
        <v>0.62654320987654322</v>
      </c>
    </row>
    <row r="133" spans="6:24" x14ac:dyDescent="0.25">
      <c r="F133" s="28" t="s">
        <v>217</v>
      </c>
      <c r="G133" s="22" t="s">
        <v>34</v>
      </c>
      <c r="H133" s="22" t="s">
        <v>179</v>
      </c>
      <c r="I133" s="22">
        <v>174</v>
      </c>
      <c r="J133" s="22">
        <v>25</v>
      </c>
      <c r="K133" s="22" t="s">
        <v>9</v>
      </c>
      <c r="L133" s="22" t="s">
        <v>9</v>
      </c>
      <c r="M133" s="22" t="s">
        <v>7</v>
      </c>
      <c r="N133" s="22" t="s">
        <v>13</v>
      </c>
      <c r="O133" s="22" t="s">
        <v>8</v>
      </c>
      <c r="P133" s="22" t="s">
        <v>14</v>
      </c>
      <c r="Q133" s="29" t="s">
        <v>147</v>
      </c>
      <c r="R133" s="23">
        <f t="shared" si="25"/>
        <v>5.2</v>
      </c>
      <c r="S133" s="23">
        <f t="shared" si="26"/>
        <v>7.2</v>
      </c>
      <c r="T133" s="23">
        <f t="shared" si="27"/>
        <v>5.0999999999999996</v>
      </c>
      <c r="U133" s="23">
        <f t="shared" si="28"/>
        <v>9</v>
      </c>
      <c r="V133" s="23">
        <f t="shared" si="29"/>
        <v>4.55</v>
      </c>
      <c r="W133" s="23">
        <f t="shared" si="30"/>
        <v>4.875</v>
      </c>
      <c r="X133" s="24">
        <f t="shared" si="31"/>
        <v>0.62587108013937287</v>
      </c>
    </row>
    <row r="134" spans="6:24" x14ac:dyDescent="0.25">
      <c r="F134" s="25" t="s">
        <v>270</v>
      </c>
      <c r="G134" s="26" t="s">
        <v>35</v>
      </c>
      <c r="H134" s="26" t="s">
        <v>222</v>
      </c>
      <c r="I134" s="26">
        <v>202</v>
      </c>
      <c r="J134" s="26">
        <v>24</v>
      </c>
      <c r="K134" s="26" t="s">
        <v>8</v>
      </c>
      <c r="L134" s="26" t="s">
        <v>11</v>
      </c>
      <c r="M134" s="26" t="s">
        <v>9</v>
      </c>
      <c r="N134" s="26" t="s">
        <v>11</v>
      </c>
      <c r="O134" s="26" t="s">
        <v>7</v>
      </c>
      <c r="P134" s="26" t="s">
        <v>11</v>
      </c>
      <c r="Q134" s="27" t="s">
        <v>147</v>
      </c>
      <c r="R134" s="23">
        <f t="shared" si="25"/>
        <v>4.8999999999999995</v>
      </c>
      <c r="S134" s="23">
        <f t="shared" si="26"/>
        <v>8.5</v>
      </c>
      <c r="T134" s="23">
        <f t="shared" si="27"/>
        <v>7.6</v>
      </c>
      <c r="U134" s="23">
        <f t="shared" si="28"/>
        <v>7</v>
      </c>
      <c r="V134" s="23">
        <f t="shared" si="29"/>
        <v>2.4000000000000004</v>
      </c>
      <c r="W134" s="23">
        <f t="shared" si="30"/>
        <v>3.75</v>
      </c>
      <c r="X134" s="24">
        <f t="shared" si="31"/>
        <v>0.62545787545787546</v>
      </c>
    </row>
    <row r="135" spans="6:24" x14ac:dyDescent="0.25">
      <c r="F135" s="28" t="s">
        <v>161</v>
      </c>
      <c r="G135" s="22" t="s">
        <v>29</v>
      </c>
      <c r="H135" s="22" t="s">
        <v>65</v>
      </c>
      <c r="I135" s="22">
        <v>225</v>
      </c>
      <c r="J135" s="22">
        <v>28</v>
      </c>
      <c r="K135" s="22" t="s">
        <v>9</v>
      </c>
      <c r="L135" s="22" t="s">
        <v>10</v>
      </c>
      <c r="M135" s="22" t="s">
        <v>7</v>
      </c>
      <c r="N135" s="22" t="s">
        <v>12</v>
      </c>
      <c r="O135" s="22" t="s">
        <v>9</v>
      </c>
      <c r="P135" s="22" t="s">
        <v>11</v>
      </c>
      <c r="Q135" s="29" t="s">
        <v>58</v>
      </c>
      <c r="R135" s="23">
        <f t="shared" si="25"/>
        <v>6.8</v>
      </c>
      <c r="S135" s="23">
        <f t="shared" si="26"/>
        <v>5.3999999999999995</v>
      </c>
      <c r="T135" s="23">
        <f t="shared" si="27"/>
        <v>4.1999999999999993</v>
      </c>
      <c r="U135" s="23">
        <f t="shared" si="28"/>
        <v>9.35</v>
      </c>
      <c r="V135" s="23">
        <f t="shared" si="29"/>
        <v>6.4</v>
      </c>
      <c r="W135" s="23">
        <f t="shared" si="30"/>
        <v>3.75</v>
      </c>
      <c r="X135" s="24">
        <f t="shared" si="31"/>
        <v>0.62543554006968649</v>
      </c>
    </row>
    <row r="136" spans="6:24" x14ac:dyDescent="0.25">
      <c r="F136" s="25" t="s">
        <v>121</v>
      </c>
      <c r="G136" s="26" t="s">
        <v>29</v>
      </c>
      <c r="H136" s="26" t="s">
        <v>65</v>
      </c>
      <c r="I136" s="26">
        <v>289</v>
      </c>
      <c r="J136" s="26">
        <v>30</v>
      </c>
      <c r="K136" s="26" t="s">
        <v>11</v>
      </c>
      <c r="L136" s="26" t="s">
        <v>7</v>
      </c>
      <c r="M136" s="26" t="s">
        <v>6</v>
      </c>
      <c r="N136" s="26" t="s">
        <v>11</v>
      </c>
      <c r="O136" s="26" t="s">
        <v>11</v>
      </c>
      <c r="P136" s="26" t="s">
        <v>11</v>
      </c>
      <c r="Q136" s="27" t="s">
        <v>66</v>
      </c>
      <c r="R136" s="23">
        <f t="shared" si="25"/>
        <v>8.5</v>
      </c>
      <c r="S136" s="23">
        <f t="shared" si="26"/>
        <v>3.5999999999999996</v>
      </c>
      <c r="T136" s="23">
        <f t="shared" si="27"/>
        <v>3.5</v>
      </c>
      <c r="U136" s="23">
        <f t="shared" si="28"/>
        <v>8.5</v>
      </c>
      <c r="V136" s="23">
        <f t="shared" si="29"/>
        <v>8</v>
      </c>
      <c r="W136" s="23">
        <f t="shared" si="30"/>
        <v>3.75</v>
      </c>
      <c r="X136" s="24">
        <f t="shared" si="31"/>
        <v>0.62456445993031373</v>
      </c>
    </row>
    <row r="137" spans="6:24" x14ac:dyDescent="0.25">
      <c r="F137" s="28" t="s">
        <v>94</v>
      </c>
      <c r="G137" s="22" t="s">
        <v>8</v>
      </c>
      <c r="H137" s="22" t="s">
        <v>55</v>
      </c>
      <c r="I137" s="22">
        <v>258</v>
      </c>
      <c r="J137" s="22">
        <v>22</v>
      </c>
      <c r="K137" s="22" t="s">
        <v>11</v>
      </c>
      <c r="L137" s="22" t="s">
        <v>4</v>
      </c>
      <c r="M137" s="22" t="s">
        <v>4</v>
      </c>
      <c r="N137" s="22" t="s">
        <v>12</v>
      </c>
      <c r="O137" s="22" t="s">
        <v>10</v>
      </c>
      <c r="P137" s="22" t="s">
        <v>14</v>
      </c>
      <c r="Q137" s="29" t="s">
        <v>95</v>
      </c>
      <c r="R137" s="23">
        <f t="shared" si="25"/>
        <v>9.5</v>
      </c>
      <c r="S137" s="23">
        <f t="shared" si="26"/>
        <v>1.2000000000000002</v>
      </c>
      <c r="T137" s="23">
        <f t="shared" si="27"/>
        <v>1.7999999999999998</v>
      </c>
      <c r="U137" s="23">
        <f t="shared" si="28"/>
        <v>9.9</v>
      </c>
      <c r="V137" s="23">
        <f t="shared" si="29"/>
        <v>8.1</v>
      </c>
      <c r="W137" s="23">
        <f t="shared" si="30"/>
        <v>4.875</v>
      </c>
      <c r="X137" s="24">
        <f t="shared" si="31"/>
        <v>0.62389770723104065</v>
      </c>
    </row>
    <row r="138" spans="6:24" x14ac:dyDescent="0.25">
      <c r="F138" s="25" t="s">
        <v>160</v>
      </c>
      <c r="G138" s="26" t="s">
        <v>29</v>
      </c>
      <c r="H138" s="26" t="s">
        <v>135</v>
      </c>
      <c r="I138" s="26">
        <v>240</v>
      </c>
      <c r="J138" s="26">
        <v>28</v>
      </c>
      <c r="K138" s="26" t="s">
        <v>10</v>
      </c>
      <c r="L138" s="26" t="s">
        <v>6</v>
      </c>
      <c r="M138" s="26" t="s">
        <v>8</v>
      </c>
      <c r="N138" s="26" t="s">
        <v>11</v>
      </c>
      <c r="O138" s="26" t="s">
        <v>11</v>
      </c>
      <c r="P138" s="26" t="s">
        <v>11</v>
      </c>
      <c r="Q138" s="27" t="s">
        <v>93</v>
      </c>
      <c r="R138" s="23">
        <f t="shared" ref="R138:R201" si="32">IF(G138="C",(VLOOKUP(K138,$D$4:$E$17,2,FALSE)*$H$3),IF(G138="PF",(VLOOKUP(K138,$D$4:$E$17,2,FALSE)*$H$4),IF(G138="SF",(VLOOKUP(K138,$D$4:$E$17,2,FALSE)*$H$5),IF(G138="SG",(VLOOKUP(K138,$D$4:$E$17,2,FALSE)*$H$6),IF(G138="PG",(VLOOKUP(K138,$D$4:$E$17,2,FALSE)*$H$7))))))</f>
        <v>7.6499999999999995</v>
      </c>
      <c r="S138" s="23">
        <f t="shared" ref="S138:S201" si="33">IF(G138="C",(VLOOKUP(L138,$D$4:$E$17,2,FALSE)*$I$3),IF(G138="PF",(VLOOKUP(L138,$D$4:$E$17,2,FALSE)*$I$4),IF(G138="SF",(VLOOKUP(L138,$D$4:$E$17,2,FALSE)*$I$5),IF(G138="SG",(VLOOKUP(L138,$D$4:$E$17,2,FALSE)*$I$6),IF(G138="PG",(VLOOKUP(L138,$D$4:$E$17,2,FALSE)*$I$7))))))</f>
        <v>3</v>
      </c>
      <c r="T138" s="23">
        <f t="shared" ref="T138:T201" si="34">IF(G138="C",(VLOOKUP(M138,$D$4:$E$17,2,FALSE)*$J$3),IF(G138="PF",(VLOOKUP(M138,$D$4:$E$17,2,FALSE)*$J$4),IF(G138="SF",(VLOOKUP(M138,$D$4:$E$17,2,FALSE)*$J$5),IF(G138="SG",(VLOOKUP(M138,$D$4:$E$17,2,FALSE)*$J$6),IF(G138="PG",(VLOOKUP(M138,$D$4:$E$17,2,FALSE)*$J$7))))))</f>
        <v>4.8999999999999995</v>
      </c>
      <c r="U138" s="23">
        <f t="shared" ref="U138:U201" si="35">IF(G138="C",(VLOOKUP(N138,$D$4:$E$17,2,FALSE)*$K$3),IF(G138="PF",(VLOOKUP(N138,$D$4:$E$17,2,FALSE)*$K$4),IF(G138="SF",(VLOOKUP(N138,$D$4:$E$17,2,FALSE)*$K$5),IF(G138="SG",(VLOOKUP(N138,$D$4:$E$17,2,FALSE)*$K$6),IF(G138="PG",(VLOOKUP(N138,$D$4:$E$17,2,FALSE)*$K$7))))))</f>
        <v>8.5</v>
      </c>
      <c r="V138" s="23">
        <f t="shared" ref="V138:V201" si="36">IF(G138="C",(VLOOKUP(O138,$D$4:$E$17,2,FALSE)*$L$3),IF(G138="PF",(VLOOKUP(O138,$D$4:$E$17,2,FALSE)*$L$4),IF(G138="SF",(VLOOKUP(O138,$D$4:$E$17,2,FALSE)*$L$5),IF(G138="SG",(VLOOKUP(O138,$D$4:$E$17,2,FALSE)*$L$6),IF(G138="PG",(VLOOKUP(O138,$D$4:$E$17,2,FALSE)*$L$7))))))</f>
        <v>8</v>
      </c>
      <c r="W138" s="23">
        <f t="shared" ref="W138:W201" si="37">VLOOKUP(P138,$D$7:$E$20,2,FALSE)*0.375</f>
        <v>3.75</v>
      </c>
      <c r="X138" s="24">
        <f t="shared" ref="X138:X201" si="38">SUM(R138:W138)/VLOOKUP(G138,$A$4:$B$8,2,FALSE)</f>
        <v>0.62369337979094086</v>
      </c>
    </row>
    <row r="139" spans="6:24" x14ac:dyDescent="0.25">
      <c r="F139" s="28" t="s">
        <v>271</v>
      </c>
      <c r="G139" s="22" t="s">
        <v>35</v>
      </c>
      <c r="H139" s="22" t="s">
        <v>222</v>
      </c>
      <c r="I139" s="22">
        <v>175</v>
      </c>
      <c r="J139" s="22">
        <v>22</v>
      </c>
      <c r="K139" s="22" t="s">
        <v>8</v>
      </c>
      <c r="L139" s="22" t="s">
        <v>11</v>
      </c>
      <c r="M139" s="22" t="s">
        <v>10</v>
      </c>
      <c r="N139" s="22" t="s">
        <v>9</v>
      </c>
      <c r="O139" s="22" t="s">
        <v>5</v>
      </c>
      <c r="P139" s="22" t="s">
        <v>14</v>
      </c>
      <c r="Q139" s="22" t="s">
        <v>101</v>
      </c>
      <c r="R139" s="23">
        <f t="shared" si="32"/>
        <v>4.8999999999999995</v>
      </c>
      <c r="S139" s="23">
        <f t="shared" si="33"/>
        <v>8.5</v>
      </c>
      <c r="T139" s="23">
        <f t="shared" si="34"/>
        <v>8.5499999999999989</v>
      </c>
      <c r="U139" s="23">
        <f t="shared" si="35"/>
        <v>5.6</v>
      </c>
      <c r="V139" s="23">
        <f t="shared" si="36"/>
        <v>1.6</v>
      </c>
      <c r="W139" s="23">
        <f t="shared" si="37"/>
        <v>4.875</v>
      </c>
      <c r="X139" s="24">
        <f t="shared" si="38"/>
        <v>0.62316849816849818</v>
      </c>
    </row>
    <row r="140" spans="6:24" x14ac:dyDescent="0.25">
      <c r="F140" s="28" t="s">
        <v>246</v>
      </c>
      <c r="G140" s="22" t="s">
        <v>34</v>
      </c>
      <c r="H140" s="22" t="s">
        <v>212</v>
      </c>
      <c r="I140" s="22">
        <v>201</v>
      </c>
      <c r="J140" s="22">
        <v>27</v>
      </c>
      <c r="K140" s="22" t="s">
        <v>9</v>
      </c>
      <c r="L140" s="22" t="s">
        <v>9</v>
      </c>
      <c r="M140" s="22" t="s">
        <v>8</v>
      </c>
      <c r="N140" s="22" t="s">
        <v>14</v>
      </c>
      <c r="O140" s="22" t="s">
        <v>7</v>
      </c>
      <c r="P140" s="22" t="s">
        <v>11</v>
      </c>
      <c r="Q140" s="29" t="s">
        <v>125</v>
      </c>
      <c r="R140" s="23">
        <f t="shared" si="32"/>
        <v>5.2</v>
      </c>
      <c r="S140" s="23">
        <f t="shared" si="33"/>
        <v>7.2</v>
      </c>
      <c r="T140" s="23">
        <f t="shared" si="34"/>
        <v>5.95</v>
      </c>
      <c r="U140" s="23">
        <f t="shared" si="35"/>
        <v>9.75</v>
      </c>
      <c r="V140" s="23">
        <f t="shared" si="36"/>
        <v>3.9000000000000004</v>
      </c>
      <c r="W140" s="23">
        <f t="shared" si="37"/>
        <v>3.75</v>
      </c>
      <c r="X140" s="24">
        <f t="shared" si="38"/>
        <v>0.62282229965156799</v>
      </c>
    </row>
    <row r="141" spans="6:24" x14ac:dyDescent="0.25">
      <c r="F141" s="28" t="s">
        <v>308</v>
      </c>
      <c r="G141" s="22" t="s">
        <v>35</v>
      </c>
      <c r="H141" s="22" t="s">
        <v>222</v>
      </c>
      <c r="I141" s="22">
        <v>180</v>
      </c>
      <c r="J141" s="22">
        <v>32</v>
      </c>
      <c r="K141" s="22" t="s">
        <v>8</v>
      </c>
      <c r="L141" s="22" t="s">
        <v>12</v>
      </c>
      <c r="M141" s="22" t="s">
        <v>10</v>
      </c>
      <c r="N141" s="22" t="s">
        <v>12</v>
      </c>
      <c r="O141" s="22" t="s">
        <v>6</v>
      </c>
      <c r="P141" s="22" t="s">
        <v>5</v>
      </c>
      <c r="Q141" s="29" t="s">
        <v>147</v>
      </c>
      <c r="R141" s="23">
        <f t="shared" si="32"/>
        <v>4.8999999999999995</v>
      </c>
      <c r="S141" s="23">
        <f t="shared" si="33"/>
        <v>9.35</v>
      </c>
      <c r="T141" s="23">
        <f t="shared" si="34"/>
        <v>8.5499999999999989</v>
      </c>
      <c r="U141" s="23">
        <f t="shared" si="35"/>
        <v>7.6999999999999993</v>
      </c>
      <c r="V141" s="23">
        <f t="shared" si="36"/>
        <v>2</v>
      </c>
      <c r="W141" s="23">
        <f t="shared" si="37"/>
        <v>1.5</v>
      </c>
      <c r="X141" s="24">
        <f t="shared" si="38"/>
        <v>0.62271062271062272</v>
      </c>
    </row>
    <row r="142" spans="6:24" x14ac:dyDescent="0.25">
      <c r="F142" s="25" t="s">
        <v>228</v>
      </c>
      <c r="G142" s="26" t="s">
        <v>34</v>
      </c>
      <c r="H142" s="26" t="s">
        <v>225</v>
      </c>
      <c r="I142" s="26">
        <v>205</v>
      </c>
      <c r="J142" s="26">
        <v>29</v>
      </c>
      <c r="K142" s="26" t="s">
        <v>9</v>
      </c>
      <c r="L142" s="26" t="s">
        <v>12</v>
      </c>
      <c r="M142" s="26" t="s">
        <v>7</v>
      </c>
      <c r="N142" s="26" t="s">
        <v>13</v>
      </c>
      <c r="O142" s="26" t="s">
        <v>7</v>
      </c>
      <c r="P142" s="26" t="s">
        <v>8</v>
      </c>
      <c r="Q142" s="27" t="s">
        <v>116</v>
      </c>
      <c r="R142" s="23">
        <f t="shared" si="32"/>
        <v>5.2</v>
      </c>
      <c r="S142" s="23">
        <f t="shared" si="33"/>
        <v>9.9</v>
      </c>
      <c r="T142" s="23">
        <f t="shared" si="34"/>
        <v>5.0999999999999996</v>
      </c>
      <c r="U142" s="23">
        <f t="shared" si="35"/>
        <v>9</v>
      </c>
      <c r="V142" s="23">
        <f t="shared" si="36"/>
        <v>3.9000000000000004</v>
      </c>
      <c r="W142" s="23">
        <f t="shared" si="37"/>
        <v>2.625</v>
      </c>
      <c r="X142" s="24">
        <f t="shared" si="38"/>
        <v>0.62238675958188161</v>
      </c>
    </row>
    <row r="143" spans="6:24" x14ac:dyDescent="0.25">
      <c r="F143" s="25" t="s">
        <v>239</v>
      </c>
      <c r="G143" s="26" t="s">
        <v>34</v>
      </c>
      <c r="H143" s="26" t="s">
        <v>135</v>
      </c>
      <c r="I143" s="26">
        <v>200</v>
      </c>
      <c r="J143" s="26">
        <v>30</v>
      </c>
      <c r="K143" s="26" t="s">
        <v>8</v>
      </c>
      <c r="L143" s="26" t="s">
        <v>12</v>
      </c>
      <c r="M143" s="26" t="s">
        <v>7</v>
      </c>
      <c r="N143" s="26" t="s">
        <v>13</v>
      </c>
      <c r="O143" s="26" t="s">
        <v>8</v>
      </c>
      <c r="P143" s="26" t="s">
        <v>8</v>
      </c>
      <c r="Q143" s="27" t="s">
        <v>116</v>
      </c>
      <c r="R143" s="23">
        <f t="shared" si="32"/>
        <v>4.55</v>
      </c>
      <c r="S143" s="23">
        <f t="shared" si="33"/>
        <v>9.9</v>
      </c>
      <c r="T143" s="23">
        <f t="shared" si="34"/>
        <v>5.0999999999999996</v>
      </c>
      <c r="U143" s="23">
        <f t="shared" si="35"/>
        <v>9</v>
      </c>
      <c r="V143" s="23">
        <f t="shared" si="36"/>
        <v>4.55</v>
      </c>
      <c r="W143" s="23">
        <f t="shared" si="37"/>
        <v>2.625</v>
      </c>
      <c r="X143" s="24">
        <f t="shared" si="38"/>
        <v>0.6223867595818815</v>
      </c>
    </row>
    <row r="144" spans="6:24" x14ac:dyDescent="0.25">
      <c r="F144" s="25" t="s">
        <v>241</v>
      </c>
      <c r="G144" s="26" t="s">
        <v>34</v>
      </c>
      <c r="H144" s="26" t="s">
        <v>179</v>
      </c>
      <c r="I144" s="26">
        <v>220</v>
      </c>
      <c r="J144" s="26">
        <v>33</v>
      </c>
      <c r="K144" s="26" t="s">
        <v>8</v>
      </c>
      <c r="L144" s="26" t="s">
        <v>13</v>
      </c>
      <c r="M144" s="26" t="s">
        <v>8</v>
      </c>
      <c r="N144" s="26" t="s">
        <v>12</v>
      </c>
      <c r="O144" s="26" t="s">
        <v>6</v>
      </c>
      <c r="P144" s="26" t="s">
        <v>8</v>
      </c>
      <c r="Q144" s="27" t="s">
        <v>72</v>
      </c>
      <c r="R144" s="23">
        <f t="shared" si="32"/>
        <v>4.55</v>
      </c>
      <c r="S144" s="23">
        <f t="shared" si="33"/>
        <v>10.8</v>
      </c>
      <c r="T144" s="23">
        <f t="shared" si="34"/>
        <v>5.95</v>
      </c>
      <c r="U144" s="23">
        <f t="shared" si="35"/>
        <v>8.25</v>
      </c>
      <c r="V144" s="23">
        <f t="shared" si="36"/>
        <v>3.25</v>
      </c>
      <c r="W144" s="23">
        <f t="shared" si="37"/>
        <v>2.625</v>
      </c>
      <c r="X144" s="24">
        <f t="shared" si="38"/>
        <v>0.61716027874564461</v>
      </c>
    </row>
    <row r="145" spans="6:24" x14ac:dyDescent="0.25">
      <c r="F145" s="28" t="s">
        <v>117</v>
      </c>
      <c r="G145" s="22" t="s">
        <v>29</v>
      </c>
      <c r="H145" s="22" t="s">
        <v>44</v>
      </c>
      <c r="I145" s="22">
        <v>240</v>
      </c>
      <c r="J145" s="22">
        <v>21</v>
      </c>
      <c r="K145" s="22" t="s">
        <v>9</v>
      </c>
      <c r="L145" s="22" t="s">
        <v>8</v>
      </c>
      <c r="M145" s="22" t="s">
        <v>4</v>
      </c>
      <c r="N145" s="22" t="s">
        <v>12</v>
      </c>
      <c r="O145" s="22" t="s">
        <v>11</v>
      </c>
      <c r="P145" s="22" t="s">
        <v>14</v>
      </c>
      <c r="Q145" s="29" t="s">
        <v>118</v>
      </c>
      <c r="R145" s="23">
        <f t="shared" si="32"/>
        <v>6.8</v>
      </c>
      <c r="S145" s="23">
        <f t="shared" si="33"/>
        <v>4.2</v>
      </c>
      <c r="T145" s="23">
        <f t="shared" si="34"/>
        <v>2.0999999999999996</v>
      </c>
      <c r="U145" s="23">
        <f t="shared" si="35"/>
        <v>9.35</v>
      </c>
      <c r="V145" s="23">
        <f t="shared" si="36"/>
        <v>8</v>
      </c>
      <c r="W145" s="23">
        <f t="shared" si="37"/>
        <v>4.875</v>
      </c>
      <c r="X145" s="24">
        <f t="shared" si="38"/>
        <v>0.61541811846689909</v>
      </c>
    </row>
    <row r="146" spans="6:24" x14ac:dyDescent="0.25">
      <c r="F146" s="28" t="s">
        <v>276</v>
      </c>
      <c r="G146" s="22" t="s">
        <v>35</v>
      </c>
      <c r="H146" s="22" t="s">
        <v>225</v>
      </c>
      <c r="I146" s="22">
        <v>185</v>
      </c>
      <c r="J146" s="22">
        <v>23</v>
      </c>
      <c r="K146" s="22" t="s">
        <v>8</v>
      </c>
      <c r="L146" s="22" t="s">
        <v>12</v>
      </c>
      <c r="M146" s="22" t="s">
        <v>9</v>
      </c>
      <c r="N146" s="22" t="s">
        <v>9</v>
      </c>
      <c r="O146" s="22" t="s">
        <v>7</v>
      </c>
      <c r="P146" s="22" t="s">
        <v>11</v>
      </c>
      <c r="Q146" s="29" t="s">
        <v>95</v>
      </c>
      <c r="R146" s="23">
        <f t="shared" si="32"/>
        <v>4.8999999999999995</v>
      </c>
      <c r="S146" s="23">
        <f t="shared" si="33"/>
        <v>9.35</v>
      </c>
      <c r="T146" s="23">
        <f t="shared" si="34"/>
        <v>7.6</v>
      </c>
      <c r="U146" s="23">
        <f t="shared" si="35"/>
        <v>5.6</v>
      </c>
      <c r="V146" s="23">
        <f t="shared" si="36"/>
        <v>2.4000000000000004</v>
      </c>
      <c r="W146" s="23">
        <f t="shared" si="37"/>
        <v>3.75</v>
      </c>
      <c r="X146" s="24">
        <f t="shared" si="38"/>
        <v>0.61538461538461542</v>
      </c>
    </row>
    <row r="147" spans="6:24" x14ac:dyDescent="0.25">
      <c r="F147" s="28" t="s">
        <v>304</v>
      </c>
      <c r="G147" s="22" t="s">
        <v>35</v>
      </c>
      <c r="H147" s="22" t="s">
        <v>225</v>
      </c>
      <c r="I147" s="22">
        <v>210</v>
      </c>
      <c r="J147" s="22">
        <v>32</v>
      </c>
      <c r="K147" s="22" t="s">
        <v>8</v>
      </c>
      <c r="L147" s="22" t="s">
        <v>13</v>
      </c>
      <c r="M147" s="22" t="s">
        <v>10</v>
      </c>
      <c r="N147" s="22" t="s">
        <v>9</v>
      </c>
      <c r="O147" s="22" t="s">
        <v>8</v>
      </c>
      <c r="P147" s="22" t="s">
        <v>5</v>
      </c>
      <c r="Q147" s="29" t="s">
        <v>109</v>
      </c>
      <c r="R147" s="23">
        <f t="shared" si="32"/>
        <v>4.8999999999999995</v>
      </c>
      <c r="S147" s="23">
        <f t="shared" si="33"/>
        <v>10.199999999999999</v>
      </c>
      <c r="T147" s="23">
        <f t="shared" si="34"/>
        <v>8.5499999999999989</v>
      </c>
      <c r="U147" s="23">
        <f t="shared" si="35"/>
        <v>5.6</v>
      </c>
      <c r="V147" s="23">
        <f t="shared" si="36"/>
        <v>2.8000000000000003</v>
      </c>
      <c r="W147" s="23">
        <f t="shared" si="37"/>
        <v>1.5</v>
      </c>
      <c r="X147" s="24">
        <f t="shared" si="38"/>
        <v>0.6144688644688644</v>
      </c>
    </row>
    <row r="148" spans="6:24" x14ac:dyDescent="0.25">
      <c r="F148" s="28" t="s">
        <v>256</v>
      </c>
      <c r="G148" s="22" t="s">
        <v>34</v>
      </c>
      <c r="H148" s="22" t="s">
        <v>225</v>
      </c>
      <c r="I148" s="22">
        <v>200</v>
      </c>
      <c r="J148" s="22">
        <v>23</v>
      </c>
      <c r="K148" s="22" t="s">
        <v>9</v>
      </c>
      <c r="L148" s="22" t="s">
        <v>10</v>
      </c>
      <c r="M148" s="22" t="s">
        <v>9</v>
      </c>
      <c r="N148" s="22" t="s">
        <v>11</v>
      </c>
      <c r="O148" s="22" t="s">
        <v>7</v>
      </c>
      <c r="P148" s="22" t="s">
        <v>11</v>
      </c>
      <c r="Q148" s="29" t="s">
        <v>58</v>
      </c>
      <c r="R148" s="23">
        <f t="shared" si="32"/>
        <v>5.2</v>
      </c>
      <c r="S148" s="23">
        <f t="shared" si="33"/>
        <v>8.1</v>
      </c>
      <c r="T148" s="23">
        <f t="shared" si="34"/>
        <v>6.8</v>
      </c>
      <c r="U148" s="23">
        <f t="shared" si="35"/>
        <v>7.5</v>
      </c>
      <c r="V148" s="23">
        <f t="shared" si="36"/>
        <v>3.9000000000000004</v>
      </c>
      <c r="W148" s="23">
        <f t="shared" si="37"/>
        <v>3.75</v>
      </c>
      <c r="X148" s="24">
        <f t="shared" si="38"/>
        <v>0.61411149825783984</v>
      </c>
    </row>
    <row r="149" spans="6:24" x14ac:dyDescent="0.25">
      <c r="F149" s="25" t="s">
        <v>123</v>
      </c>
      <c r="G149" s="26" t="s">
        <v>29</v>
      </c>
      <c r="H149" s="26" t="s">
        <v>124</v>
      </c>
      <c r="I149" s="26">
        <v>235</v>
      </c>
      <c r="J149" s="26">
        <v>30</v>
      </c>
      <c r="K149" s="26" t="s">
        <v>9</v>
      </c>
      <c r="L149" s="26" t="s">
        <v>12</v>
      </c>
      <c r="M149" s="26" t="s">
        <v>6</v>
      </c>
      <c r="N149" s="26" t="s">
        <v>11</v>
      </c>
      <c r="O149" s="26" t="s">
        <v>10</v>
      </c>
      <c r="P149" s="26" t="s">
        <v>8</v>
      </c>
      <c r="Q149" s="27" t="s">
        <v>125</v>
      </c>
      <c r="R149" s="23">
        <f t="shared" si="32"/>
        <v>6.8</v>
      </c>
      <c r="S149" s="23">
        <f t="shared" si="33"/>
        <v>6.6</v>
      </c>
      <c r="T149" s="23">
        <f t="shared" si="34"/>
        <v>3.5</v>
      </c>
      <c r="U149" s="23">
        <f t="shared" si="35"/>
        <v>8.5</v>
      </c>
      <c r="V149" s="23">
        <f t="shared" si="36"/>
        <v>7.2</v>
      </c>
      <c r="W149" s="23">
        <f t="shared" si="37"/>
        <v>2.625</v>
      </c>
      <c r="X149" s="24">
        <f t="shared" si="38"/>
        <v>0.61367595818815346</v>
      </c>
    </row>
    <row r="150" spans="6:24" x14ac:dyDescent="0.25">
      <c r="F150" s="28" t="s">
        <v>244</v>
      </c>
      <c r="G150" s="22" t="s">
        <v>34</v>
      </c>
      <c r="H150" s="22" t="s">
        <v>179</v>
      </c>
      <c r="I150" s="22">
        <v>190</v>
      </c>
      <c r="J150" s="22">
        <v>27</v>
      </c>
      <c r="K150" s="22" t="s">
        <v>9</v>
      </c>
      <c r="L150" s="22" t="s">
        <v>9</v>
      </c>
      <c r="M150" s="22" t="s">
        <v>10</v>
      </c>
      <c r="N150" s="22" t="s">
        <v>11</v>
      </c>
      <c r="O150" s="22" t="s">
        <v>7</v>
      </c>
      <c r="P150" s="22" t="s">
        <v>11</v>
      </c>
      <c r="Q150" s="29" t="s">
        <v>81</v>
      </c>
      <c r="R150" s="23">
        <f t="shared" si="32"/>
        <v>5.2</v>
      </c>
      <c r="S150" s="23">
        <f t="shared" si="33"/>
        <v>7.2</v>
      </c>
      <c r="T150" s="23">
        <f t="shared" si="34"/>
        <v>7.6499999999999995</v>
      </c>
      <c r="U150" s="23">
        <f t="shared" si="35"/>
        <v>7.5</v>
      </c>
      <c r="V150" s="23">
        <f t="shared" si="36"/>
        <v>3.9000000000000004</v>
      </c>
      <c r="W150" s="23">
        <f t="shared" si="37"/>
        <v>3.75</v>
      </c>
      <c r="X150" s="24">
        <f t="shared" si="38"/>
        <v>0.61324041811846708</v>
      </c>
    </row>
    <row r="151" spans="6:24" x14ac:dyDescent="0.25">
      <c r="F151" s="28" t="s">
        <v>300</v>
      </c>
      <c r="G151" s="22" t="s">
        <v>35</v>
      </c>
      <c r="H151" s="22" t="s">
        <v>225</v>
      </c>
      <c r="I151" s="22">
        <v>190</v>
      </c>
      <c r="J151" s="22">
        <v>25</v>
      </c>
      <c r="K151" s="22" t="s">
        <v>9</v>
      </c>
      <c r="L151" s="22" t="s">
        <v>9</v>
      </c>
      <c r="M151" s="22" t="s">
        <v>10</v>
      </c>
      <c r="N151" s="22" t="s">
        <v>10</v>
      </c>
      <c r="O151" s="22" t="s">
        <v>7</v>
      </c>
      <c r="P151" s="22" t="s">
        <v>11</v>
      </c>
      <c r="Q151" s="29" t="s">
        <v>76</v>
      </c>
      <c r="R151" s="23">
        <f t="shared" si="32"/>
        <v>5.6</v>
      </c>
      <c r="S151" s="23">
        <f t="shared" si="33"/>
        <v>6.8</v>
      </c>
      <c r="T151" s="23">
        <f t="shared" si="34"/>
        <v>8.5499999999999989</v>
      </c>
      <c r="U151" s="23">
        <f t="shared" si="35"/>
        <v>6.3</v>
      </c>
      <c r="V151" s="23">
        <f t="shared" si="36"/>
        <v>2.4000000000000004</v>
      </c>
      <c r="W151" s="23">
        <f t="shared" si="37"/>
        <v>3.75</v>
      </c>
      <c r="X151" s="24">
        <f t="shared" si="38"/>
        <v>0.61172161172161166</v>
      </c>
    </row>
    <row r="152" spans="6:24" x14ac:dyDescent="0.25">
      <c r="F152" s="28" t="s">
        <v>67</v>
      </c>
      <c r="G152" s="22" t="s">
        <v>8</v>
      </c>
      <c r="H152" s="22" t="s">
        <v>44</v>
      </c>
      <c r="I152" s="22">
        <v>280</v>
      </c>
      <c r="J152" s="22">
        <v>31</v>
      </c>
      <c r="K152" s="22" t="s">
        <v>8</v>
      </c>
      <c r="L152" s="22" t="s">
        <v>6</v>
      </c>
      <c r="M152" s="22" t="s">
        <v>7</v>
      </c>
      <c r="N152" s="22" t="s">
        <v>13</v>
      </c>
      <c r="O152" s="22" t="s">
        <v>11</v>
      </c>
      <c r="P152" s="22" t="s">
        <v>8</v>
      </c>
      <c r="Q152" s="29" t="s">
        <v>68</v>
      </c>
      <c r="R152" s="23">
        <f t="shared" si="32"/>
        <v>6.6499999999999995</v>
      </c>
      <c r="S152" s="23">
        <f t="shared" si="33"/>
        <v>2</v>
      </c>
      <c r="T152" s="23">
        <f t="shared" si="34"/>
        <v>3.5999999999999996</v>
      </c>
      <c r="U152" s="23">
        <f t="shared" si="35"/>
        <v>10.8</v>
      </c>
      <c r="V152" s="23">
        <f t="shared" si="36"/>
        <v>9</v>
      </c>
      <c r="W152" s="23">
        <f t="shared" si="37"/>
        <v>2.625</v>
      </c>
      <c r="X152" s="24">
        <f t="shared" si="38"/>
        <v>0.61155202821869492</v>
      </c>
    </row>
    <row r="153" spans="6:24" x14ac:dyDescent="0.25">
      <c r="F153" s="25" t="s">
        <v>98</v>
      </c>
      <c r="G153" s="26" t="s">
        <v>8</v>
      </c>
      <c r="H153" s="26" t="s">
        <v>44</v>
      </c>
      <c r="I153" s="26">
        <v>249</v>
      </c>
      <c r="J153" s="26">
        <v>33</v>
      </c>
      <c r="K153" s="26" t="s">
        <v>10</v>
      </c>
      <c r="L153" s="26" t="s">
        <v>4</v>
      </c>
      <c r="M153" s="26" t="s">
        <v>4</v>
      </c>
      <c r="N153" s="26" t="s">
        <v>14</v>
      </c>
      <c r="O153" s="26" t="s">
        <v>12</v>
      </c>
      <c r="P153" s="26" t="s">
        <v>5</v>
      </c>
      <c r="Q153" s="27" t="s">
        <v>84</v>
      </c>
      <c r="R153" s="23">
        <f t="shared" si="32"/>
        <v>8.5499999999999989</v>
      </c>
      <c r="S153" s="23">
        <f t="shared" si="33"/>
        <v>1.2000000000000002</v>
      </c>
      <c r="T153" s="23">
        <f t="shared" si="34"/>
        <v>1.7999999999999998</v>
      </c>
      <c r="U153" s="23">
        <f t="shared" si="35"/>
        <v>11.700000000000001</v>
      </c>
      <c r="V153" s="23">
        <f t="shared" si="36"/>
        <v>9.9</v>
      </c>
      <c r="W153" s="23">
        <f t="shared" si="37"/>
        <v>1.5</v>
      </c>
      <c r="X153" s="24">
        <f t="shared" si="38"/>
        <v>0.61111111111111116</v>
      </c>
    </row>
    <row r="154" spans="6:24" x14ac:dyDescent="0.25">
      <c r="F154" s="64" t="s">
        <v>82</v>
      </c>
      <c r="G154" s="65" t="s">
        <v>8</v>
      </c>
      <c r="H154" s="65" t="s">
        <v>44</v>
      </c>
      <c r="I154" s="65">
        <v>252</v>
      </c>
      <c r="J154" s="65">
        <v>33</v>
      </c>
      <c r="K154" s="65" t="s">
        <v>9</v>
      </c>
      <c r="L154" s="65" t="s">
        <v>6</v>
      </c>
      <c r="M154" s="65" t="s">
        <v>7</v>
      </c>
      <c r="N154" s="65" t="s">
        <v>13</v>
      </c>
      <c r="O154" s="65" t="s">
        <v>11</v>
      </c>
      <c r="P154" s="65" t="s">
        <v>5</v>
      </c>
      <c r="Q154" s="66" t="s">
        <v>74</v>
      </c>
      <c r="R154" s="21">
        <f t="shared" si="32"/>
        <v>7.6</v>
      </c>
      <c r="S154" s="21">
        <f t="shared" si="33"/>
        <v>2</v>
      </c>
      <c r="T154" s="21">
        <f t="shared" si="34"/>
        <v>3.5999999999999996</v>
      </c>
      <c r="U154" s="21">
        <f t="shared" si="35"/>
        <v>10.8</v>
      </c>
      <c r="V154" s="21">
        <f t="shared" si="36"/>
        <v>9</v>
      </c>
      <c r="W154" s="21">
        <f t="shared" si="37"/>
        <v>1.5</v>
      </c>
      <c r="X154" s="67">
        <f t="shared" si="38"/>
        <v>0.60846560846560849</v>
      </c>
    </row>
    <row r="155" spans="6:24" x14ac:dyDescent="0.25">
      <c r="F155" s="28" t="s">
        <v>128</v>
      </c>
      <c r="G155" s="22" t="s">
        <v>29</v>
      </c>
      <c r="H155" s="22" t="s">
        <v>65</v>
      </c>
      <c r="I155" s="22">
        <v>225</v>
      </c>
      <c r="J155" s="22">
        <v>23</v>
      </c>
      <c r="K155" s="22" t="s">
        <v>9</v>
      </c>
      <c r="L155" s="22" t="s">
        <v>10</v>
      </c>
      <c r="M155" s="22" t="s">
        <v>9</v>
      </c>
      <c r="N155" s="22" t="s">
        <v>9</v>
      </c>
      <c r="O155" s="22" t="s">
        <v>9</v>
      </c>
      <c r="P155" s="22" t="s">
        <v>11</v>
      </c>
      <c r="Q155" s="29" t="s">
        <v>95</v>
      </c>
      <c r="R155" s="23">
        <f t="shared" si="32"/>
        <v>6.8</v>
      </c>
      <c r="S155" s="23">
        <f t="shared" si="33"/>
        <v>5.3999999999999995</v>
      </c>
      <c r="T155" s="23">
        <f t="shared" si="34"/>
        <v>5.6</v>
      </c>
      <c r="U155" s="23">
        <f t="shared" si="35"/>
        <v>6.8</v>
      </c>
      <c r="V155" s="23">
        <f t="shared" si="36"/>
        <v>6.4</v>
      </c>
      <c r="W155" s="23">
        <f t="shared" si="37"/>
        <v>3.75</v>
      </c>
      <c r="X155" s="24">
        <f t="shared" si="38"/>
        <v>0.60540069686411158</v>
      </c>
    </row>
    <row r="156" spans="6:24" x14ac:dyDescent="0.25">
      <c r="F156" s="28" t="s">
        <v>184</v>
      </c>
      <c r="G156" s="22" t="s">
        <v>33</v>
      </c>
      <c r="H156" s="22" t="s">
        <v>135</v>
      </c>
      <c r="I156" s="22">
        <v>233</v>
      </c>
      <c r="J156" s="22">
        <v>25</v>
      </c>
      <c r="K156" s="22" t="s">
        <v>9</v>
      </c>
      <c r="L156" s="22" t="s">
        <v>8</v>
      </c>
      <c r="M156" s="22" t="s">
        <v>6</v>
      </c>
      <c r="N156" s="22" t="s">
        <v>12</v>
      </c>
      <c r="O156" s="22" t="s">
        <v>11</v>
      </c>
      <c r="P156" s="22" t="s">
        <v>11</v>
      </c>
      <c r="Q156" s="29" t="s">
        <v>58</v>
      </c>
      <c r="R156" s="23">
        <f t="shared" si="32"/>
        <v>6</v>
      </c>
      <c r="S156" s="23">
        <f t="shared" si="33"/>
        <v>5.25</v>
      </c>
      <c r="T156" s="23">
        <f t="shared" si="34"/>
        <v>4</v>
      </c>
      <c r="U156" s="23">
        <f t="shared" si="35"/>
        <v>8.25</v>
      </c>
      <c r="V156" s="23">
        <f t="shared" si="36"/>
        <v>7.5</v>
      </c>
      <c r="W156" s="23">
        <f t="shared" si="37"/>
        <v>3.75</v>
      </c>
      <c r="X156" s="24">
        <f t="shared" si="38"/>
        <v>0.60540069686411158</v>
      </c>
    </row>
    <row r="157" spans="6:24" x14ac:dyDescent="0.25">
      <c r="F157" s="25" t="s">
        <v>80</v>
      </c>
      <c r="G157" s="26" t="s">
        <v>8</v>
      </c>
      <c r="H157" s="26" t="s">
        <v>62</v>
      </c>
      <c r="I157" s="26">
        <v>275</v>
      </c>
      <c r="J157" s="26">
        <v>32</v>
      </c>
      <c r="K157" s="26" t="s">
        <v>9</v>
      </c>
      <c r="L157" s="26" t="s">
        <v>8</v>
      </c>
      <c r="M157" s="26" t="s">
        <v>8</v>
      </c>
      <c r="N157" s="26" t="s">
        <v>11</v>
      </c>
      <c r="O157" s="26" t="s">
        <v>10</v>
      </c>
      <c r="P157" s="26" t="s">
        <v>8</v>
      </c>
      <c r="Q157" s="27" t="s">
        <v>81</v>
      </c>
      <c r="R157" s="23">
        <f t="shared" si="32"/>
        <v>7.6</v>
      </c>
      <c r="S157" s="23">
        <f t="shared" si="33"/>
        <v>2.8000000000000003</v>
      </c>
      <c r="T157" s="23">
        <f t="shared" si="34"/>
        <v>4.2</v>
      </c>
      <c r="U157" s="23">
        <f t="shared" si="35"/>
        <v>9</v>
      </c>
      <c r="V157" s="23">
        <f t="shared" si="36"/>
        <v>8.1</v>
      </c>
      <c r="W157" s="23">
        <f t="shared" si="37"/>
        <v>2.625</v>
      </c>
      <c r="X157" s="24">
        <f t="shared" si="38"/>
        <v>0.60537918871252216</v>
      </c>
    </row>
    <row r="158" spans="6:24" x14ac:dyDescent="0.25">
      <c r="F158" s="28" t="s">
        <v>278</v>
      </c>
      <c r="G158" s="22" t="s">
        <v>35</v>
      </c>
      <c r="H158" s="22" t="s">
        <v>279</v>
      </c>
      <c r="I158" s="22">
        <v>180</v>
      </c>
      <c r="J158" s="22">
        <v>22</v>
      </c>
      <c r="K158" s="22" t="s">
        <v>8</v>
      </c>
      <c r="L158" s="22" t="s">
        <v>9</v>
      </c>
      <c r="M158" s="22" t="s">
        <v>8</v>
      </c>
      <c r="N158" s="22" t="s">
        <v>11</v>
      </c>
      <c r="O158" s="22" t="s">
        <v>8</v>
      </c>
      <c r="P158" s="22" t="s">
        <v>14</v>
      </c>
      <c r="Q158" s="29" t="s">
        <v>68</v>
      </c>
      <c r="R158" s="23">
        <f t="shared" si="32"/>
        <v>4.8999999999999995</v>
      </c>
      <c r="S158" s="23">
        <f t="shared" si="33"/>
        <v>6.8</v>
      </c>
      <c r="T158" s="23">
        <f t="shared" si="34"/>
        <v>6.6499999999999995</v>
      </c>
      <c r="U158" s="23">
        <f t="shared" si="35"/>
        <v>7</v>
      </c>
      <c r="V158" s="23">
        <f t="shared" si="36"/>
        <v>2.8000000000000003</v>
      </c>
      <c r="W158" s="23">
        <f t="shared" si="37"/>
        <v>4.875</v>
      </c>
      <c r="X158" s="24">
        <f t="shared" si="38"/>
        <v>0.60485347985347981</v>
      </c>
    </row>
    <row r="159" spans="6:24" x14ac:dyDescent="0.25">
      <c r="F159" s="25" t="s">
        <v>77</v>
      </c>
      <c r="G159" s="26" t="s">
        <v>8</v>
      </c>
      <c r="H159" s="26" t="s">
        <v>62</v>
      </c>
      <c r="I159" s="26">
        <v>260</v>
      </c>
      <c r="J159" s="26">
        <v>28</v>
      </c>
      <c r="K159" s="26" t="s">
        <v>9</v>
      </c>
      <c r="L159" s="26" t="s">
        <v>5</v>
      </c>
      <c r="M159" s="26" t="s">
        <v>6</v>
      </c>
      <c r="N159" s="26" t="s">
        <v>11</v>
      </c>
      <c r="O159" s="26" t="s">
        <v>11</v>
      </c>
      <c r="P159" s="26" t="s">
        <v>11</v>
      </c>
      <c r="Q159" s="27" t="s">
        <v>74</v>
      </c>
      <c r="R159" s="23">
        <f t="shared" si="32"/>
        <v>7.6</v>
      </c>
      <c r="S159" s="23">
        <f t="shared" si="33"/>
        <v>1.6</v>
      </c>
      <c r="T159" s="23">
        <f t="shared" si="34"/>
        <v>3</v>
      </c>
      <c r="U159" s="23">
        <f t="shared" si="35"/>
        <v>9</v>
      </c>
      <c r="V159" s="23">
        <f t="shared" si="36"/>
        <v>9</v>
      </c>
      <c r="W159" s="23">
        <f t="shared" si="37"/>
        <v>3.75</v>
      </c>
      <c r="X159" s="24">
        <f t="shared" si="38"/>
        <v>0.59876543209876554</v>
      </c>
    </row>
    <row r="160" spans="6:24" x14ac:dyDescent="0.25">
      <c r="F160" s="25" t="s">
        <v>274</v>
      </c>
      <c r="G160" s="26" t="s">
        <v>35</v>
      </c>
      <c r="H160" s="26" t="s">
        <v>229</v>
      </c>
      <c r="I160" s="26">
        <v>185</v>
      </c>
      <c r="J160" s="26">
        <v>22</v>
      </c>
      <c r="K160" s="26" t="s">
        <v>8</v>
      </c>
      <c r="L160" s="26" t="s">
        <v>12</v>
      </c>
      <c r="M160" s="26" t="s">
        <v>8</v>
      </c>
      <c r="N160" s="26" t="s">
        <v>8</v>
      </c>
      <c r="O160" s="26" t="s">
        <v>6</v>
      </c>
      <c r="P160" s="26" t="s">
        <v>14</v>
      </c>
      <c r="Q160" s="26" t="s">
        <v>101</v>
      </c>
      <c r="R160" s="23">
        <f t="shared" si="32"/>
        <v>4.8999999999999995</v>
      </c>
      <c r="S160" s="23">
        <f t="shared" si="33"/>
        <v>9.35</v>
      </c>
      <c r="T160" s="23">
        <f t="shared" si="34"/>
        <v>6.6499999999999995</v>
      </c>
      <c r="U160" s="23">
        <f t="shared" si="35"/>
        <v>4.8999999999999995</v>
      </c>
      <c r="V160" s="23">
        <f t="shared" si="36"/>
        <v>2</v>
      </c>
      <c r="W160" s="23">
        <f t="shared" si="37"/>
        <v>4.875</v>
      </c>
      <c r="X160" s="24">
        <f t="shared" si="38"/>
        <v>0.59844322344322343</v>
      </c>
    </row>
    <row r="161" spans="6:24" ht="30" x14ac:dyDescent="0.25">
      <c r="F161" s="25" t="s">
        <v>169</v>
      </c>
      <c r="G161" s="26" t="s">
        <v>29</v>
      </c>
      <c r="H161" s="26" t="s">
        <v>44</v>
      </c>
      <c r="I161" s="26">
        <v>245</v>
      </c>
      <c r="J161" s="26">
        <v>33</v>
      </c>
      <c r="K161" s="26" t="s">
        <v>12</v>
      </c>
      <c r="L161" s="26" t="s">
        <v>7</v>
      </c>
      <c r="M161" s="26" t="s">
        <v>7</v>
      </c>
      <c r="N161" s="26" t="s">
        <v>10</v>
      </c>
      <c r="O161" s="26" t="s">
        <v>11</v>
      </c>
      <c r="P161" s="26" t="s">
        <v>5</v>
      </c>
      <c r="Q161" s="27" t="s">
        <v>70</v>
      </c>
      <c r="R161" s="23">
        <f t="shared" si="32"/>
        <v>9.35</v>
      </c>
      <c r="S161" s="23">
        <f t="shared" si="33"/>
        <v>3.5999999999999996</v>
      </c>
      <c r="T161" s="23">
        <f t="shared" si="34"/>
        <v>4.1999999999999993</v>
      </c>
      <c r="U161" s="23">
        <f t="shared" si="35"/>
        <v>7.6499999999999995</v>
      </c>
      <c r="V161" s="23">
        <f t="shared" si="36"/>
        <v>8</v>
      </c>
      <c r="W161" s="23">
        <f t="shared" si="37"/>
        <v>1.5</v>
      </c>
      <c r="X161" s="24">
        <f t="shared" si="38"/>
        <v>0.59756097560975618</v>
      </c>
    </row>
    <row r="162" spans="6:24" x14ac:dyDescent="0.25">
      <c r="F162" s="25" t="s">
        <v>201</v>
      </c>
      <c r="G162" s="26" t="s">
        <v>33</v>
      </c>
      <c r="H162" s="26" t="s">
        <v>124</v>
      </c>
      <c r="I162" s="26">
        <v>230</v>
      </c>
      <c r="J162" s="26">
        <v>27</v>
      </c>
      <c r="K162" s="26" t="s">
        <v>8</v>
      </c>
      <c r="L162" s="26" t="s">
        <v>12</v>
      </c>
      <c r="M162" s="26" t="s">
        <v>8</v>
      </c>
      <c r="N162" s="26" t="s">
        <v>9</v>
      </c>
      <c r="O162" s="26" t="s">
        <v>8</v>
      </c>
      <c r="P162" s="26" t="s">
        <v>11</v>
      </c>
      <c r="Q162" s="27" t="s">
        <v>58</v>
      </c>
      <c r="R162" s="23">
        <f t="shared" si="32"/>
        <v>5.25</v>
      </c>
      <c r="S162" s="23">
        <f t="shared" si="33"/>
        <v>8.25</v>
      </c>
      <c r="T162" s="23">
        <f t="shared" si="34"/>
        <v>5.6000000000000005</v>
      </c>
      <c r="U162" s="23">
        <f t="shared" si="35"/>
        <v>6</v>
      </c>
      <c r="V162" s="23">
        <f t="shared" si="36"/>
        <v>5.25</v>
      </c>
      <c r="W162" s="23">
        <f t="shared" si="37"/>
        <v>3.75</v>
      </c>
      <c r="X162" s="24">
        <f t="shared" si="38"/>
        <v>0.59407665505226492</v>
      </c>
    </row>
    <row r="163" spans="6:24" x14ac:dyDescent="0.25">
      <c r="F163" s="25" t="s">
        <v>59</v>
      </c>
      <c r="G163" s="26" t="s">
        <v>8</v>
      </c>
      <c r="H163" s="26" t="s">
        <v>55</v>
      </c>
      <c r="I163" s="26">
        <v>255</v>
      </c>
      <c r="J163" s="26">
        <v>28</v>
      </c>
      <c r="K163" s="26" t="s">
        <v>11</v>
      </c>
      <c r="L163" s="26" t="s">
        <v>6</v>
      </c>
      <c r="M163" s="26" t="s">
        <v>5</v>
      </c>
      <c r="N163" s="26" t="s">
        <v>11</v>
      </c>
      <c r="O163" s="26" t="s">
        <v>10</v>
      </c>
      <c r="P163" s="26" t="s">
        <v>8</v>
      </c>
      <c r="Q163" s="27" t="s">
        <v>60</v>
      </c>
      <c r="R163" s="23">
        <f t="shared" si="32"/>
        <v>9.5</v>
      </c>
      <c r="S163" s="23">
        <f t="shared" si="33"/>
        <v>2</v>
      </c>
      <c r="T163" s="23">
        <f t="shared" si="34"/>
        <v>2.4</v>
      </c>
      <c r="U163" s="23">
        <f t="shared" si="35"/>
        <v>9</v>
      </c>
      <c r="V163" s="23">
        <f t="shared" si="36"/>
        <v>8.1</v>
      </c>
      <c r="W163" s="23">
        <f t="shared" si="37"/>
        <v>2.625</v>
      </c>
      <c r="X163" s="24">
        <f t="shared" si="38"/>
        <v>0.59303350970017643</v>
      </c>
    </row>
    <row r="164" spans="6:24" x14ac:dyDescent="0.25">
      <c r="F164" s="25" t="s">
        <v>224</v>
      </c>
      <c r="G164" s="26" t="s">
        <v>34</v>
      </c>
      <c r="H164" s="26" t="s">
        <v>225</v>
      </c>
      <c r="I164" s="26">
        <v>220</v>
      </c>
      <c r="J164" s="26">
        <v>22</v>
      </c>
      <c r="K164" s="26" t="s">
        <v>9</v>
      </c>
      <c r="L164" s="26" t="s">
        <v>10</v>
      </c>
      <c r="M164" s="26" t="s">
        <v>8</v>
      </c>
      <c r="N164" s="26" t="s">
        <v>9</v>
      </c>
      <c r="O164" s="26" t="s">
        <v>7</v>
      </c>
      <c r="P164" s="26" t="s">
        <v>14</v>
      </c>
      <c r="Q164" s="26" t="s">
        <v>101</v>
      </c>
      <c r="R164" s="23">
        <f t="shared" si="32"/>
        <v>5.2</v>
      </c>
      <c r="S164" s="23">
        <f t="shared" si="33"/>
        <v>8.1</v>
      </c>
      <c r="T164" s="23">
        <f t="shared" si="34"/>
        <v>5.95</v>
      </c>
      <c r="U164" s="23">
        <f t="shared" si="35"/>
        <v>6</v>
      </c>
      <c r="V164" s="23">
        <f t="shared" si="36"/>
        <v>3.9000000000000004</v>
      </c>
      <c r="W164" s="23">
        <f t="shared" si="37"/>
        <v>4.875</v>
      </c>
      <c r="X164" s="24">
        <f t="shared" si="38"/>
        <v>0.59277003484320567</v>
      </c>
    </row>
    <row r="165" spans="6:24" x14ac:dyDescent="0.25">
      <c r="F165" s="28" t="s">
        <v>283</v>
      </c>
      <c r="G165" s="22" t="s">
        <v>35</v>
      </c>
      <c r="H165" s="22" t="s">
        <v>229</v>
      </c>
      <c r="I165" s="22">
        <v>188</v>
      </c>
      <c r="J165" s="22">
        <v>25</v>
      </c>
      <c r="K165" s="22" t="s">
        <v>8</v>
      </c>
      <c r="L165" s="22" t="s">
        <v>10</v>
      </c>
      <c r="M165" s="22" t="s">
        <v>9</v>
      </c>
      <c r="N165" s="22" t="s">
        <v>10</v>
      </c>
      <c r="O165" s="22" t="s">
        <v>6</v>
      </c>
      <c r="P165" s="22" t="s">
        <v>11</v>
      </c>
      <c r="Q165" s="29" t="s">
        <v>68</v>
      </c>
      <c r="R165" s="23">
        <f t="shared" si="32"/>
        <v>4.8999999999999995</v>
      </c>
      <c r="S165" s="23">
        <f t="shared" si="33"/>
        <v>7.6499999999999995</v>
      </c>
      <c r="T165" s="23">
        <f t="shared" si="34"/>
        <v>7.6</v>
      </c>
      <c r="U165" s="23">
        <f t="shared" si="35"/>
        <v>6.3</v>
      </c>
      <c r="V165" s="23">
        <f t="shared" si="36"/>
        <v>2</v>
      </c>
      <c r="W165" s="23">
        <f t="shared" si="37"/>
        <v>3.75</v>
      </c>
      <c r="X165" s="24">
        <f t="shared" si="38"/>
        <v>0.58974358974358976</v>
      </c>
    </row>
    <row r="166" spans="6:24" x14ac:dyDescent="0.25">
      <c r="F166" s="25" t="s">
        <v>216</v>
      </c>
      <c r="G166" s="26" t="s">
        <v>34</v>
      </c>
      <c r="H166" s="26" t="s">
        <v>212</v>
      </c>
      <c r="I166" s="26">
        <v>193</v>
      </c>
      <c r="J166" s="26">
        <v>24</v>
      </c>
      <c r="K166" s="26" t="s">
        <v>9</v>
      </c>
      <c r="L166" s="26" t="s">
        <v>11</v>
      </c>
      <c r="M166" s="26" t="s">
        <v>8</v>
      </c>
      <c r="N166" s="26" t="s">
        <v>9</v>
      </c>
      <c r="O166" s="26" t="s">
        <v>7</v>
      </c>
      <c r="P166" s="26" t="s">
        <v>11</v>
      </c>
      <c r="Q166" s="27" t="s">
        <v>81</v>
      </c>
      <c r="R166" s="23">
        <f t="shared" si="32"/>
        <v>5.2</v>
      </c>
      <c r="S166" s="23">
        <f t="shared" si="33"/>
        <v>9</v>
      </c>
      <c r="T166" s="23">
        <f t="shared" si="34"/>
        <v>5.95</v>
      </c>
      <c r="U166" s="23">
        <f t="shared" si="35"/>
        <v>6</v>
      </c>
      <c r="V166" s="23">
        <f t="shared" si="36"/>
        <v>3.9000000000000004</v>
      </c>
      <c r="W166" s="23">
        <f t="shared" si="37"/>
        <v>3.75</v>
      </c>
      <c r="X166" s="24">
        <f t="shared" si="38"/>
        <v>0.58885017421602792</v>
      </c>
    </row>
    <row r="167" spans="6:24" x14ac:dyDescent="0.25">
      <c r="F167" s="28" t="s">
        <v>226</v>
      </c>
      <c r="G167" s="22" t="s">
        <v>34</v>
      </c>
      <c r="H167" s="22" t="s">
        <v>225</v>
      </c>
      <c r="I167" s="22">
        <v>190</v>
      </c>
      <c r="J167" s="22">
        <v>22</v>
      </c>
      <c r="K167" s="22" t="s">
        <v>8</v>
      </c>
      <c r="L167" s="22" t="s">
        <v>12</v>
      </c>
      <c r="M167" s="22" t="s">
        <v>8</v>
      </c>
      <c r="N167" s="22" t="s">
        <v>8</v>
      </c>
      <c r="O167" s="22" t="s">
        <v>6</v>
      </c>
      <c r="P167" s="22" t="s">
        <v>14</v>
      </c>
      <c r="Q167" s="22" t="s">
        <v>101</v>
      </c>
      <c r="R167" s="23">
        <f t="shared" si="32"/>
        <v>4.55</v>
      </c>
      <c r="S167" s="23">
        <f t="shared" si="33"/>
        <v>9.9</v>
      </c>
      <c r="T167" s="23">
        <f t="shared" si="34"/>
        <v>5.95</v>
      </c>
      <c r="U167" s="23">
        <f t="shared" si="35"/>
        <v>5.25</v>
      </c>
      <c r="V167" s="23">
        <f t="shared" si="36"/>
        <v>3.25</v>
      </c>
      <c r="W167" s="23">
        <f t="shared" si="37"/>
        <v>4.875</v>
      </c>
      <c r="X167" s="24">
        <f t="shared" si="38"/>
        <v>0.58841463414634154</v>
      </c>
    </row>
    <row r="168" spans="6:24" x14ac:dyDescent="0.25">
      <c r="F168" s="28" t="s">
        <v>198</v>
      </c>
      <c r="G168" s="22" t="s">
        <v>33</v>
      </c>
      <c r="H168" s="22" t="s">
        <v>135</v>
      </c>
      <c r="I168" s="22">
        <v>190</v>
      </c>
      <c r="J168" s="22">
        <v>20</v>
      </c>
      <c r="K168" s="22" t="s">
        <v>9</v>
      </c>
      <c r="L168" s="22" t="s">
        <v>9</v>
      </c>
      <c r="M168" s="22" t="s">
        <v>8</v>
      </c>
      <c r="N168" s="22" t="s">
        <v>9</v>
      </c>
      <c r="O168" s="22" t="s">
        <v>8</v>
      </c>
      <c r="P168" s="22" t="s">
        <v>14</v>
      </c>
      <c r="Q168" s="22" t="s">
        <v>101</v>
      </c>
      <c r="R168" s="23">
        <f t="shared" si="32"/>
        <v>6</v>
      </c>
      <c r="S168" s="23">
        <f t="shared" si="33"/>
        <v>6</v>
      </c>
      <c r="T168" s="23">
        <f t="shared" si="34"/>
        <v>5.6000000000000005</v>
      </c>
      <c r="U168" s="23">
        <f t="shared" si="35"/>
        <v>6</v>
      </c>
      <c r="V168" s="23">
        <f t="shared" si="36"/>
        <v>5.25</v>
      </c>
      <c r="W168" s="23">
        <f t="shared" si="37"/>
        <v>4.875</v>
      </c>
      <c r="X168" s="24">
        <f t="shared" si="38"/>
        <v>0.58754355400696878</v>
      </c>
    </row>
    <row r="169" spans="6:24" ht="30" x14ac:dyDescent="0.25">
      <c r="F169" s="28" t="s">
        <v>235</v>
      </c>
      <c r="G169" s="22" t="s">
        <v>34</v>
      </c>
      <c r="H169" s="22" t="s">
        <v>179</v>
      </c>
      <c r="I169" s="22">
        <v>195</v>
      </c>
      <c r="J169" s="22">
        <v>20</v>
      </c>
      <c r="K169" s="22" t="s">
        <v>8</v>
      </c>
      <c r="L169" s="22" t="s">
        <v>11</v>
      </c>
      <c r="M169" s="22" t="s">
        <v>8</v>
      </c>
      <c r="N169" s="22" t="s">
        <v>8</v>
      </c>
      <c r="O169" s="22" t="s">
        <v>7</v>
      </c>
      <c r="P169" s="22" t="s">
        <v>14</v>
      </c>
      <c r="Q169" s="22" t="s">
        <v>101</v>
      </c>
      <c r="R169" s="23">
        <f t="shared" si="32"/>
        <v>4.55</v>
      </c>
      <c r="S169" s="23">
        <f t="shared" si="33"/>
        <v>9</v>
      </c>
      <c r="T169" s="23">
        <f t="shared" si="34"/>
        <v>5.95</v>
      </c>
      <c r="U169" s="23">
        <f t="shared" si="35"/>
        <v>5.25</v>
      </c>
      <c r="V169" s="23">
        <f t="shared" si="36"/>
        <v>3.9000000000000004</v>
      </c>
      <c r="W169" s="23">
        <f t="shared" si="37"/>
        <v>4.875</v>
      </c>
      <c r="X169" s="24">
        <f t="shared" si="38"/>
        <v>0.58405923344947741</v>
      </c>
    </row>
    <row r="170" spans="6:24" x14ac:dyDescent="0.25">
      <c r="F170" s="28" t="s">
        <v>138</v>
      </c>
      <c r="G170" s="22" t="s">
        <v>29</v>
      </c>
      <c r="H170" s="22" t="s">
        <v>124</v>
      </c>
      <c r="I170" s="22">
        <v>240</v>
      </c>
      <c r="J170" s="22">
        <v>23</v>
      </c>
      <c r="K170" s="22" t="s">
        <v>9</v>
      </c>
      <c r="L170" s="22" t="s">
        <v>9</v>
      </c>
      <c r="M170" s="22" t="s">
        <v>8</v>
      </c>
      <c r="N170" s="22" t="s">
        <v>9</v>
      </c>
      <c r="O170" s="22" t="s">
        <v>9</v>
      </c>
      <c r="P170" s="22" t="s">
        <v>11</v>
      </c>
      <c r="Q170" s="29" t="s">
        <v>139</v>
      </c>
      <c r="R170" s="23">
        <f t="shared" si="32"/>
        <v>6.8</v>
      </c>
      <c r="S170" s="23">
        <f t="shared" si="33"/>
        <v>4.8</v>
      </c>
      <c r="T170" s="23">
        <f t="shared" si="34"/>
        <v>4.8999999999999995</v>
      </c>
      <c r="U170" s="23">
        <f t="shared" si="35"/>
        <v>6.8</v>
      </c>
      <c r="V170" s="23">
        <f t="shared" si="36"/>
        <v>6.4</v>
      </c>
      <c r="W170" s="23">
        <f t="shared" si="37"/>
        <v>3.75</v>
      </c>
      <c r="X170" s="24">
        <f t="shared" si="38"/>
        <v>0.58275261324041827</v>
      </c>
    </row>
    <row r="171" spans="6:24" x14ac:dyDescent="0.25">
      <c r="F171" s="25" t="s">
        <v>230</v>
      </c>
      <c r="G171" s="26" t="s">
        <v>34</v>
      </c>
      <c r="H171" s="26" t="s">
        <v>179</v>
      </c>
      <c r="I171" s="26">
        <v>200</v>
      </c>
      <c r="J171" s="26">
        <v>22</v>
      </c>
      <c r="K171" s="26" t="s">
        <v>9</v>
      </c>
      <c r="L171" s="26" t="s">
        <v>8</v>
      </c>
      <c r="M171" s="26" t="s">
        <v>8</v>
      </c>
      <c r="N171" s="26" t="s">
        <v>11</v>
      </c>
      <c r="O171" s="26" t="s">
        <v>8</v>
      </c>
      <c r="P171" s="26" t="s">
        <v>11</v>
      </c>
      <c r="Q171" s="27" t="s">
        <v>93</v>
      </c>
      <c r="R171" s="23">
        <f t="shared" si="32"/>
        <v>5.2</v>
      </c>
      <c r="S171" s="23">
        <f t="shared" si="33"/>
        <v>6.3</v>
      </c>
      <c r="T171" s="23">
        <f t="shared" si="34"/>
        <v>5.95</v>
      </c>
      <c r="U171" s="23">
        <f t="shared" si="35"/>
        <v>7.5</v>
      </c>
      <c r="V171" s="23">
        <f t="shared" si="36"/>
        <v>4.55</v>
      </c>
      <c r="W171" s="23">
        <f t="shared" si="37"/>
        <v>3.75</v>
      </c>
      <c r="X171" s="24">
        <f t="shared" si="38"/>
        <v>0.5792682926829269</v>
      </c>
    </row>
    <row r="172" spans="6:24" x14ac:dyDescent="0.25">
      <c r="F172" s="25" t="s">
        <v>280</v>
      </c>
      <c r="G172" s="26" t="s">
        <v>35</v>
      </c>
      <c r="H172" s="26" t="s">
        <v>220</v>
      </c>
      <c r="I172" s="26">
        <v>175</v>
      </c>
      <c r="J172" s="26">
        <v>23</v>
      </c>
      <c r="K172" s="26" t="s">
        <v>8</v>
      </c>
      <c r="L172" s="26" t="s">
        <v>11</v>
      </c>
      <c r="M172" s="26" t="s">
        <v>9</v>
      </c>
      <c r="N172" s="26" t="s">
        <v>9</v>
      </c>
      <c r="O172" s="26" t="s">
        <v>7</v>
      </c>
      <c r="P172" s="26" t="s">
        <v>8</v>
      </c>
      <c r="Q172" s="27" t="s">
        <v>95</v>
      </c>
      <c r="R172" s="23">
        <f t="shared" si="32"/>
        <v>4.8999999999999995</v>
      </c>
      <c r="S172" s="23">
        <f t="shared" si="33"/>
        <v>8.5</v>
      </c>
      <c r="T172" s="23">
        <f t="shared" si="34"/>
        <v>7.6</v>
      </c>
      <c r="U172" s="23">
        <f t="shared" si="35"/>
        <v>5.6</v>
      </c>
      <c r="V172" s="23">
        <f t="shared" si="36"/>
        <v>2.4000000000000004</v>
      </c>
      <c r="W172" s="23">
        <f t="shared" si="37"/>
        <v>2.625</v>
      </c>
      <c r="X172" s="24">
        <f t="shared" si="38"/>
        <v>0.57921245421245415</v>
      </c>
    </row>
    <row r="173" spans="6:24" x14ac:dyDescent="0.25">
      <c r="F173" s="25" t="s">
        <v>149</v>
      </c>
      <c r="G173" s="26" t="s">
        <v>29</v>
      </c>
      <c r="H173" s="26" t="s">
        <v>65</v>
      </c>
      <c r="I173" s="26">
        <v>230</v>
      </c>
      <c r="J173" s="26">
        <v>28</v>
      </c>
      <c r="K173" s="26" t="s">
        <v>9</v>
      </c>
      <c r="L173" s="26" t="s">
        <v>5</v>
      </c>
      <c r="M173" s="26" t="s">
        <v>5</v>
      </c>
      <c r="N173" s="26" t="s">
        <v>13</v>
      </c>
      <c r="O173" s="26" t="s">
        <v>10</v>
      </c>
      <c r="P173" s="26" t="s">
        <v>11</v>
      </c>
      <c r="Q173" s="27" t="s">
        <v>88</v>
      </c>
      <c r="R173" s="23">
        <f t="shared" si="32"/>
        <v>6.8</v>
      </c>
      <c r="S173" s="23">
        <f t="shared" si="33"/>
        <v>2.4</v>
      </c>
      <c r="T173" s="23">
        <f t="shared" si="34"/>
        <v>2.8</v>
      </c>
      <c r="U173" s="23">
        <f t="shared" si="35"/>
        <v>10.199999999999999</v>
      </c>
      <c r="V173" s="23">
        <f t="shared" si="36"/>
        <v>7.2</v>
      </c>
      <c r="W173" s="23">
        <f t="shared" si="37"/>
        <v>3.75</v>
      </c>
      <c r="X173" s="24">
        <f t="shared" si="38"/>
        <v>0.57752613240418127</v>
      </c>
    </row>
    <row r="174" spans="6:24" x14ac:dyDescent="0.25">
      <c r="F174" s="28" t="s">
        <v>114</v>
      </c>
      <c r="G174" s="22" t="s">
        <v>29</v>
      </c>
      <c r="H174" s="22" t="s">
        <v>44</v>
      </c>
      <c r="I174" s="22">
        <v>215</v>
      </c>
      <c r="J174" s="22">
        <v>36</v>
      </c>
      <c r="K174" s="22" t="s">
        <v>8</v>
      </c>
      <c r="L174" s="22" t="s">
        <v>13</v>
      </c>
      <c r="M174" s="22" t="s">
        <v>6</v>
      </c>
      <c r="N174" s="22" t="s">
        <v>10</v>
      </c>
      <c r="O174" s="22" t="s">
        <v>10</v>
      </c>
      <c r="P174" s="22" t="s">
        <v>5</v>
      </c>
      <c r="Q174" s="29" t="s">
        <v>63</v>
      </c>
      <c r="R174" s="23">
        <f t="shared" si="32"/>
        <v>5.95</v>
      </c>
      <c r="S174" s="23">
        <f t="shared" si="33"/>
        <v>7.1999999999999993</v>
      </c>
      <c r="T174" s="23">
        <f t="shared" si="34"/>
        <v>3.5</v>
      </c>
      <c r="U174" s="23">
        <f t="shared" si="35"/>
        <v>7.6499999999999995</v>
      </c>
      <c r="V174" s="23">
        <f t="shared" si="36"/>
        <v>7.2</v>
      </c>
      <c r="W174" s="23">
        <f t="shared" si="37"/>
        <v>1.5</v>
      </c>
      <c r="X174" s="24">
        <f t="shared" si="38"/>
        <v>0.57491289198606277</v>
      </c>
    </row>
    <row r="175" spans="6:24" ht="30" x14ac:dyDescent="0.25">
      <c r="F175" s="28" t="s">
        <v>54</v>
      </c>
      <c r="G175" s="22" t="s">
        <v>8</v>
      </c>
      <c r="H175" s="22" t="s">
        <v>55</v>
      </c>
      <c r="I175" s="22">
        <v>235</v>
      </c>
      <c r="J175" s="22">
        <v>19</v>
      </c>
      <c r="K175" s="22" t="s">
        <v>9</v>
      </c>
      <c r="L175" s="22" t="s">
        <v>7</v>
      </c>
      <c r="M175" s="22" t="s">
        <v>5</v>
      </c>
      <c r="N175" s="22" t="s">
        <v>10</v>
      </c>
      <c r="O175" s="22" t="s">
        <v>9</v>
      </c>
      <c r="P175" s="22" t="s">
        <v>14</v>
      </c>
      <c r="Q175" s="22" t="s">
        <v>56</v>
      </c>
      <c r="R175" s="23">
        <f t="shared" si="32"/>
        <v>7.6</v>
      </c>
      <c r="S175" s="23">
        <f t="shared" si="33"/>
        <v>2.4000000000000004</v>
      </c>
      <c r="T175" s="23">
        <f t="shared" si="34"/>
        <v>2.4</v>
      </c>
      <c r="U175" s="23">
        <f t="shared" si="35"/>
        <v>8.1</v>
      </c>
      <c r="V175" s="23">
        <f t="shared" si="36"/>
        <v>7.2</v>
      </c>
      <c r="W175" s="23">
        <f t="shared" si="37"/>
        <v>4.875</v>
      </c>
      <c r="X175" s="24">
        <f t="shared" si="38"/>
        <v>0.57451499118165794</v>
      </c>
    </row>
    <row r="176" spans="6:24" x14ac:dyDescent="0.25">
      <c r="F176" s="25" t="s">
        <v>199</v>
      </c>
      <c r="G176" s="26" t="s">
        <v>33</v>
      </c>
      <c r="H176" s="26" t="s">
        <v>179</v>
      </c>
      <c r="I176" s="26">
        <v>210</v>
      </c>
      <c r="J176" s="26">
        <v>21</v>
      </c>
      <c r="K176" s="26" t="s">
        <v>9</v>
      </c>
      <c r="L176" s="26" t="s">
        <v>8</v>
      </c>
      <c r="M176" s="26" t="s">
        <v>8</v>
      </c>
      <c r="N176" s="26" t="s">
        <v>9</v>
      </c>
      <c r="O176" s="26" t="s">
        <v>8</v>
      </c>
      <c r="P176" s="26" t="s">
        <v>14</v>
      </c>
      <c r="Q176" s="26" t="s">
        <v>101</v>
      </c>
      <c r="R176" s="23">
        <f t="shared" si="32"/>
        <v>6</v>
      </c>
      <c r="S176" s="23">
        <f t="shared" si="33"/>
        <v>5.25</v>
      </c>
      <c r="T176" s="23">
        <f t="shared" si="34"/>
        <v>5.6000000000000005</v>
      </c>
      <c r="U176" s="23">
        <f t="shared" si="35"/>
        <v>6</v>
      </c>
      <c r="V176" s="23">
        <f t="shared" si="36"/>
        <v>5.25</v>
      </c>
      <c r="W176" s="23">
        <f t="shared" si="37"/>
        <v>4.875</v>
      </c>
      <c r="X176" s="24">
        <f t="shared" si="38"/>
        <v>0.57447735191637639</v>
      </c>
    </row>
    <row r="177" spans="6:24" ht="30" x14ac:dyDescent="0.25">
      <c r="F177" s="25" t="s">
        <v>185</v>
      </c>
      <c r="G177" s="26" t="s">
        <v>33</v>
      </c>
      <c r="H177" s="26" t="s">
        <v>124</v>
      </c>
      <c r="I177" s="26">
        <v>220</v>
      </c>
      <c r="J177" s="26">
        <v>22</v>
      </c>
      <c r="K177" s="26" t="s">
        <v>9</v>
      </c>
      <c r="L177" s="26" t="s">
        <v>9</v>
      </c>
      <c r="M177" s="26" t="s">
        <v>7</v>
      </c>
      <c r="N177" s="26" t="s">
        <v>9</v>
      </c>
      <c r="O177" s="26" t="s">
        <v>8</v>
      </c>
      <c r="P177" s="26" t="s">
        <v>14</v>
      </c>
      <c r="Q177" s="26" t="s">
        <v>101</v>
      </c>
      <c r="R177" s="23">
        <f t="shared" si="32"/>
        <v>6</v>
      </c>
      <c r="S177" s="23">
        <f t="shared" si="33"/>
        <v>6</v>
      </c>
      <c r="T177" s="23">
        <f t="shared" si="34"/>
        <v>4.8000000000000007</v>
      </c>
      <c r="U177" s="23">
        <f t="shared" si="35"/>
        <v>6</v>
      </c>
      <c r="V177" s="23">
        <f t="shared" si="36"/>
        <v>5.25</v>
      </c>
      <c r="W177" s="23">
        <f t="shared" si="37"/>
        <v>4.875</v>
      </c>
      <c r="X177" s="24">
        <f t="shared" si="38"/>
        <v>0.57360627177700352</v>
      </c>
    </row>
    <row r="178" spans="6:24" x14ac:dyDescent="0.25">
      <c r="F178" s="25" t="s">
        <v>221</v>
      </c>
      <c r="G178" s="26" t="s">
        <v>34</v>
      </c>
      <c r="H178" s="26" t="s">
        <v>222</v>
      </c>
      <c r="I178" s="26">
        <v>185</v>
      </c>
      <c r="J178" s="26">
        <v>22</v>
      </c>
      <c r="K178" s="26" t="s">
        <v>8</v>
      </c>
      <c r="L178" s="26" t="s">
        <v>11</v>
      </c>
      <c r="M178" s="26" t="s">
        <v>8</v>
      </c>
      <c r="N178" s="26" t="s">
        <v>8</v>
      </c>
      <c r="O178" s="26" t="s">
        <v>6</v>
      </c>
      <c r="P178" s="26" t="s">
        <v>14</v>
      </c>
      <c r="Q178" s="26" t="s">
        <v>101</v>
      </c>
      <c r="R178" s="23">
        <f t="shared" si="32"/>
        <v>4.55</v>
      </c>
      <c r="S178" s="23">
        <f t="shared" si="33"/>
        <v>9</v>
      </c>
      <c r="T178" s="23">
        <f t="shared" si="34"/>
        <v>5.95</v>
      </c>
      <c r="U178" s="23">
        <f t="shared" si="35"/>
        <v>5.25</v>
      </c>
      <c r="V178" s="23">
        <f t="shared" si="36"/>
        <v>3.25</v>
      </c>
      <c r="W178" s="23">
        <f t="shared" si="37"/>
        <v>4.875</v>
      </c>
      <c r="X178" s="24">
        <f t="shared" si="38"/>
        <v>0.57273519163763076</v>
      </c>
    </row>
    <row r="179" spans="6:24" x14ac:dyDescent="0.25">
      <c r="F179" s="28" t="s">
        <v>237</v>
      </c>
      <c r="G179" s="22" t="s">
        <v>34</v>
      </c>
      <c r="H179" s="22" t="s">
        <v>225</v>
      </c>
      <c r="I179" s="22">
        <v>180</v>
      </c>
      <c r="J179" s="22">
        <v>22</v>
      </c>
      <c r="K179" s="22" t="s">
        <v>9</v>
      </c>
      <c r="L179" s="22" t="s">
        <v>8</v>
      </c>
      <c r="M179" s="22" t="s">
        <v>8</v>
      </c>
      <c r="N179" s="22" t="s">
        <v>9</v>
      </c>
      <c r="O179" s="22" t="s">
        <v>8</v>
      </c>
      <c r="P179" s="22" t="s">
        <v>14</v>
      </c>
      <c r="Q179" s="22" t="s">
        <v>101</v>
      </c>
      <c r="R179" s="23">
        <f t="shared" si="32"/>
        <v>5.2</v>
      </c>
      <c r="S179" s="23">
        <f t="shared" si="33"/>
        <v>6.3</v>
      </c>
      <c r="T179" s="23">
        <f t="shared" si="34"/>
        <v>5.95</v>
      </c>
      <c r="U179" s="23">
        <f t="shared" si="35"/>
        <v>6</v>
      </c>
      <c r="V179" s="23">
        <f t="shared" si="36"/>
        <v>4.55</v>
      </c>
      <c r="W179" s="23">
        <f t="shared" si="37"/>
        <v>4.875</v>
      </c>
      <c r="X179" s="24">
        <f t="shared" si="38"/>
        <v>0.57273519163763076</v>
      </c>
    </row>
    <row r="180" spans="6:24" x14ac:dyDescent="0.25">
      <c r="F180" s="25" t="s">
        <v>183</v>
      </c>
      <c r="G180" s="26" t="s">
        <v>33</v>
      </c>
      <c r="H180" s="26" t="s">
        <v>135</v>
      </c>
      <c r="I180" s="26">
        <v>220</v>
      </c>
      <c r="J180" s="26">
        <v>23</v>
      </c>
      <c r="K180" s="26" t="s">
        <v>9</v>
      </c>
      <c r="L180" s="26" t="s">
        <v>9</v>
      </c>
      <c r="M180" s="26" t="s">
        <v>6</v>
      </c>
      <c r="N180" s="26" t="s">
        <v>10</v>
      </c>
      <c r="O180" s="26" t="s">
        <v>8</v>
      </c>
      <c r="P180" s="26" t="s">
        <v>14</v>
      </c>
      <c r="Q180" s="27" t="s">
        <v>95</v>
      </c>
      <c r="R180" s="23">
        <f t="shared" si="32"/>
        <v>6</v>
      </c>
      <c r="S180" s="23">
        <f t="shared" si="33"/>
        <v>6</v>
      </c>
      <c r="T180" s="23">
        <f t="shared" si="34"/>
        <v>4</v>
      </c>
      <c r="U180" s="23">
        <f t="shared" si="35"/>
        <v>6.75</v>
      </c>
      <c r="V180" s="23">
        <f t="shared" si="36"/>
        <v>5.25</v>
      </c>
      <c r="W180" s="23">
        <f t="shared" si="37"/>
        <v>4.875</v>
      </c>
      <c r="X180" s="24">
        <f t="shared" si="38"/>
        <v>0.57273519163763076</v>
      </c>
    </row>
    <row r="181" spans="6:24" x14ac:dyDescent="0.25">
      <c r="F181" s="28" t="s">
        <v>99</v>
      </c>
      <c r="G181" s="22" t="s">
        <v>8</v>
      </c>
      <c r="H181" s="22" t="s">
        <v>55</v>
      </c>
      <c r="I181" s="22">
        <v>230</v>
      </c>
      <c r="J181" s="22">
        <v>31</v>
      </c>
      <c r="K181" s="22" t="s">
        <v>9</v>
      </c>
      <c r="L181" s="22" t="s">
        <v>4</v>
      </c>
      <c r="M181" s="22" t="s">
        <v>3</v>
      </c>
      <c r="N181" s="22" t="s">
        <v>13</v>
      </c>
      <c r="O181" s="22" t="s">
        <v>11</v>
      </c>
      <c r="P181" s="22" t="s">
        <v>8</v>
      </c>
      <c r="Q181" s="29" t="s">
        <v>53</v>
      </c>
      <c r="R181" s="23">
        <f t="shared" si="32"/>
        <v>7.6</v>
      </c>
      <c r="S181" s="23">
        <f t="shared" si="33"/>
        <v>1.2000000000000002</v>
      </c>
      <c r="T181" s="23">
        <f t="shared" si="34"/>
        <v>1.2</v>
      </c>
      <c r="U181" s="23">
        <f t="shared" si="35"/>
        <v>10.8</v>
      </c>
      <c r="V181" s="23">
        <f t="shared" si="36"/>
        <v>9</v>
      </c>
      <c r="W181" s="23">
        <f t="shared" si="37"/>
        <v>2.625</v>
      </c>
      <c r="X181" s="24">
        <f t="shared" si="38"/>
        <v>0.57186948853615516</v>
      </c>
    </row>
    <row r="182" spans="6:24" x14ac:dyDescent="0.25">
      <c r="F182" s="28" t="s">
        <v>233</v>
      </c>
      <c r="G182" s="22" t="s">
        <v>34</v>
      </c>
      <c r="H182" s="22" t="s">
        <v>212</v>
      </c>
      <c r="I182" s="22">
        <v>190</v>
      </c>
      <c r="J182" s="22">
        <v>19</v>
      </c>
      <c r="K182" s="22" t="s">
        <v>8</v>
      </c>
      <c r="L182" s="22" t="s">
        <v>11</v>
      </c>
      <c r="M182" s="22" t="s">
        <v>7</v>
      </c>
      <c r="N182" s="22" t="s">
        <v>8</v>
      </c>
      <c r="O182" s="22" t="s">
        <v>7</v>
      </c>
      <c r="P182" s="22" t="s">
        <v>14</v>
      </c>
      <c r="Q182" s="22" t="s">
        <v>101</v>
      </c>
      <c r="R182" s="23">
        <f t="shared" si="32"/>
        <v>4.55</v>
      </c>
      <c r="S182" s="23">
        <f t="shared" si="33"/>
        <v>9</v>
      </c>
      <c r="T182" s="23">
        <f t="shared" si="34"/>
        <v>5.0999999999999996</v>
      </c>
      <c r="U182" s="23">
        <f t="shared" si="35"/>
        <v>5.25</v>
      </c>
      <c r="V182" s="23">
        <f t="shared" si="36"/>
        <v>3.9000000000000004</v>
      </c>
      <c r="W182" s="23">
        <f t="shared" si="37"/>
        <v>4.875</v>
      </c>
      <c r="X182" s="24">
        <f t="shared" si="38"/>
        <v>0.56925087108013939</v>
      </c>
    </row>
    <row r="183" spans="6:24" x14ac:dyDescent="0.25">
      <c r="F183" s="28" t="s">
        <v>136</v>
      </c>
      <c r="G183" s="22" t="s">
        <v>29</v>
      </c>
      <c r="H183" s="22" t="s">
        <v>65</v>
      </c>
      <c r="I183" s="22">
        <v>239</v>
      </c>
      <c r="J183" s="22">
        <v>20</v>
      </c>
      <c r="K183" s="22" t="s">
        <v>10</v>
      </c>
      <c r="L183" s="22" t="s">
        <v>7</v>
      </c>
      <c r="M183" s="22" t="s">
        <v>5</v>
      </c>
      <c r="N183" s="22" t="s">
        <v>10</v>
      </c>
      <c r="O183" s="22" t="s">
        <v>10</v>
      </c>
      <c r="P183" s="22" t="s">
        <v>11</v>
      </c>
      <c r="Q183" s="29" t="s">
        <v>95</v>
      </c>
      <c r="R183" s="23">
        <f t="shared" si="32"/>
        <v>7.6499999999999995</v>
      </c>
      <c r="S183" s="23">
        <f t="shared" si="33"/>
        <v>3.5999999999999996</v>
      </c>
      <c r="T183" s="23">
        <f t="shared" si="34"/>
        <v>2.8</v>
      </c>
      <c r="U183" s="23">
        <f t="shared" si="35"/>
        <v>7.6499999999999995</v>
      </c>
      <c r="V183" s="23">
        <f t="shared" si="36"/>
        <v>7.2</v>
      </c>
      <c r="W183" s="23">
        <f t="shared" si="37"/>
        <v>3.75</v>
      </c>
      <c r="X183" s="24">
        <f t="shared" si="38"/>
        <v>0.56881533101045301</v>
      </c>
    </row>
    <row r="184" spans="6:24" x14ac:dyDescent="0.25">
      <c r="F184" s="25" t="s">
        <v>232</v>
      </c>
      <c r="G184" s="26" t="s">
        <v>34</v>
      </c>
      <c r="H184" s="26" t="s">
        <v>212</v>
      </c>
      <c r="I184" s="26">
        <v>215</v>
      </c>
      <c r="J184" s="26">
        <v>23</v>
      </c>
      <c r="K184" s="26" t="s">
        <v>9</v>
      </c>
      <c r="L184" s="26" t="s">
        <v>10</v>
      </c>
      <c r="M184" s="26" t="s">
        <v>8</v>
      </c>
      <c r="N184" s="26" t="s">
        <v>8</v>
      </c>
      <c r="O184" s="26" t="s">
        <v>6</v>
      </c>
      <c r="P184" s="26" t="s">
        <v>14</v>
      </c>
      <c r="Q184" s="26" t="s">
        <v>101</v>
      </c>
      <c r="R184" s="23">
        <f t="shared" si="32"/>
        <v>5.2</v>
      </c>
      <c r="S184" s="23">
        <f t="shared" si="33"/>
        <v>8.1</v>
      </c>
      <c r="T184" s="23">
        <f t="shared" si="34"/>
        <v>5.95</v>
      </c>
      <c r="U184" s="23">
        <f t="shared" si="35"/>
        <v>5.25</v>
      </c>
      <c r="V184" s="23">
        <f t="shared" si="36"/>
        <v>3.25</v>
      </c>
      <c r="W184" s="23">
        <f t="shared" si="37"/>
        <v>4.875</v>
      </c>
      <c r="X184" s="24">
        <f t="shared" si="38"/>
        <v>0.56837979094076663</v>
      </c>
    </row>
    <row r="185" spans="6:24" x14ac:dyDescent="0.25">
      <c r="F185" s="25" t="s">
        <v>234</v>
      </c>
      <c r="G185" s="26" t="s">
        <v>34</v>
      </c>
      <c r="H185" s="26" t="s">
        <v>179</v>
      </c>
      <c r="I185" s="26">
        <v>223</v>
      </c>
      <c r="J185" s="26">
        <v>21</v>
      </c>
      <c r="K185" s="26" t="s">
        <v>9</v>
      </c>
      <c r="L185" s="26" t="s">
        <v>10</v>
      </c>
      <c r="M185" s="26" t="s">
        <v>8</v>
      </c>
      <c r="N185" s="26" t="s">
        <v>8</v>
      </c>
      <c r="O185" s="26" t="s">
        <v>6</v>
      </c>
      <c r="P185" s="26" t="s">
        <v>14</v>
      </c>
      <c r="Q185" s="26" t="s">
        <v>101</v>
      </c>
      <c r="R185" s="23">
        <f t="shared" si="32"/>
        <v>5.2</v>
      </c>
      <c r="S185" s="23">
        <f t="shared" si="33"/>
        <v>8.1</v>
      </c>
      <c r="T185" s="23">
        <f t="shared" si="34"/>
        <v>5.95</v>
      </c>
      <c r="U185" s="23">
        <f t="shared" si="35"/>
        <v>5.25</v>
      </c>
      <c r="V185" s="23">
        <f t="shared" si="36"/>
        <v>3.25</v>
      </c>
      <c r="W185" s="23">
        <f t="shared" si="37"/>
        <v>4.875</v>
      </c>
      <c r="X185" s="24">
        <f t="shared" si="38"/>
        <v>0.56837979094076663</v>
      </c>
    </row>
    <row r="186" spans="6:24" x14ac:dyDescent="0.25">
      <c r="F186" s="28" t="s">
        <v>264</v>
      </c>
      <c r="G186" s="22" t="s">
        <v>35</v>
      </c>
      <c r="H186" s="22" t="s">
        <v>265</v>
      </c>
      <c r="I186" s="22">
        <v>180</v>
      </c>
      <c r="J186" s="22">
        <v>21</v>
      </c>
      <c r="K186" s="22" t="s">
        <v>8</v>
      </c>
      <c r="L186" s="22" t="s">
        <v>10</v>
      </c>
      <c r="M186" s="22" t="s">
        <v>8</v>
      </c>
      <c r="N186" s="22" t="s">
        <v>8</v>
      </c>
      <c r="O186" s="22" t="s">
        <v>6</v>
      </c>
      <c r="P186" s="22" t="s">
        <v>14</v>
      </c>
      <c r="Q186" s="22" t="s">
        <v>56</v>
      </c>
      <c r="R186" s="23">
        <f t="shared" si="32"/>
        <v>4.8999999999999995</v>
      </c>
      <c r="S186" s="23">
        <f t="shared" si="33"/>
        <v>7.6499999999999995</v>
      </c>
      <c r="T186" s="23">
        <f t="shared" si="34"/>
        <v>6.6499999999999995</v>
      </c>
      <c r="U186" s="23">
        <f t="shared" si="35"/>
        <v>4.8999999999999995</v>
      </c>
      <c r="V186" s="23">
        <f t="shared" si="36"/>
        <v>2</v>
      </c>
      <c r="W186" s="23">
        <f t="shared" si="37"/>
        <v>4.875</v>
      </c>
      <c r="X186" s="24">
        <f t="shared" si="38"/>
        <v>0.56730769230769229</v>
      </c>
    </row>
    <row r="187" spans="6:24" ht="30" x14ac:dyDescent="0.25">
      <c r="F187" s="28" t="s">
        <v>126</v>
      </c>
      <c r="G187" s="22" t="s">
        <v>29</v>
      </c>
      <c r="H187" s="22" t="s">
        <v>44</v>
      </c>
      <c r="I187" s="22">
        <v>235</v>
      </c>
      <c r="J187" s="22">
        <v>21</v>
      </c>
      <c r="K187" s="22" t="s">
        <v>9</v>
      </c>
      <c r="L187" s="22" t="s">
        <v>9</v>
      </c>
      <c r="M187" s="22" t="s">
        <v>5</v>
      </c>
      <c r="N187" s="22" t="s">
        <v>10</v>
      </c>
      <c r="O187" s="22" t="s">
        <v>8</v>
      </c>
      <c r="P187" s="22" t="s">
        <v>14</v>
      </c>
      <c r="Q187" s="29" t="s">
        <v>68</v>
      </c>
      <c r="R187" s="23">
        <f t="shared" si="32"/>
        <v>6.8</v>
      </c>
      <c r="S187" s="23">
        <f t="shared" si="33"/>
        <v>4.8</v>
      </c>
      <c r="T187" s="23">
        <f t="shared" si="34"/>
        <v>2.8</v>
      </c>
      <c r="U187" s="23">
        <f t="shared" si="35"/>
        <v>7.6499999999999995</v>
      </c>
      <c r="V187" s="23">
        <f t="shared" si="36"/>
        <v>5.6000000000000005</v>
      </c>
      <c r="W187" s="23">
        <f t="shared" si="37"/>
        <v>4.875</v>
      </c>
      <c r="X187" s="24">
        <f t="shared" si="38"/>
        <v>0.566637630662021</v>
      </c>
    </row>
    <row r="188" spans="6:24" x14ac:dyDescent="0.25">
      <c r="F188" s="28" t="s">
        <v>215</v>
      </c>
      <c r="G188" s="22" t="s">
        <v>34</v>
      </c>
      <c r="H188" s="22" t="s">
        <v>179</v>
      </c>
      <c r="I188" s="22">
        <v>197</v>
      </c>
      <c r="J188" s="22">
        <v>21</v>
      </c>
      <c r="K188" s="22" t="s">
        <v>9</v>
      </c>
      <c r="L188" s="22" t="s">
        <v>9</v>
      </c>
      <c r="M188" s="22" t="s">
        <v>8</v>
      </c>
      <c r="N188" s="22" t="s">
        <v>8</v>
      </c>
      <c r="O188" s="22" t="s">
        <v>7</v>
      </c>
      <c r="P188" s="22" t="s">
        <v>14</v>
      </c>
      <c r="Q188" s="22" t="s">
        <v>56</v>
      </c>
      <c r="R188" s="23">
        <f t="shared" si="32"/>
        <v>5.2</v>
      </c>
      <c r="S188" s="23">
        <f t="shared" si="33"/>
        <v>7.2</v>
      </c>
      <c r="T188" s="23">
        <f t="shared" si="34"/>
        <v>5.95</v>
      </c>
      <c r="U188" s="23">
        <f t="shared" si="35"/>
        <v>5.25</v>
      </c>
      <c r="V188" s="23">
        <f t="shared" si="36"/>
        <v>3.9000000000000004</v>
      </c>
      <c r="W188" s="23">
        <f t="shared" si="37"/>
        <v>4.875</v>
      </c>
      <c r="X188" s="24">
        <f t="shared" si="38"/>
        <v>0.5640243902439025</v>
      </c>
    </row>
    <row r="189" spans="6:24" ht="30" x14ac:dyDescent="0.25">
      <c r="F189" s="25" t="s">
        <v>282</v>
      </c>
      <c r="G189" s="26" t="s">
        <v>35</v>
      </c>
      <c r="H189" s="26" t="s">
        <v>179</v>
      </c>
      <c r="I189" s="26">
        <v>194</v>
      </c>
      <c r="J189" s="26">
        <v>19</v>
      </c>
      <c r="K189" s="26" t="s">
        <v>8</v>
      </c>
      <c r="L189" s="26" t="s">
        <v>8</v>
      </c>
      <c r="M189" s="26" t="s">
        <v>10</v>
      </c>
      <c r="N189" s="26" t="s">
        <v>8</v>
      </c>
      <c r="O189" s="26" t="s">
        <v>5</v>
      </c>
      <c r="P189" s="26" t="s">
        <v>14</v>
      </c>
      <c r="Q189" s="26" t="s">
        <v>101</v>
      </c>
      <c r="R189" s="23">
        <f t="shared" si="32"/>
        <v>4.8999999999999995</v>
      </c>
      <c r="S189" s="23">
        <f t="shared" si="33"/>
        <v>5.95</v>
      </c>
      <c r="T189" s="23">
        <f t="shared" si="34"/>
        <v>8.5499999999999989</v>
      </c>
      <c r="U189" s="23">
        <f t="shared" si="35"/>
        <v>4.8999999999999995</v>
      </c>
      <c r="V189" s="23">
        <f t="shared" si="36"/>
        <v>1.6</v>
      </c>
      <c r="W189" s="23">
        <f t="shared" si="37"/>
        <v>4.875</v>
      </c>
      <c r="X189" s="24">
        <f t="shared" si="38"/>
        <v>0.56364468864468864</v>
      </c>
    </row>
    <row r="190" spans="6:24" x14ac:dyDescent="0.25">
      <c r="F190" s="28" t="s">
        <v>231</v>
      </c>
      <c r="G190" s="22" t="s">
        <v>34</v>
      </c>
      <c r="H190" s="22" t="s">
        <v>179</v>
      </c>
      <c r="I190" s="22">
        <v>213</v>
      </c>
      <c r="J190" s="22">
        <v>21</v>
      </c>
      <c r="K190" s="22" t="s">
        <v>8</v>
      </c>
      <c r="L190" s="22" t="s">
        <v>10</v>
      </c>
      <c r="M190" s="22" t="s">
        <v>8</v>
      </c>
      <c r="N190" s="22" t="s">
        <v>9</v>
      </c>
      <c r="O190" s="22" t="s">
        <v>7</v>
      </c>
      <c r="P190" s="22" t="s">
        <v>11</v>
      </c>
      <c r="Q190" s="29" t="s">
        <v>74</v>
      </c>
      <c r="R190" s="23">
        <f t="shared" si="32"/>
        <v>4.55</v>
      </c>
      <c r="S190" s="23">
        <f t="shared" si="33"/>
        <v>8.1</v>
      </c>
      <c r="T190" s="23">
        <f t="shared" si="34"/>
        <v>5.95</v>
      </c>
      <c r="U190" s="23">
        <f t="shared" si="35"/>
        <v>6</v>
      </c>
      <c r="V190" s="23">
        <f t="shared" si="36"/>
        <v>3.9000000000000004</v>
      </c>
      <c r="W190" s="23">
        <f t="shared" si="37"/>
        <v>3.75</v>
      </c>
      <c r="X190" s="24">
        <f t="shared" si="38"/>
        <v>0.56184668989547049</v>
      </c>
    </row>
    <row r="191" spans="6:24" x14ac:dyDescent="0.25">
      <c r="F191" s="28" t="s">
        <v>186</v>
      </c>
      <c r="G191" s="22" t="s">
        <v>33</v>
      </c>
      <c r="H191" s="22" t="s">
        <v>135</v>
      </c>
      <c r="I191" s="22">
        <v>215</v>
      </c>
      <c r="J191" s="22">
        <v>22</v>
      </c>
      <c r="K191" s="22" t="s">
        <v>9</v>
      </c>
      <c r="L191" s="22" t="s">
        <v>9</v>
      </c>
      <c r="M191" s="22" t="s">
        <v>8</v>
      </c>
      <c r="N191" s="22" t="s">
        <v>8</v>
      </c>
      <c r="O191" s="22" t="s">
        <v>7</v>
      </c>
      <c r="P191" s="22" t="s">
        <v>14</v>
      </c>
      <c r="Q191" s="22" t="s">
        <v>101</v>
      </c>
      <c r="R191" s="23">
        <f t="shared" si="32"/>
        <v>6</v>
      </c>
      <c r="S191" s="23">
        <f t="shared" si="33"/>
        <v>6</v>
      </c>
      <c r="T191" s="23">
        <f t="shared" si="34"/>
        <v>5.6000000000000005</v>
      </c>
      <c r="U191" s="23">
        <f t="shared" si="35"/>
        <v>5.25</v>
      </c>
      <c r="V191" s="23">
        <f t="shared" si="36"/>
        <v>4.5</v>
      </c>
      <c r="W191" s="23">
        <f t="shared" si="37"/>
        <v>4.875</v>
      </c>
      <c r="X191" s="24">
        <f t="shared" si="38"/>
        <v>0.56141114982578411</v>
      </c>
    </row>
    <row r="192" spans="6:24" x14ac:dyDescent="0.25">
      <c r="F192" s="25" t="s">
        <v>191</v>
      </c>
      <c r="G192" s="26" t="s">
        <v>33</v>
      </c>
      <c r="H192" s="26" t="s">
        <v>124</v>
      </c>
      <c r="I192" s="26">
        <v>210</v>
      </c>
      <c r="J192" s="26">
        <v>22</v>
      </c>
      <c r="K192" s="26" t="s">
        <v>8</v>
      </c>
      <c r="L192" s="26" t="s">
        <v>10</v>
      </c>
      <c r="M192" s="26" t="s">
        <v>7</v>
      </c>
      <c r="N192" s="26" t="s">
        <v>8</v>
      </c>
      <c r="O192" s="26" t="s">
        <v>8</v>
      </c>
      <c r="P192" s="26" t="s">
        <v>14</v>
      </c>
      <c r="Q192" s="26" t="s">
        <v>101</v>
      </c>
      <c r="R192" s="23">
        <f t="shared" si="32"/>
        <v>5.25</v>
      </c>
      <c r="S192" s="23">
        <f t="shared" si="33"/>
        <v>6.75</v>
      </c>
      <c r="T192" s="23">
        <f t="shared" si="34"/>
        <v>4.8000000000000007</v>
      </c>
      <c r="U192" s="23">
        <f t="shared" si="35"/>
        <v>5.25</v>
      </c>
      <c r="V192" s="23">
        <f t="shared" si="36"/>
        <v>5.25</v>
      </c>
      <c r="W192" s="23">
        <f t="shared" si="37"/>
        <v>4.875</v>
      </c>
      <c r="X192" s="24">
        <f t="shared" si="38"/>
        <v>0.56054006968641124</v>
      </c>
    </row>
    <row r="193" spans="6:24" x14ac:dyDescent="0.25">
      <c r="F193" s="28" t="s">
        <v>38</v>
      </c>
      <c r="G193" s="22" t="s">
        <v>35</v>
      </c>
      <c r="H193" s="22" t="s">
        <v>229</v>
      </c>
      <c r="I193" s="22">
        <v>218</v>
      </c>
      <c r="J193" s="22">
        <v>19</v>
      </c>
      <c r="K193" s="22" t="s">
        <v>9</v>
      </c>
      <c r="L193" s="22" t="s">
        <v>6</v>
      </c>
      <c r="M193" s="22" t="s">
        <v>10</v>
      </c>
      <c r="N193" s="22" t="s">
        <v>8</v>
      </c>
      <c r="O193" s="22" t="s">
        <v>7</v>
      </c>
      <c r="P193" s="22" t="s">
        <v>14</v>
      </c>
      <c r="Q193" s="22" t="s">
        <v>101</v>
      </c>
      <c r="R193" s="23">
        <f t="shared" si="32"/>
        <v>5.6</v>
      </c>
      <c r="S193" s="23">
        <f t="shared" si="33"/>
        <v>4.25</v>
      </c>
      <c r="T193" s="23">
        <f t="shared" si="34"/>
        <v>8.5499999999999989</v>
      </c>
      <c r="U193" s="23">
        <f t="shared" si="35"/>
        <v>4.8999999999999995</v>
      </c>
      <c r="V193" s="23">
        <f t="shared" si="36"/>
        <v>2.4000000000000004</v>
      </c>
      <c r="W193" s="23">
        <f t="shared" si="37"/>
        <v>4.875</v>
      </c>
      <c r="X193" s="24">
        <f t="shared" si="38"/>
        <v>0.55998168498168488</v>
      </c>
    </row>
    <row r="194" spans="6:24" x14ac:dyDescent="0.25">
      <c r="F194" s="28" t="s">
        <v>248</v>
      </c>
      <c r="G194" s="22" t="s">
        <v>34</v>
      </c>
      <c r="H194" s="22" t="s">
        <v>229</v>
      </c>
      <c r="I194" s="22">
        <v>200</v>
      </c>
      <c r="J194" s="22">
        <v>33</v>
      </c>
      <c r="K194" s="22" t="s">
        <v>8</v>
      </c>
      <c r="L194" s="22" t="s">
        <v>13</v>
      </c>
      <c r="M194" s="22" t="s">
        <v>6</v>
      </c>
      <c r="N194" s="22" t="s">
        <v>9</v>
      </c>
      <c r="O194" s="22" t="s">
        <v>7</v>
      </c>
      <c r="P194" s="22" t="s">
        <v>8</v>
      </c>
      <c r="Q194" s="29" t="s">
        <v>109</v>
      </c>
      <c r="R194" s="23">
        <f t="shared" si="32"/>
        <v>4.55</v>
      </c>
      <c r="S194" s="23">
        <f t="shared" si="33"/>
        <v>10.8</v>
      </c>
      <c r="T194" s="23">
        <f t="shared" si="34"/>
        <v>4.25</v>
      </c>
      <c r="U194" s="23">
        <f t="shared" si="35"/>
        <v>6</v>
      </c>
      <c r="V194" s="23">
        <f t="shared" si="36"/>
        <v>3.9000000000000004</v>
      </c>
      <c r="W194" s="23">
        <f t="shared" si="37"/>
        <v>2.625</v>
      </c>
      <c r="X194" s="24">
        <f t="shared" si="38"/>
        <v>0.55966898954703836</v>
      </c>
    </row>
    <row r="195" spans="6:24" ht="30" x14ac:dyDescent="0.25">
      <c r="F195" s="28" t="s">
        <v>164</v>
      </c>
      <c r="G195" s="22" t="s">
        <v>29</v>
      </c>
      <c r="H195" s="22" t="s">
        <v>124</v>
      </c>
      <c r="I195" s="22">
        <v>240</v>
      </c>
      <c r="J195" s="22">
        <v>20</v>
      </c>
      <c r="K195" s="22" t="s">
        <v>9</v>
      </c>
      <c r="L195" s="22" t="s">
        <v>11</v>
      </c>
      <c r="M195" s="22" t="s">
        <v>5</v>
      </c>
      <c r="N195" s="22" t="s">
        <v>8</v>
      </c>
      <c r="O195" s="22" t="s">
        <v>8</v>
      </c>
      <c r="P195" s="22" t="s">
        <v>14</v>
      </c>
      <c r="Q195" s="22" t="s">
        <v>101</v>
      </c>
      <c r="R195" s="23">
        <f t="shared" si="32"/>
        <v>6.8</v>
      </c>
      <c r="S195" s="23">
        <f t="shared" si="33"/>
        <v>6</v>
      </c>
      <c r="T195" s="23">
        <f t="shared" si="34"/>
        <v>2.8</v>
      </c>
      <c r="U195" s="23">
        <f t="shared" si="35"/>
        <v>5.95</v>
      </c>
      <c r="V195" s="23">
        <f t="shared" si="36"/>
        <v>5.6000000000000005</v>
      </c>
      <c r="W195" s="23">
        <f t="shared" si="37"/>
        <v>4.875</v>
      </c>
      <c r="X195" s="24">
        <f t="shared" si="38"/>
        <v>0.55792682926829285</v>
      </c>
    </row>
    <row r="196" spans="6:24" x14ac:dyDescent="0.25">
      <c r="F196" s="25" t="s">
        <v>236</v>
      </c>
      <c r="G196" s="26" t="s">
        <v>34</v>
      </c>
      <c r="H196" s="26" t="s">
        <v>212</v>
      </c>
      <c r="I196" s="26">
        <v>172</v>
      </c>
      <c r="J196" s="26">
        <v>20</v>
      </c>
      <c r="K196" s="26" t="s">
        <v>8</v>
      </c>
      <c r="L196" s="26" t="s">
        <v>11</v>
      </c>
      <c r="M196" s="26" t="s">
        <v>7</v>
      </c>
      <c r="N196" s="26" t="s">
        <v>8</v>
      </c>
      <c r="O196" s="26" t="s">
        <v>6</v>
      </c>
      <c r="P196" s="26" t="s">
        <v>14</v>
      </c>
      <c r="Q196" s="26" t="s">
        <v>101</v>
      </c>
      <c r="R196" s="23">
        <f t="shared" si="32"/>
        <v>4.55</v>
      </c>
      <c r="S196" s="23">
        <f t="shared" si="33"/>
        <v>9</v>
      </c>
      <c r="T196" s="23">
        <f t="shared" si="34"/>
        <v>5.0999999999999996</v>
      </c>
      <c r="U196" s="23">
        <f t="shared" si="35"/>
        <v>5.25</v>
      </c>
      <c r="V196" s="23">
        <f t="shared" si="36"/>
        <v>3.25</v>
      </c>
      <c r="W196" s="23">
        <f t="shared" si="37"/>
        <v>4.875</v>
      </c>
      <c r="X196" s="24">
        <f t="shared" si="38"/>
        <v>0.55792682926829273</v>
      </c>
    </row>
    <row r="197" spans="6:24" x14ac:dyDescent="0.25">
      <c r="F197" s="25" t="s">
        <v>272</v>
      </c>
      <c r="G197" s="26" t="s">
        <v>35</v>
      </c>
      <c r="H197" s="26" t="s">
        <v>212</v>
      </c>
      <c r="I197" s="26">
        <v>205</v>
      </c>
      <c r="J197" s="26">
        <v>22</v>
      </c>
      <c r="K197" s="26" t="s">
        <v>9</v>
      </c>
      <c r="L197" s="26" t="s">
        <v>8</v>
      </c>
      <c r="M197" s="26" t="s">
        <v>8</v>
      </c>
      <c r="N197" s="26" t="s">
        <v>8</v>
      </c>
      <c r="O197" s="26" t="s">
        <v>7</v>
      </c>
      <c r="P197" s="26" t="s">
        <v>14</v>
      </c>
      <c r="Q197" s="26" t="s">
        <v>101</v>
      </c>
      <c r="R197" s="23">
        <f t="shared" si="32"/>
        <v>5.6</v>
      </c>
      <c r="S197" s="23">
        <f t="shared" si="33"/>
        <v>5.95</v>
      </c>
      <c r="T197" s="23">
        <f t="shared" si="34"/>
        <v>6.6499999999999995</v>
      </c>
      <c r="U197" s="23">
        <f t="shared" si="35"/>
        <v>4.8999999999999995</v>
      </c>
      <c r="V197" s="23">
        <f t="shared" si="36"/>
        <v>2.4000000000000004</v>
      </c>
      <c r="W197" s="23">
        <f t="shared" si="37"/>
        <v>4.875</v>
      </c>
      <c r="X197" s="24">
        <f t="shared" si="38"/>
        <v>0.55631868131868134</v>
      </c>
    </row>
    <row r="198" spans="6:24" x14ac:dyDescent="0.25">
      <c r="F198" s="25" t="s">
        <v>111</v>
      </c>
      <c r="G198" s="26" t="s">
        <v>8</v>
      </c>
      <c r="H198" s="26" t="s">
        <v>55</v>
      </c>
      <c r="I198" s="26">
        <v>230</v>
      </c>
      <c r="J198" s="26">
        <v>22</v>
      </c>
      <c r="K198" s="26" t="s">
        <v>9</v>
      </c>
      <c r="L198" s="26" t="s">
        <v>8</v>
      </c>
      <c r="M198" s="26" t="s">
        <v>4</v>
      </c>
      <c r="N198" s="26" t="s">
        <v>10</v>
      </c>
      <c r="O198" s="26" t="s">
        <v>8</v>
      </c>
      <c r="P198" s="26" t="s">
        <v>14</v>
      </c>
      <c r="Q198" s="26" t="s">
        <v>101</v>
      </c>
      <c r="R198" s="23">
        <f t="shared" si="32"/>
        <v>7.6</v>
      </c>
      <c r="S198" s="23">
        <f t="shared" si="33"/>
        <v>2.8000000000000003</v>
      </c>
      <c r="T198" s="23">
        <f t="shared" si="34"/>
        <v>1.7999999999999998</v>
      </c>
      <c r="U198" s="23">
        <f t="shared" si="35"/>
        <v>8.1</v>
      </c>
      <c r="V198" s="23">
        <f t="shared" si="36"/>
        <v>6.3</v>
      </c>
      <c r="W198" s="23">
        <f t="shared" si="37"/>
        <v>4.875</v>
      </c>
      <c r="X198" s="24">
        <f t="shared" si="38"/>
        <v>0.55511463844797182</v>
      </c>
    </row>
    <row r="199" spans="6:24" x14ac:dyDescent="0.25">
      <c r="F199" s="28" t="s">
        <v>181</v>
      </c>
      <c r="G199" s="22" t="s">
        <v>33</v>
      </c>
      <c r="H199" s="22" t="s">
        <v>135</v>
      </c>
      <c r="I199" s="22">
        <v>225</v>
      </c>
      <c r="J199" s="22">
        <v>27</v>
      </c>
      <c r="K199" s="22" t="s">
        <v>8</v>
      </c>
      <c r="L199" s="22" t="s">
        <v>9</v>
      </c>
      <c r="M199" s="22" t="s">
        <v>7</v>
      </c>
      <c r="N199" s="22" t="s">
        <v>11</v>
      </c>
      <c r="O199" s="22" t="s">
        <v>7</v>
      </c>
      <c r="P199" s="22" t="s">
        <v>11</v>
      </c>
      <c r="Q199" s="29" t="s">
        <v>182</v>
      </c>
      <c r="R199" s="23">
        <f t="shared" si="32"/>
        <v>5.25</v>
      </c>
      <c r="S199" s="23">
        <f t="shared" si="33"/>
        <v>6</v>
      </c>
      <c r="T199" s="23">
        <f t="shared" si="34"/>
        <v>4.8000000000000007</v>
      </c>
      <c r="U199" s="23">
        <f t="shared" si="35"/>
        <v>7.5</v>
      </c>
      <c r="V199" s="23">
        <f t="shared" si="36"/>
        <v>4.5</v>
      </c>
      <c r="W199" s="23">
        <f t="shared" si="37"/>
        <v>3.75</v>
      </c>
      <c r="X199" s="24">
        <f t="shared" si="38"/>
        <v>0.55400696864111509</v>
      </c>
    </row>
    <row r="200" spans="6:24" ht="30" x14ac:dyDescent="0.25">
      <c r="F200" s="25" t="s">
        <v>140</v>
      </c>
      <c r="G200" s="26" t="s">
        <v>29</v>
      </c>
      <c r="H200" s="26" t="s">
        <v>62</v>
      </c>
      <c r="I200" s="26">
        <v>235</v>
      </c>
      <c r="J200" s="26">
        <v>24</v>
      </c>
      <c r="K200" s="26" t="s">
        <v>8</v>
      </c>
      <c r="L200" s="26" t="s">
        <v>10</v>
      </c>
      <c r="M200" s="26" t="s">
        <v>7</v>
      </c>
      <c r="N200" s="26" t="s">
        <v>9</v>
      </c>
      <c r="O200" s="26" t="s">
        <v>8</v>
      </c>
      <c r="P200" s="26" t="s">
        <v>11</v>
      </c>
      <c r="Q200" s="27" t="s">
        <v>90</v>
      </c>
      <c r="R200" s="23">
        <f t="shared" si="32"/>
        <v>5.95</v>
      </c>
      <c r="S200" s="23">
        <f t="shared" si="33"/>
        <v>5.3999999999999995</v>
      </c>
      <c r="T200" s="23">
        <f t="shared" si="34"/>
        <v>4.1999999999999993</v>
      </c>
      <c r="U200" s="23">
        <f t="shared" si="35"/>
        <v>6.8</v>
      </c>
      <c r="V200" s="23">
        <f t="shared" si="36"/>
        <v>5.6000000000000005</v>
      </c>
      <c r="W200" s="23">
        <f t="shared" si="37"/>
        <v>3.75</v>
      </c>
      <c r="X200" s="24">
        <f t="shared" si="38"/>
        <v>0.55226480836236935</v>
      </c>
    </row>
    <row r="201" spans="6:24" x14ac:dyDescent="0.25">
      <c r="F201" s="28" t="s">
        <v>273</v>
      </c>
      <c r="G201" s="22" t="s">
        <v>35</v>
      </c>
      <c r="H201" s="22" t="s">
        <v>222</v>
      </c>
      <c r="I201" s="22">
        <v>190</v>
      </c>
      <c r="J201" s="22">
        <v>22</v>
      </c>
      <c r="K201" s="22" t="s">
        <v>8</v>
      </c>
      <c r="L201" s="22" t="s">
        <v>9</v>
      </c>
      <c r="M201" s="22" t="s">
        <v>8</v>
      </c>
      <c r="N201" s="22" t="s">
        <v>8</v>
      </c>
      <c r="O201" s="22" t="s">
        <v>6</v>
      </c>
      <c r="P201" s="22" t="s">
        <v>14</v>
      </c>
      <c r="Q201" s="22" t="s">
        <v>101</v>
      </c>
      <c r="R201" s="23">
        <f t="shared" si="32"/>
        <v>4.8999999999999995</v>
      </c>
      <c r="S201" s="23">
        <f t="shared" si="33"/>
        <v>6.8</v>
      </c>
      <c r="T201" s="23">
        <f t="shared" si="34"/>
        <v>6.6499999999999995</v>
      </c>
      <c r="U201" s="23">
        <f t="shared" si="35"/>
        <v>4.8999999999999995</v>
      </c>
      <c r="V201" s="23">
        <f t="shared" si="36"/>
        <v>2</v>
      </c>
      <c r="W201" s="23">
        <f t="shared" si="37"/>
        <v>4.875</v>
      </c>
      <c r="X201" s="24">
        <f t="shared" si="38"/>
        <v>0.55173992673992667</v>
      </c>
    </row>
    <row r="202" spans="6:24" x14ac:dyDescent="0.25">
      <c r="F202" s="28" t="s">
        <v>150</v>
      </c>
      <c r="G202" s="22" t="s">
        <v>29</v>
      </c>
      <c r="H202" s="22" t="s">
        <v>124</v>
      </c>
      <c r="I202" s="22">
        <v>225</v>
      </c>
      <c r="J202" s="22">
        <v>22</v>
      </c>
      <c r="K202" s="22" t="s">
        <v>10</v>
      </c>
      <c r="L202" s="22" t="s">
        <v>9</v>
      </c>
      <c r="M202" s="22" t="s">
        <v>6</v>
      </c>
      <c r="N202" s="22" t="s">
        <v>7</v>
      </c>
      <c r="O202" s="22" t="s">
        <v>8</v>
      </c>
      <c r="P202" s="22" t="s">
        <v>14</v>
      </c>
      <c r="Q202" s="22" t="s">
        <v>101</v>
      </c>
      <c r="R202" s="23">
        <f t="shared" ref="R202:R225" si="39">IF(G202="C",(VLOOKUP(K202,$D$4:$E$17,2,FALSE)*$H$3),IF(G202="PF",(VLOOKUP(K202,$D$4:$E$17,2,FALSE)*$H$4),IF(G202="SF",(VLOOKUP(K202,$D$4:$E$17,2,FALSE)*$H$5),IF(G202="SG",(VLOOKUP(K202,$D$4:$E$17,2,FALSE)*$H$6),IF(G202="PG",(VLOOKUP(K202,$D$4:$E$17,2,FALSE)*$H$7))))))</f>
        <v>7.6499999999999995</v>
      </c>
      <c r="S202" s="23">
        <f t="shared" ref="S202:S225" si="40">IF(G202="C",(VLOOKUP(L202,$D$4:$E$17,2,FALSE)*$I$3),IF(G202="PF",(VLOOKUP(L202,$D$4:$E$17,2,FALSE)*$I$4),IF(G202="SF",(VLOOKUP(L202,$D$4:$E$17,2,FALSE)*$I$5),IF(G202="SG",(VLOOKUP(L202,$D$4:$E$17,2,FALSE)*$I$6),IF(G202="PG",(VLOOKUP(L202,$D$4:$E$17,2,FALSE)*$I$7))))))</f>
        <v>4.8</v>
      </c>
      <c r="T202" s="23">
        <f t="shared" ref="T202:T225" si="41">IF(G202="C",(VLOOKUP(M202,$D$4:$E$17,2,FALSE)*$J$3),IF(G202="PF",(VLOOKUP(M202,$D$4:$E$17,2,FALSE)*$J$4),IF(G202="SF",(VLOOKUP(M202,$D$4:$E$17,2,FALSE)*$J$5),IF(G202="SG",(VLOOKUP(M202,$D$4:$E$17,2,FALSE)*$J$6),IF(G202="PG",(VLOOKUP(M202,$D$4:$E$17,2,FALSE)*$J$7))))))</f>
        <v>3.5</v>
      </c>
      <c r="U202" s="23">
        <f t="shared" ref="U202:U225" si="42">IF(G202="C",(VLOOKUP(N202,$D$4:$E$17,2,FALSE)*$K$3),IF(G202="PF",(VLOOKUP(N202,$D$4:$E$17,2,FALSE)*$K$4),IF(G202="SF",(VLOOKUP(N202,$D$4:$E$17,2,FALSE)*$K$5),IF(G202="SG",(VLOOKUP(N202,$D$4:$E$17,2,FALSE)*$K$6),IF(G202="PG",(VLOOKUP(N202,$D$4:$E$17,2,FALSE)*$K$7))))))</f>
        <v>5.0999999999999996</v>
      </c>
      <c r="V202" s="23">
        <f t="shared" ref="V202:V225" si="43">IF(G202="C",(VLOOKUP(O202,$D$4:$E$17,2,FALSE)*$L$3),IF(G202="PF",(VLOOKUP(O202,$D$4:$E$17,2,FALSE)*$L$4),IF(G202="SF",(VLOOKUP(O202,$D$4:$E$17,2,FALSE)*$L$5),IF(G202="SG",(VLOOKUP(O202,$D$4:$E$17,2,FALSE)*$L$6),IF(G202="PG",(VLOOKUP(O202,$D$4:$E$17,2,FALSE)*$L$7))))))</f>
        <v>5.6000000000000005</v>
      </c>
      <c r="W202" s="23">
        <f t="shared" ref="W202:W225" si="44">VLOOKUP(P202,$D$7:$E$20,2,FALSE)*0.375</f>
        <v>4.875</v>
      </c>
      <c r="X202" s="24">
        <f t="shared" ref="X202:X225" si="45">SUM(R202:W202)/VLOOKUP(G202,$A$4:$B$8,2,FALSE)</f>
        <v>0.54921602787456447</v>
      </c>
    </row>
    <row r="203" spans="6:24" x14ac:dyDescent="0.25">
      <c r="F203" s="28" t="s">
        <v>194</v>
      </c>
      <c r="G203" s="22" t="s">
        <v>33</v>
      </c>
      <c r="H203" s="22" t="s">
        <v>124</v>
      </c>
      <c r="I203" s="22">
        <v>201</v>
      </c>
      <c r="J203" s="22">
        <v>20</v>
      </c>
      <c r="K203" s="22" t="s">
        <v>8</v>
      </c>
      <c r="L203" s="22" t="s">
        <v>9</v>
      </c>
      <c r="M203" s="22" t="s">
        <v>8</v>
      </c>
      <c r="N203" s="22" t="s">
        <v>8</v>
      </c>
      <c r="O203" s="22" t="s">
        <v>7</v>
      </c>
      <c r="P203" s="22" t="s">
        <v>14</v>
      </c>
      <c r="Q203" s="22" t="s">
        <v>101</v>
      </c>
      <c r="R203" s="23">
        <f t="shared" si="39"/>
        <v>5.25</v>
      </c>
      <c r="S203" s="23">
        <f t="shared" si="40"/>
        <v>6</v>
      </c>
      <c r="T203" s="23">
        <f t="shared" si="41"/>
        <v>5.6000000000000005</v>
      </c>
      <c r="U203" s="23">
        <f t="shared" si="42"/>
        <v>5.25</v>
      </c>
      <c r="V203" s="23">
        <f t="shared" si="43"/>
        <v>4.5</v>
      </c>
      <c r="W203" s="23">
        <f t="shared" si="44"/>
        <v>4.875</v>
      </c>
      <c r="X203" s="24">
        <f t="shared" si="45"/>
        <v>0.54834494773519171</v>
      </c>
    </row>
    <row r="204" spans="6:24" x14ac:dyDescent="0.25">
      <c r="F204" s="28" t="s">
        <v>102</v>
      </c>
      <c r="G204" s="22" t="s">
        <v>8</v>
      </c>
      <c r="H204" s="22" t="s">
        <v>55</v>
      </c>
      <c r="I204" s="22">
        <v>243</v>
      </c>
      <c r="J204" s="22">
        <v>22</v>
      </c>
      <c r="K204" s="22" t="s">
        <v>9</v>
      </c>
      <c r="L204" s="22" t="s">
        <v>7</v>
      </c>
      <c r="M204" s="22" t="s">
        <v>4</v>
      </c>
      <c r="N204" s="22" t="s">
        <v>9</v>
      </c>
      <c r="O204" s="22" t="s">
        <v>9</v>
      </c>
      <c r="P204" s="22" t="s">
        <v>14</v>
      </c>
      <c r="Q204" s="22" t="s">
        <v>101</v>
      </c>
      <c r="R204" s="23">
        <f t="shared" si="39"/>
        <v>7.6</v>
      </c>
      <c r="S204" s="23">
        <f t="shared" si="40"/>
        <v>2.4000000000000004</v>
      </c>
      <c r="T204" s="23">
        <f t="shared" si="41"/>
        <v>1.7999999999999998</v>
      </c>
      <c r="U204" s="23">
        <f t="shared" si="42"/>
        <v>7.2</v>
      </c>
      <c r="V204" s="23">
        <f t="shared" si="43"/>
        <v>7.2</v>
      </c>
      <c r="W204" s="23">
        <f t="shared" si="44"/>
        <v>4.875</v>
      </c>
      <c r="X204" s="24">
        <f t="shared" si="45"/>
        <v>0.54805996472663143</v>
      </c>
    </row>
    <row r="205" spans="6:24" x14ac:dyDescent="0.25">
      <c r="F205" s="28" t="s">
        <v>188</v>
      </c>
      <c r="G205" s="22" t="s">
        <v>33</v>
      </c>
      <c r="H205" s="22" t="s">
        <v>179</v>
      </c>
      <c r="I205" s="22">
        <v>210</v>
      </c>
      <c r="J205" s="22">
        <v>23</v>
      </c>
      <c r="K205" s="22" t="s">
        <v>9</v>
      </c>
      <c r="L205" s="22" t="s">
        <v>10</v>
      </c>
      <c r="M205" s="22" t="s">
        <v>7</v>
      </c>
      <c r="N205" s="22" t="s">
        <v>8</v>
      </c>
      <c r="O205" s="22" t="s">
        <v>6</v>
      </c>
      <c r="P205" s="22" t="s">
        <v>14</v>
      </c>
      <c r="Q205" s="22" t="s">
        <v>101</v>
      </c>
      <c r="R205" s="23">
        <f t="shared" si="39"/>
        <v>6</v>
      </c>
      <c r="S205" s="23">
        <f t="shared" si="40"/>
        <v>6.75</v>
      </c>
      <c r="T205" s="23">
        <f t="shared" si="41"/>
        <v>4.8000000000000007</v>
      </c>
      <c r="U205" s="23">
        <f t="shared" si="42"/>
        <v>5.25</v>
      </c>
      <c r="V205" s="23">
        <f t="shared" si="43"/>
        <v>3.75</v>
      </c>
      <c r="W205" s="23">
        <f t="shared" si="44"/>
        <v>4.875</v>
      </c>
      <c r="X205" s="24">
        <f t="shared" si="45"/>
        <v>0.54747386759581895</v>
      </c>
    </row>
    <row r="206" spans="6:24" x14ac:dyDescent="0.25">
      <c r="F206" s="25" t="s">
        <v>275</v>
      </c>
      <c r="G206" s="26" t="s">
        <v>35</v>
      </c>
      <c r="H206" s="26" t="s">
        <v>225</v>
      </c>
      <c r="I206" s="26">
        <v>179</v>
      </c>
      <c r="J206" s="26">
        <v>19</v>
      </c>
      <c r="K206" s="26" t="s">
        <v>8</v>
      </c>
      <c r="L206" s="26" t="s">
        <v>9</v>
      </c>
      <c r="M206" s="26" t="s">
        <v>8</v>
      </c>
      <c r="N206" s="26" t="s">
        <v>7</v>
      </c>
      <c r="O206" s="26" t="s">
        <v>7</v>
      </c>
      <c r="P206" s="26" t="s">
        <v>14</v>
      </c>
      <c r="Q206" s="26" t="s">
        <v>101</v>
      </c>
      <c r="R206" s="23">
        <f t="shared" si="39"/>
        <v>4.8999999999999995</v>
      </c>
      <c r="S206" s="23">
        <f t="shared" si="40"/>
        <v>6.8</v>
      </c>
      <c r="T206" s="23">
        <f t="shared" si="41"/>
        <v>6.6499999999999995</v>
      </c>
      <c r="U206" s="23">
        <f t="shared" si="42"/>
        <v>4.1999999999999993</v>
      </c>
      <c r="V206" s="23">
        <f t="shared" si="43"/>
        <v>2.4000000000000004</v>
      </c>
      <c r="W206" s="23">
        <f t="shared" si="44"/>
        <v>4.875</v>
      </c>
      <c r="X206" s="24">
        <f t="shared" si="45"/>
        <v>0.54624542124542119</v>
      </c>
    </row>
    <row r="207" spans="6:24" x14ac:dyDescent="0.25">
      <c r="F207" s="28" t="s">
        <v>223</v>
      </c>
      <c r="G207" s="22" t="s">
        <v>34</v>
      </c>
      <c r="H207" s="22" t="s">
        <v>212</v>
      </c>
      <c r="I207" s="22">
        <v>205</v>
      </c>
      <c r="J207" s="22">
        <v>23</v>
      </c>
      <c r="K207" s="22" t="s">
        <v>9</v>
      </c>
      <c r="L207" s="22" t="s">
        <v>10</v>
      </c>
      <c r="M207" s="22" t="s">
        <v>7</v>
      </c>
      <c r="N207" s="22" t="s">
        <v>8</v>
      </c>
      <c r="O207" s="22" t="s">
        <v>5</v>
      </c>
      <c r="P207" s="22" t="s">
        <v>14</v>
      </c>
      <c r="Q207" s="22" t="s">
        <v>101</v>
      </c>
      <c r="R207" s="23">
        <f t="shared" si="39"/>
        <v>5.2</v>
      </c>
      <c r="S207" s="23">
        <f t="shared" si="40"/>
        <v>8.1</v>
      </c>
      <c r="T207" s="23">
        <f t="shared" si="41"/>
        <v>5.0999999999999996</v>
      </c>
      <c r="U207" s="23">
        <f t="shared" si="42"/>
        <v>5.25</v>
      </c>
      <c r="V207" s="23">
        <f t="shared" si="43"/>
        <v>2.6</v>
      </c>
      <c r="W207" s="23">
        <f t="shared" si="44"/>
        <v>4.875</v>
      </c>
      <c r="X207" s="24">
        <f t="shared" si="45"/>
        <v>0.54224738675958195</v>
      </c>
    </row>
    <row r="208" spans="6:24" x14ac:dyDescent="0.25">
      <c r="F208" s="25" t="s">
        <v>100</v>
      </c>
      <c r="G208" s="26" t="s">
        <v>8</v>
      </c>
      <c r="H208" s="26" t="s">
        <v>44</v>
      </c>
      <c r="I208" s="26">
        <v>218</v>
      </c>
      <c r="J208" s="26">
        <v>22</v>
      </c>
      <c r="K208" s="26" t="s">
        <v>8</v>
      </c>
      <c r="L208" s="26" t="s">
        <v>8</v>
      </c>
      <c r="M208" s="26" t="s">
        <v>4</v>
      </c>
      <c r="N208" s="26" t="s">
        <v>9</v>
      </c>
      <c r="O208" s="26" t="s">
        <v>9</v>
      </c>
      <c r="P208" s="26" t="s">
        <v>14</v>
      </c>
      <c r="Q208" s="26" t="s">
        <v>101</v>
      </c>
      <c r="R208" s="23">
        <f t="shared" si="39"/>
        <v>6.6499999999999995</v>
      </c>
      <c r="S208" s="23">
        <f t="shared" si="40"/>
        <v>2.8000000000000003</v>
      </c>
      <c r="T208" s="23">
        <f t="shared" si="41"/>
        <v>1.7999999999999998</v>
      </c>
      <c r="U208" s="23">
        <f t="shared" si="42"/>
        <v>7.2</v>
      </c>
      <c r="V208" s="23">
        <f t="shared" si="43"/>
        <v>7.2</v>
      </c>
      <c r="W208" s="23">
        <f t="shared" si="44"/>
        <v>4.875</v>
      </c>
      <c r="X208" s="24">
        <f t="shared" si="45"/>
        <v>0.53835978835978837</v>
      </c>
    </row>
    <row r="209" spans="6:24" x14ac:dyDescent="0.25">
      <c r="F209" s="28" t="s">
        <v>157</v>
      </c>
      <c r="G209" s="22" t="s">
        <v>29</v>
      </c>
      <c r="H209" s="22" t="s">
        <v>44</v>
      </c>
      <c r="I209" s="22">
        <v>248</v>
      </c>
      <c r="J209" s="22">
        <v>20</v>
      </c>
      <c r="K209" s="22" t="s">
        <v>11</v>
      </c>
      <c r="L209" s="22" t="s">
        <v>5</v>
      </c>
      <c r="M209" s="22" t="s">
        <v>6</v>
      </c>
      <c r="N209" s="22" t="s">
        <v>8</v>
      </c>
      <c r="O209" s="22" t="s">
        <v>8</v>
      </c>
      <c r="P209" s="22" t="s">
        <v>14</v>
      </c>
      <c r="Q209" s="22" t="s">
        <v>101</v>
      </c>
      <c r="R209" s="23">
        <f t="shared" si="39"/>
        <v>8.5</v>
      </c>
      <c r="S209" s="23">
        <f t="shared" si="40"/>
        <v>2.4</v>
      </c>
      <c r="T209" s="23">
        <f t="shared" si="41"/>
        <v>3.5</v>
      </c>
      <c r="U209" s="23">
        <f t="shared" si="42"/>
        <v>5.95</v>
      </c>
      <c r="V209" s="23">
        <f t="shared" si="43"/>
        <v>5.6000000000000005</v>
      </c>
      <c r="W209" s="23">
        <f t="shared" si="44"/>
        <v>4.875</v>
      </c>
      <c r="X209" s="24">
        <f t="shared" si="45"/>
        <v>0.53702090592334506</v>
      </c>
    </row>
    <row r="210" spans="6:24" x14ac:dyDescent="0.25">
      <c r="F210" s="28" t="s">
        <v>192</v>
      </c>
      <c r="G210" s="22" t="s">
        <v>33</v>
      </c>
      <c r="H210" s="22" t="s">
        <v>135</v>
      </c>
      <c r="I210" s="22">
        <v>202</v>
      </c>
      <c r="J210" s="22">
        <v>22</v>
      </c>
      <c r="K210" s="22" t="s">
        <v>9</v>
      </c>
      <c r="L210" s="22" t="s">
        <v>7</v>
      </c>
      <c r="M210" s="22" t="s">
        <v>6</v>
      </c>
      <c r="N210" s="22" t="s">
        <v>10</v>
      </c>
      <c r="O210" s="22" t="s">
        <v>7</v>
      </c>
      <c r="P210" s="22" t="s">
        <v>14</v>
      </c>
      <c r="Q210" s="22" t="s">
        <v>101</v>
      </c>
      <c r="R210" s="23">
        <f t="shared" si="39"/>
        <v>6</v>
      </c>
      <c r="S210" s="23">
        <f t="shared" si="40"/>
        <v>4.5</v>
      </c>
      <c r="T210" s="23">
        <f t="shared" si="41"/>
        <v>4</v>
      </c>
      <c r="U210" s="23">
        <f t="shared" si="42"/>
        <v>6.75</v>
      </c>
      <c r="V210" s="23">
        <f t="shared" si="43"/>
        <v>4.5</v>
      </c>
      <c r="W210" s="23">
        <f t="shared" si="44"/>
        <v>4.875</v>
      </c>
      <c r="X210" s="24">
        <f t="shared" si="45"/>
        <v>0.53353658536585369</v>
      </c>
    </row>
    <row r="211" spans="6:24" x14ac:dyDescent="0.25">
      <c r="F211" s="28" t="s">
        <v>176</v>
      </c>
      <c r="G211" s="22" t="s">
        <v>33</v>
      </c>
      <c r="H211" s="22" t="s">
        <v>44</v>
      </c>
      <c r="I211" s="22">
        <v>205</v>
      </c>
      <c r="J211" s="22">
        <v>19</v>
      </c>
      <c r="K211" s="22" t="s">
        <v>8</v>
      </c>
      <c r="L211" s="22" t="s">
        <v>9</v>
      </c>
      <c r="M211" s="22" t="s">
        <v>6</v>
      </c>
      <c r="N211" s="22" t="s">
        <v>8</v>
      </c>
      <c r="O211" s="22" t="s">
        <v>8</v>
      </c>
      <c r="P211" s="22" t="s">
        <v>14</v>
      </c>
      <c r="Q211" s="22" t="s">
        <v>56</v>
      </c>
      <c r="R211" s="23">
        <f t="shared" si="39"/>
        <v>5.25</v>
      </c>
      <c r="S211" s="23">
        <f t="shared" si="40"/>
        <v>6</v>
      </c>
      <c r="T211" s="23">
        <f t="shared" si="41"/>
        <v>4</v>
      </c>
      <c r="U211" s="23">
        <f t="shared" si="42"/>
        <v>5.25</v>
      </c>
      <c r="V211" s="23">
        <f t="shared" si="43"/>
        <v>5.25</v>
      </c>
      <c r="W211" s="23">
        <f t="shared" si="44"/>
        <v>4.875</v>
      </c>
      <c r="X211" s="24">
        <f t="shared" si="45"/>
        <v>0.53353658536585369</v>
      </c>
    </row>
    <row r="212" spans="6:24" x14ac:dyDescent="0.25">
      <c r="F212" s="28" t="s">
        <v>200</v>
      </c>
      <c r="G212" s="22" t="s">
        <v>33</v>
      </c>
      <c r="H212" s="22" t="s">
        <v>65</v>
      </c>
      <c r="I212" s="22">
        <v>202</v>
      </c>
      <c r="J212" s="22">
        <v>22</v>
      </c>
      <c r="K212" s="22" t="s">
        <v>9</v>
      </c>
      <c r="L212" s="22" t="s">
        <v>8</v>
      </c>
      <c r="M212" s="22" t="s">
        <v>6</v>
      </c>
      <c r="N212" s="22" t="s">
        <v>8</v>
      </c>
      <c r="O212" s="22" t="s">
        <v>8</v>
      </c>
      <c r="P212" s="22" t="s">
        <v>14</v>
      </c>
      <c r="Q212" s="22" t="s">
        <v>101</v>
      </c>
      <c r="R212" s="23">
        <f t="shared" si="39"/>
        <v>6</v>
      </c>
      <c r="S212" s="23">
        <f t="shared" si="40"/>
        <v>5.25</v>
      </c>
      <c r="T212" s="23">
        <f t="shared" si="41"/>
        <v>4</v>
      </c>
      <c r="U212" s="23">
        <f t="shared" si="42"/>
        <v>5.25</v>
      </c>
      <c r="V212" s="23">
        <f t="shared" si="43"/>
        <v>5.25</v>
      </c>
      <c r="W212" s="23">
        <f t="shared" si="44"/>
        <v>4.875</v>
      </c>
      <c r="X212" s="24">
        <f t="shared" si="45"/>
        <v>0.53353658536585369</v>
      </c>
    </row>
    <row r="213" spans="6:24" x14ac:dyDescent="0.25">
      <c r="F213" s="25" t="s">
        <v>103</v>
      </c>
      <c r="G213" s="26" t="s">
        <v>8</v>
      </c>
      <c r="H213" s="26" t="s">
        <v>62</v>
      </c>
      <c r="I213" s="26">
        <v>280</v>
      </c>
      <c r="J213" s="26">
        <v>22</v>
      </c>
      <c r="K213" s="26" t="s">
        <v>9</v>
      </c>
      <c r="L213" s="26" t="s">
        <v>4</v>
      </c>
      <c r="M213" s="26" t="s">
        <v>3</v>
      </c>
      <c r="N213" s="26" t="s">
        <v>10</v>
      </c>
      <c r="O213" s="26" t="s">
        <v>9</v>
      </c>
      <c r="P213" s="26" t="s">
        <v>14</v>
      </c>
      <c r="Q213" s="26" t="s">
        <v>101</v>
      </c>
      <c r="R213" s="23">
        <f t="shared" si="39"/>
        <v>7.6</v>
      </c>
      <c r="S213" s="23">
        <f t="shared" si="40"/>
        <v>1.2000000000000002</v>
      </c>
      <c r="T213" s="23">
        <f t="shared" si="41"/>
        <v>1.2</v>
      </c>
      <c r="U213" s="23">
        <f t="shared" si="42"/>
        <v>8.1</v>
      </c>
      <c r="V213" s="23">
        <f t="shared" si="43"/>
        <v>7.2</v>
      </c>
      <c r="W213" s="23">
        <f t="shared" si="44"/>
        <v>4.875</v>
      </c>
      <c r="X213" s="24">
        <f t="shared" si="45"/>
        <v>0.53218694885361562</v>
      </c>
    </row>
    <row r="214" spans="6:24" x14ac:dyDescent="0.25">
      <c r="F214" s="28" t="s">
        <v>112</v>
      </c>
      <c r="G214" s="22" t="s">
        <v>8</v>
      </c>
      <c r="H214" s="22" t="s">
        <v>55</v>
      </c>
      <c r="I214" s="22">
        <v>245</v>
      </c>
      <c r="J214" s="22">
        <v>19</v>
      </c>
      <c r="K214" s="22" t="s">
        <v>9</v>
      </c>
      <c r="L214" s="22" t="s">
        <v>7</v>
      </c>
      <c r="M214" s="22" t="s">
        <v>4</v>
      </c>
      <c r="N214" s="22" t="s">
        <v>9</v>
      </c>
      <c r="O214" s="22" t="s">
        <v>8</v>
      </c>
      <c r="P214" s="22" t="s">
        <v>14</v>
      </c>
      <c r="Q214" s="22" t="s">
        <v>101</v>
      </c>
      <c r="R214" s="23">
        <f t="shared" si="39"/>
        <v>7.6</v>
      </c>
      <c r="S214" s="23">
        <f t="shared" si="40"/>
        <v>2.4000000000000004</v>
      </c>
      <c r="T214" s="23">
        <f t="shared" si="41"/>
        <v>1.7999999999999998</v>
      </c>
      <c r="U214" s="23">
        <f t="shared" si="42"/>
        <v>7.2</v>
      </c>
      <c r="V214" s="23">
        <f t="shared" si="43"/>
        <v>6.3</v>
      </c>
      <c r="W214" s="23">
        <f t="shared" si="44"/>
        <v>4.875</v>
      </c>
      <c r="X214" s="24">
        <f t="shared" si="45"/>
        <v>0.53218694885361562</v>
      </c>
    </row>
    <row r="215" spans="6:24" x14ac:dyDescent="0.25">
      <c r="F215" s="28" t="s">
        <v>219</v>
      </c>
      <c r="G215" s="22" t="s">
        <v>34</v>
      </c>
      <c r="H215" s="22" t="s">
        <v>220</v>
      </c>
      <c r="I215" s="22">
        <v>190</v>
      </c>
      <c r="J215" s="22">
        <v>22</v>
      </c>
      <c r="K215" s="22" t="s">
        <v>8</v>
      </c>
      <c r="L215" s="22" t="s">
        <v>9</v>
      </c>
      <c r="M215" s="22" t="s">
        <v>9</v>
      </c>
      <c r="N215" s="22" t="s">
        <v>7</v>
      </c>
      <c r="O215" s="22" t="s">
        <v>5</v>
      </c>
      <c r="P215" s="22" t="s">
        <v>14</v>
      </c>
      <c r="Q215" s="22" t="s">
        <v>56</v>
      </c>
      <c r="R215" s="23">
        <f t="shared" si="39"/>
        <v>4.55</v>
      </c>
      <c r="S215" s="23">
        <f t="shared" si="40"/>
        <v>7.2</v>
      </c>
      <c r="T215" s="23">
        <f t="shared" si="41"/>
        <v>6.8</v>
      </c>
      <c r="U215" s="23">
        <f t="shared" si="42"/>
        <v>4.5</v>
      </c>
      <c r="V215" s="23">
        <f t="shared" si="43"/>
        <v>2.6</v>
      </c>
      <c r="W215" s="23">
        <f t="shared" si="44"/>
        <v>4.875</v>
      </c>
      <c r="X215" s="24">
        <f t="shared" si="45"/>
        <v>0.53179442508710817</v>
      </c>
    </row>
    <row r="216" spans="6:24" x14ac:dyDescent="0.25">
      <c r="F216" s="28" t="s">
        <v>262</v>
      </c>
      <c r="G216" s="22" t="s">
        <v>35</v>
      </c>
      <c r="H216" s="22" t="s">
        <v>222</v>
      </c>
      <c r="I216" s="22">
        <v>190</v>
      </c>
      <c r="J216" s="22">
        <v>21</v>
      </c>
      <c r="K216" s="22" t="s">
        <v>8</v>
      </c>
      <c r="L216" s="22" t="s">
        <v>9</v>
      </c>
      <c r="M216" s="22" t="s">
        <v>8</v>
      </c>
      <c r="N216" s="22" t="s">
        <v>7</v>
      </c>
      <c r="O216" s="22" t="s">
        <v>5</v>
      </c>
      <c r="P216" s="22" t="s">
        <v>14</v>
      </c>
      <c r="Q216" s="22" t="s">
        <v>56</v>
      </c>
      <c r="R216" s="23">
        <f t="shared" si="39"/>
        <v>4.8999999999999995</v>
      </c>
      <c r="S216" s="23">
        <f t="shared" si="40"/>
        <v>6.8</v>
      </c>
      <c r="T216" s="23">
        <f t="shared" si="41"/>
        <v>6.6499999999999995</v>
      </c>
      <c r="U216" s="23">
        <f t="shared" si="42"/>
        <v>4.1999999999999993</v>
      </c>
      <c r="V216" s="23">
        <f t="shared" si="43"/>
        <v>1.6</v>
      </c>
      <c r="W216" s="23">
        <f t="shared" si="44"/>
        <v>4.875</v>
      </c>
      <c r="X216" s="24">
        <f t="shared" si="45"/>
        <v>0.53159340659340659</v>
      </c>
    </row>
    <row r="217" spans="6:24" x14ac:dyDescent="0.25">
      <c r="F217" s="25" t="s">
        <v>154</v>
      </c>
      <c r="G217" s="26" t="s">
        <v>29</v>
      </c>
      <c r="H217" s="26" t="s">
        <v>124</v>
      </c>
      <c r="I217" s="26">
        <v>200</v>
      </c>
      <c r="J217" s="26">
        <v>18</v>
      </c>
      <c r="K217" s="26" t="s">
        <v>9</v>
      </c>
      <c r="L217" s="26" t="s">
        <v>8</v>
      </c>
      <c r="M217" s="26" t="s">
        <v>5</v>
      </c>
      <c r="N217" s="26" t="s">
        <v>8</v>
      </c>
      <c r="O217" s="26" t="s">
        <v>8</v>
      </c>
      <c r="P217" s="26" t="s">
        <v>14</v>
      </c>
      <c r="Q217" s="26" t="s">
        <v>101</v>
      </c>
      <c r="R217" s="23">
        <f t="shared" si="39"/>
        <v>6.8</v>
      </c>
      <c r="S217" s="23">
        <f t="shared" si="40"/>
        <v>4.2</v>
      </c>
      <c r="T217" s="23">
        <f t="shared" si="41"/>
        <v>2.8</v>
      </c>
      <c r="U217" s="23">
        <f t="shared" si="42"/>
        <v>5.95</v>
      </c>
      <c r="V217" s="23">
        <f t="shared" si="43"/>
        <v>5.6000000000000005</v>
      </c>
      <c r="W217" s="23">
        <f t="shared" si="44"/>
        <v>4.875</v>
      </c>
      <c r="X217" s="24">
        <f t="shared" si="45"/>
        <v>0.52656794425087117</v>
      </c>
    </row>
    <row r="218" spans="6:24" x14ac:dyDescent="0.25">
      <c r="F218" s="28" t="s">
        <v>159</v>
      </c>
      <c r="G218" s="22" t="s">
        <v>29</v>
      </c>
      <c r="H218" s="22" t="s">
        <v>62</v>
      </c>
      <c r="I218" s="22">
        <v>220</v>
      </c>
      <c r="J218" s="22">
        <v>20</v>
      </c>
      <c r="K218" s="22" t="s">
        <v>9</v>
      </c>
      <c r="L218" s="22" t="s">
        <v>9</v>
      </c>
      <c r="M218" s="22" t="s">
        <v>4</v>
      </c>
      <c r="N218" s="22" t="s">
        <v>8</v>
      </c>
      <c r="O218" s="22" t="s">
        <v>8</v>
      </c>
      <c r="P218" s="22" t="s">
        <v>14</v>
      </c>
      <c r="Q218" s="22" t="s">
        <v>101</v>
      </c>
      <c r="R218" s="23">
        <f t="shared" si="39"/>
        <v>6.8</v>
      </c>
      <c r="S218" s="23">
        <f t="shared" si="40"/>
        <v>4.8</v>
      </c>
      <c r="T218" s="23">
        <f t="shared" si="41"/>
        <v>2.0999999999999996</v>
      </c>
      <c r="U218" s="23">
        <f t="shared" si="42"/>
        <v>5.95</v>
      </c>
      <c r="V218" s="23">
        <f t="shared" si="43"/>
        <v>5.6000000000000005</v>
      </c>
      <c r="W218" s="23">
        <f t="shared" si="44"/>
        <v>4.875</v>
      </c>
      <c r="X218" s="24">
        <f t="shared" si="45"/>
        <v>0.52482578397212554</v>
      </c>
    </row>
    <row r="219" spans="6:24" x14ac:dyDescent="0.25">
      <c r="F219" s="28" t="s">
        <v>281</v>
      </c>
      <c r="G219" s="22" t="s">
        <v>35</v>
      </c>
      <c r="H219" s="22" t="s">
        <v>229</v>
      </c>
      <c r="I219" s="22">
        <v>209</v>
      </c>
      <c r="J219" s="22">
        <v>24</v>
      </c>
      <c r="K219" s="22" t="s">
        <v>6</v>
      </c>
      <c r="L219" s="22" t="s">
        <v>9</v>
      </c>
      <c r="M219" s="22" t="s">
        <v>8</v>
      </c>
      <c r="N219" s="22" t="s">
        <v>8</v>
      </c>
      <c r="O219" s="22" t="s">
        <v>8</v>
      </c>
      <c r="P219" s="22" t="s">
        <v>11</v>
      </c>
      <c r="Q219" s="29" t="s">
        <v>68</v>
      </c>
      <c r="R219" s="23">
        <f t="shared" si="39"/>
        <v>3.5</v>
      </c>
      <c r="S219" s="23">
        <f t="shared" si="40"/>
        <v>6.8</v>
      </c>
      <c r="T219" s="23">
        <f t="shared" si="41"/>
        <v>6.6499999999999995</v>
      </c>
      <c r="U219" s="23">
        <f t="shared" si="42"/>
        <v>4.8999999999999995</v>
      </c>
      <c r="V219" s="23">
        <f t="shared" si="43"/>
        <v>2.8000000000000003</v>
      </c>
      <c r="W219" s="23">
        <f t="shared" si="44"/>
        <v>3.75</v>
      </c>
      <c r="X219" s="24">
        <f t="shared" si="45"/>
        <v>0.52014652014652007</v>
      </c>
    </row>
    <row r="220" spans="6:24" x14ac:dyDescent="0.25">
      <c r="F220" s="28" t="s">
        <v>145</v>
      </c>
      <c r="G220" s="22" t="s">
        <v>29</v>
      </c>
      <c r="H220" s="22" t="s">
        <v>124</v>
      </c>
      <c r="I220" s="22">
        <v>239</v>
      </c>
      <c r="J220" s="22">
        <v>22</v>
      </c>
      <c r="K220" s="22" t="s">
        <v>10</v>
      </c>
      <c r="L220" s="22" t="s">
        <v>7</v>
      </c>
      <c r="M220" s="22" t="s">
        <v>4</v>
      </c>
      <c r="N220" s="22" t="s">
        <v>8</v>
      </c>
      <c r="O220" s="22" t="s">
        <v>8</v>
      </c>
      <c r="P220" s="22" t="s">
        <v>14</v>
      </c>
      <c r="Q220" s="22" t="s">
        <v>101</v>
      </c>
      <c r="R220" s="23">
        <f t="shared" si="39"/>
        <v>7.6499999999999995</v>
      </c>
      <c r="S220" s="23">
        <f t="shared" si="40"/>
        <v>3.5999999999999996</v>
      </c>
      <c r="T220" s="23">
        <f t="shared" si="41"/>
        <v>2.0999999999999996</v>
      </c>
      <c r="U220" s="23">
        <f t="shared" si="42"/>
        <v>5.95</v>
      </c>
      <c r="V220" s="23">
        <f t="shared" si="43"/>
        <v>5.6000000000000005</v>
      </c>
      <c r="W220" s="23">
        <f t="shared" si="44"/>
        <v>4.875</v>
      </c>
      <c r="X220" s="24">
        <f t="shared" si="45"/>
        <v>0.51872822299651578</v>
      </c>
    </row>
    <row r="221" spans="6:24" x14ac:dyDescent="0.25">
      <c r="F221" s="25" t="s">
        <v>158</v>
      </c>
      <c r="G221" s="26" t="s">
        <v>29</v>
      </c>
      <c r="H221" s="26" t="s">
        <v>65</v>
      </c>
      <c r="I221" s="26">
        <v>220</v>
      </c>
      <c r="J221" s="26">
        <v>19</v>
      </c>
      <c r="K221" s="26" t="s">
        <v>9</v>
      </c>
      <c r="L221" s="26" t="s">
        <v>6</v>
      </c>
      <c r="M221" s="26" t="s">
        <v>3</v>
      </c>
      <c r="N221" s="26" t="s">
        <v>9</v>
      </c>
      <c r="O221" s="26" t="s">
        <v>8</v>
      </c>
      <c r="P221" s="26" t="s">
        <v>14</v>
      </c>
      <c r="Q221" s="26" t="s">
        <v>101</v>
      </c>
      <c r="R221" s="23">
        <f t="shared" si="39"/>
        <v>6.8</v>
      </c>
      <c r="S221" s="23">
        <f t="shared" si="40"/>
        <v>3</v>
      </c>
      <c r="T221" s="23">
        <f t="shared" si="41"/>
        <v>1.4</v>
      </c>
      <c r="U221" s="23">
        <f t="shared" si="42"/>
        <v>6.8</v>
      </c>
      <c r="V221" s="23">
        <f t="shared" si="43"/>
        <v>5.6000000000000005</v>
      </c>
      <c r="W221" s="23">
        <f t="shared" si="44"/>
        <v>4.875</v>
      </c>
      <c r="X221" s="24">
        <f t="shared" si="45"/>
        <v>0.49608013937282242</v>
      </c>
    </row>
    <row r="222" spans="6:24" x14ac:dyDescent="0.25">
      <c r="F222" s="25" t="s">
        <v>193</v>
      </c>
      <c r="G222" s="26" t="s">
        <v>33</v>
      </c>
      <c r="H222" s="26" t="s">
        <v>135</v>
      </c>
      <c r="I222" s="26">
        <v>185</v>
      </c>
      <c r="J222" s="26">
        <v>22</v>
      </c>
      <c r="K222" s="26" t="s">
        <v>8</v>
      </c>
      <c r="L222" s="26" t="s">
        <v>6</v>
      </c>
      <c r="M222" s="26" t="s">
        <v>7</v>
      </c>
      <c r="N222" s="26" t="s">
        <v>8</v>
      </c>
      <c r="O222" s="26" t="s">
        <v>7</v>
      </c>
      <c r="P222" s="26" t="s">
        <v>14</v>
      </c>
      <c r="Q222" s="26" t="s">
        <v>101</v>
      </c>
      <c r="R222" s="23">
        <f t="shared" si="39"/>
        <v>5.25</v>
      </c>
      <c r="S222" s="23">
        <f t="shared" si="40"/>
        <v>3.75</v>
      </c>
      <c r="T222" s="23">
        <f t="shared" si="41"/>
        <v>4.8000000000000007</v>
      </c>
      <c r="U222" s="23">
        <f t="shared" si="42"/>
        <v>5.25</v>
      </c>
      <c r="V222" s="23">
        <f t="shared" si="43"/>
        <v>4.5</v>
      </c>
      <c r="W222" s="23">
        <f t="shared" si="44"/>
        <v>4.875</v>
      </c>
      <c r="X222" s="24">
        <f t="shared" si="45"/>
        <v>0.49520905923344954</v>
      </c>
    </row>
    <row r="223" spans="6:24" ht="30" x14ac:dyDescent="0.25">
      <c r="F223" s="28" t="s">
        <v>120</v>
      </c>
      <c r="G223" s="22" t="s">
        <v>29</v>
      </c>
      <c r="H223" s="22" t="s">
        <v>65</v>
      </c>
      <c r="I223" s="22">
        <v>225</v>
      </c>
      <c r="J223" s="22">
        <v>20</v>
      </c>
      <c r="K223" s="22" t="s">
        <v>8</v>
      </c>
      <c r="L223" s="22" t="s">
        <v>9</v>
      </c>
      <c r="M223" s="22" t="s">
        <v>5</v>
      </c>
      <c r="N223" s="22" t="s">
        <v>7</v>
      </c>
      <c r="O223" s="22" t="s">
        <v>7</v>
      </c>
      <c r="P223" s="22" t="s">
        <v>14</v>
      </c>
      <c r="Q223" s="22" t="s">
        <v>101</v>
      </c>
      <c r="R223" s="23">
        <f t="shared" si="39"/>
        <v>5.95</v>
      </c>
      <c r="S223" s="23">
        <f t="shared" si="40"/>
        <v>4.8</v>
      </c>
      <c r="T223" s="23">
        <f t="shared" si="41"/>
        <v>2.8</v>
      </c>
      <c r="U223" s="23">
        <f t="shared" si="42"/>
        <v>5.0999999999999996</v>
      </c>
      <c r="V223" s="23">
        <f t="shared" si="43"/>
        <v>4.8000000000000007</v>
      </c>
      <c r="W223" s="23">
        <f t="shared" si="44"/>
        <v>4.875</v>
      </c>
      <c r="X223" s="24">
        <f t="shared" si="45"/>
        <v>0.49346689895470391</v>
      </c>
    </row>
    <row r="224" spans="6:24" x14ac:dyDescent="0.25">
      <c r="F224" s="28" t="s">
        <v>268</v>
      </c>
      <c r="G224" s="22" t="s">
        <v>35</v>
      </c>
      <c r="H224" s="22" t="s">
        <v>265</v>
      </c>
      <c r="I224" s="22">
        <v>185</v>
      </c>
      <c r="J224" s="22">
        <v>34</v>
      </c>
      <c r="K224" s="22" t="s">
        <v>8</v>
      </c>
      <c r="L224" s="22" t="s">
        <v>8</v>
      </c>
      <c r="M224" s="22" t="s">
        <v>8</v>
      </c>
      <c r="N224" s="22" t="s">
        <v>8</v>
      </c>
      <c r="O224" s="22" t="s">
        <v>5</v>
      </c>
      <c r="P224" s="22" t="s">
        <v>8</v>
      </c>
      <c r="Q224" s="29" t="s">
        <v>269</v>
      </c>
      <c r="R224" s="23">
        <f t="shared" si="39"/>
        <v>4.8999999999999995</v>
      </c>
      <c r="S224" s="23">
        <f t="shared" si="40"/>
        <v>5.95</v>
      </c>
      <c r="T224" s="23">
        <f t="shared" si="41"/>
        <v>6.6499999999999995</v>
      </c>
      <c r="U224" s="23">
        <f t="shared" si="42"/>
        <v>4.8999999999999995</v>
      </c>
      <c r="V224" s="23">
        <f t="shared" si="43"/>
        <v>1.6</v>
      </c>
      <c r="W224" s="23">
        <f t="shared" si="44"/>
        <v>2.625</v>
      </c>
      <c r="X224" s="24">
        <f t="shared" si="45"/>
        <v>0.48763736263736263</v>
      </c>
    </row>
    <row r="225" spans="4:24" x14ac:dyDescent="0.25">
      <c r="F225" s="25" t="s">
        <v>227</v>
      </c>
      <c r="G225" s="26" t="s">
        <v>34</v>
      </c>
      <c r="H225" s="26" t="s">
        <v>135</v>
      </c>
      <c r="I225" s="26">
        <v>190</v>
      </c>
      <c r="J225" s="26">
        <v>22</v>
      </c>
      <c r="K225" s="26" t="s">
        <v>8</v>
      </c>
      <c r="L225" s="26" t="s">
        <v>6</v>
      </c>
      <c r="M225" s="26" t="s">
        <v>5</v>
      </c>
      <c r="N225" s="26" t="s">
        <v>7</v>
      </c>
      <c r="O225" s="26" t="s">
        <v>6</v>
      </c>
      <c r="P225" s="26" t="s">
        <v>14</v>
      </c>
      <c r="Q225" s="26" t="s">
        <v>101</v>
      </c>
      <c r="R225" s="23">
        <f t="shared" si="39"/>
        <v>4.55</v>
      </c>
      <c r="S225" s="23">
        <f t="shared" si="40"/>
        <v>4.5</v>
      </c>
      <c r="T225" s="23">
        <f t="shared" si="41"/>
        <v>3.4</v>
      </c>
      <c r="U225" s="23">
        <f t="shared" si="42"/>
        <v>4.5</v>
      </c>
      <c r="V225" s="23">
        <f t="shared" si="43"/>
        <v>3.25</v>
      </c>
      <c r="W225" s="23">
        <f t="shared" si="44"/>
        <v>4.875</v>
      </c>
      <c r="X225" s="24">
        <f t="shared" si="45"/>
        <v>0.43684668989547049</v>
      </c>
    </row>
    <row r="226" spans="4:24" ht="15" customHeight="1" x14ac:dyDescent="0.25">
      <c r="E226" s="92" t="s">
        <v>317</v>
      </c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R226" s="23"/>
      <c r="S226" s="23"/>
      <c r="T226" s="23"/>
      <c r="U226" s="23"/>
      <c r="V226" s="23"/>
      <c r="W226" s="23"/>
      <c r="X226" s="24"/>
    </row>
    <row r="227" spans="4:24" x14ac:dyDescent="0.25">
      <c r="E227" s="38" t="s">
        <v>318</v>
      </c>
      <c r="F227" s="39" t="s">
        <v>319</v>
      </c>
      <c r="G227" s="38" t="s">
        <v>320</v>
      </c>
      <c r="H227" s="38" t="s">
        <v>321</v>
      </c>
      <c r="I227" s="38" t="s">
        <v>322</v>
      </c>
      <c r="J227" s="38" t="s">
        <v>323</v>
      </c>
      <c r="K227" s="38" t="s">
        <v>324</v>
      </c>
      <c r="L227" s="38" t="s">
        <v>325</v>
      </c>
      <c r="M227" s="38" t="s">
        <v>326</v>
      </c>
      <c r="N227" s="38" t="s">
        <v>327</v>
      </c>
      <c r="O227" s="38" t="s">
        <v>328</v>
      </c>
      <c r="P227" s="38" t="s">
        <v>329</v>
      </c>
      <c r="R227" s="23"/>
      <c r="S227" s="23"/>
      <c r="T227" s="23"/>
      <c r="U227" s="23"/>
      <c r="V227" s="23"/>
      <c r="W227" s="23"/>
      <c r="X227" s="24"/>
    </row>
    <row r="228" spans="4:24" x14ac:dyDescent="0.25">
      <c r="D228">
        <f>COUNT(R10:R225)</f>
        <v>216</v>
      </c>
      <c r="E228" s="22">
        <v>634</v>
      </c>
      <c r="F228" s="40" t="s">
        <v>37</v>
      </c>
      <c r="G228" s="22" t="s">
        <v>8</v>
      </c>
      <c r="H228" s="22">
        <v>20</v>
      </c>
      <c r="I228" s="22" t="s">
        <v>86</v>
      </c>
      <c r="J228" s="22">
        <v>209</v>
      </c>
      <c r="K228" s="22" t="s">
        <v>11</v>
      </c>
      <c r="L228" s="22" t="s">
        <v>8</v>
      </c>
      <c r="M228" s="22" t="s">
        <v>6</v>
      </c>
      <c r="N228" s="22" t="s">
        <v>11</v>
      </c>
      <c r="O228" s="22" t="s">
        <v>10</v>
      </c>
      <c r="P228" s="22" t="s">
        <v>14</v>
      </c>
      <c r="R228" s="23">
        <f t="shared" ref="R228" si="46">IF(G228="C",(VLOOKUP(K228,$D$4:$E$17,2,FALSE)*$H$3),IF(G228="PF",(VLOOKUP(K228,$D$4:$E$17,2,FALSE)*$H$4),IF(G228="SF",(VLOOKUP(K228,$D$4:$E$17,2,FALSE)*$H$5),IF(G228="SG",(VLOOKUP(K228,$D$4:$E$17,2,FALSE)*$H$6),IF(G228="PG",(VLOOKUP(K228,$D$4:$E$17,2,FALSE)*$H$7))))))</f>
        <v>9.5</v>
      </c>
      <c r="S228" s="23">
        <f t="shared" ref="S228" si="47">IF(G228="C",(VLOOKUP(L228,$D$4:$E$17,2,FALSE)*$I$3),IF(G228="PF",(VLOOKUP(L228,$D$4:$E$17,2,FALSE)*$I$4),IF(G228="SF",(VLOOKUP(L228,$D$4:$E$17,2,FALSE)*$I$5),IF(G228="SG",(VLOOKUP(L228,$D$4:$E$17,2,FALSE)*$I$6),IF(G228="PG",(VLOOKUP(L228,$D$4:$E$17,2,FALSE)*$I$7))))))</f>
        <v>2.8000000000000003</v>
      </c>
      <c r="T228" s="23">
        <f t="shared" ref="T228" si="48">IF(G228="C",(VLOOKUP(M228,$D$4:$E$17,2,FALSE)*$J$3),IF(G228="PF",(VLOOKUP(M228,$D$4:$E$17,2,FALSE)*$J$4),IF(G228="SF",(VLOOKUP(M228,$D$4:$E$17,2,FALSE)*$J$5),IF(G228="SG",(VLOOKUP(M228,$D$4:$E$17,2,FALSE)*$J$6),IF(G228="PG",(VLOOKUP(M228,$D$4:$E$17,2,FALSE)*$J$7))))))</f>
        <v>3</v>
      </c>
      <c r="U228" s="23">
        <f t="shared" ref="U228" si="49">IF(G228="C",(VLOOKUP(N228,$D$4:$E$17,2,FALSE)*$K$3),IF(G228="PF",(VLOOKUP(N228,$D$4:$E$17,2,FALSE)*$K$4),IF(G228="SF",(VLOOKUP(N228,$D$4:$E$17,2,FALSE)*$K$5),IF(G228="SG",(VLOOKUP(N228,$D$4:$E$17,2,FALSE)*$K$6),IF(G228="PG",(VLOOKUP(N228,$D$4:$E$17,2,FALSE)*$K$7))))))</f>
        <v>9</v>
      </c>
      <c r="V228" s="23">
        <f t="shared" ref="V228" si="50">IF(G228="C",(VLOOKUP(O228,$D$4:$E$17,2,FALSE)*$L$3),IF(G228="PF",(VLOOKUP(O228,$D$4:$E$17,2,FALSE)*$L$4),IF(G228="SF",(VLOOKUP(O228,$D$4:$E$17,2,FALSE)*$L$5),IF(G228="SG",(VLOOKUP(O228,$D$4:$E$17,2,FALSE)*$L$6),IF(G228="PG",(VLOOKUP(O228,$D$4:$E$17,2,FALSE)*$L$7))))))</f>
        <v>8.1</v>
      </c>
      <c r="W228" s="23">
        <f t="shared" ref="W228" si="51">VLOOKUP(P228,$D$7:$E$20,2,FALSE)*0.375</f>
        <v>4.875</v>
      </c>
      <c r="X228" s="24">
        <f t="shared" ref="X228" si="52">SUM(R228:W228)/VLOOKUP(G228,$A$4:$B$8,2,FALSE)</f>
        <v>0.65740740740740744</v>
      </c>
    </row>
    <row r="229" spans="4:24" x14ac:dyDescent="0.25">
      <c r="E229" s="26">
        <v>586</v>
      </c>
      <c r="F229" s="41" t="s">
        <v>330</v>
      </c>
      <c r="G229" s="26" t="s">
        <v>29</v>
      </c>
      <c r="H229" s="26">
        <v>26</v>
      </c>
      <c r="I229" s="26" t="s">
        <v>44</v>
      </c>
      <c r="J229" s="26">
        <v>245</v>
      </c>
      <c r="K229" s="26" t="s">
        <v>12</v>
      </c>
      <c r="L229" s="26" t="s">
        <v>11</v>
      </c>
      <c r="M229" s="26" t="s">
        <v>8</v>
      </c>
      <c r="N229" s="26" t="s">
        <v>12</v>
      </c>
      <c r="O229" s="26" t="s">
        <v>10</v>
      </c>
      <c r="P229" s="26" t="s">
        <v>11</v>
      </c>
      <c r="R229" s="23">
        <f t="shared" ref="R229:R242" si="53">IF(G229="C",(VLOOKUP(K229,$D$4:$E$17,2,FALSE)*$H$3),IF(G229="PF",(VLOOKUP(K229,$D$4:$E$17,2,FALSE)*$H$4),IF(G229="SF",(VLOOKUP(K229,$D$4:$E$17,2,FALSE)*$H$5),IF(G229="SG",(VLOOKUP(K229,$D$4:$E$17,2,FALSE)*$H$6),IF(G229="PG",(VLOOKUP(K229,$D$4:$E$17,2,FALSE)*$H$7))))))</f>
        <v>9.35</v>
      </c>
      <c r="S229" s="23">
        <f t="shared" ref="S229:S242" si="54">IF(G229="C",(VLOOKUP(L229,$D$4:$E$17,2,FALSE)*$I$3),IF(G229="PF",(VLOOKUP(L229,$D$4:$E$17,2,FALSE)*$I$4),IF(G229="SF",(VLOOKUP(L229,$D$4:$E$17,2,FALSE)*$I$5),IF(G229="SG",(VLOOKUP(L229,$D$4:$E$17,2,FALSE)*$I$6),IF(G229="PG",(VLOOKUP(L229,$D$4:$E$17,2,FALSE)*$I$7))))))</f>
        <v>6</v>
      </c>
      <c r="T229" s="23">
        <f t="shared" ref="T229:T242" si="55">IF(G229="C",(VLOOKUP(M229,$D$4:$E$17,2,FALSE)*$J$3),IF(G229="PF",(VLOOKUP(M229,$D$4:$E$17,2,FALSE)*$J$4),IF(G229="SF",(VLOOKUP(M229,$D$4:$E$17,2,FALSE)*$J$5),IF(G229="SG",(VLOOKUP(M229,$D$4:$E$17,2,FALSE)*$J$6),IF(G229="PG",(VLOOKUP(M229,$D$4:$E$17,2,FALSE)*$J$7))))))</f>
        <v>4.8999999999999995</v>
      </c>
      <c r="U229" s="23">
        <f t="shared" ref="U229:U242" si="56">IF(G229="C",(VLOOKUP(N229,$D$4:$E$17,2,FALSE)*$K$3),IF(G229="PF",(VLOOKUP(N229,$D$4:$E$17,2,FALSE)*$K$4),IF(G229="SF",(VLOOKUP(N229,$D$4:$E$17,2,FALSE)*$K$5),IF(G229="SG",(VLOOKUP(N229,$D$4:$E$17,2,FALSE)*$K$6),IF(G229="PG",(VLOOKUP(N229,$D$4:$E$17,2,FALSE)*$K$7))))))</f>
        <v>9.35</v>
      </c>
      <c r="V229" s="23">
        <f t="shared" ref="V229:V242" si="57">IF(G229="C",(VLOOKUP(O229,$D$4:$E$17,2,FALSE)*$L$3),IF(G229="PF",(VLOOKUP(O229,$D$4:$E$17,2,FALSE)*$L$4),IF(G229="SF",(VLOOKUP(O229,$D$4:$E$17,2,FALSE)*$L$5),IF(G229="SG",(VLOOKUP(O229,$D$4:$E$17,2,FALSE)*$L$6),IF(G229="PG",(VLOOKUP(O229,$D$4:$E$17,2,FALSE)*$L$7))))))</f>
        <v>7.2</v>
      </c>
      <c r="W229" s="23">
        <f t="shared" ref="W229:W242" si="58">VLOOKUP(P229,$D$7:$E$20,2,FALSE)*0.375</f>
        <v>3.75</v>
      </c>
      <c r="X229" s="24">
        <f t="shared" ref="X229:X242" si="59">SUM(R229:W229)/VLOOKUP(G229,$A$4:$B$8,2,FALSE)</f>
        <v>0.70644599303135902</v>
      </c>
    </row>
    <row r="230" spans="4:24" x14ac:dyDescent="0.25">
      <c r="E230" s="22">
        <v>213</v>
      </c>
      <c r="F230" s="40" t="s">
        <v>331</v>
      </c>
      <c r="G230" s="22" t="s">
        <v>29</v>
      </c>
      <c r="H230" s="22">
        <v>20</v>
      </c>
      <c r="I230" s="22" t="s">
        <v>44</v>
      </c>
      <c r="J230" s="22">
        <v>250</v>
      </c>
      <c r="K230" s="22" t="s">
        <v>11</v>
      </c>
      <c r="L230" s="22" t="s">
        <v>8</v>
      </c>
      <c r="M230" s="22" t="s">
        <v>7</v>
      </c>
      <c r="N230" s="22" t="s">
        <v>9</v>
      </c>
      <c r="O230" s="22" t="s">
        <v>12</v>
      </c>
      <c r="P230" s="22" t="s">
        <v>11</v>
      </c>
      <c r="R230" s="23">
        <f t="shared" si="53"/>
        <v>8.5</v>
      </c>
      <c r="S230" s="23">
        <f t="shared" si="54"/>
        <v>4.2</v>
      </c>
      <c r="T230" s="23">
        <f t="shared" si="55"/>
        <v>4.1999999999999993</v>
      </c>
      <c r="U230" s="23">
        <f t="shared" si="56"/>
        <v>6.8</v>
      </c>
      <c r="V230" s="23">
        <f t="shared" si="57"/>
        <v>8.8000000000000007</v>
      </c>
      <c r="W230" s="23">
        <f t="shared" si="58"/>
        <v>3.75</v>
      </c>
      <c r="X230" s="24">
        <f t="shared" si="59"/>
        <v>0.63153310104529625</v>
      </c>
    </row>
    <row r="231" spans="4:24" x14ac:dyDescent="0.25">
      <c r="E231" s="26">
        <v>349</v>
      </c>
      <c r="F231" s="41" t="s">
        <v>332</v>
      </c>
      <c r="G231" s="26" t="s">
        <v>29</v>
      </c>
      <c r="H231" s="26">
        <v>27</v>
      </c>
      <c r="I231" s="26" t="s">
        <v>65</v>
      </c>
      <c r="J231" s="26">
        <v>235</v>
      </c>
      <c r="K231" s="26" t="s">
        <v>9</v>
      </c>
      <c r="L231" s="26" t="s">
        <v>11</v>
      </c>
      <c r="M231" s="26" t="s">
        <v>7</v>
      </c>
      <c r="N231" s="26" t="s">
        <v>12</v>
      </c>
      <c r="O231" s="26" t="s">
        <v>11</v>
      </c>
      <c r="P231" s="26" t="s">
        <v>14</v>
      </c>
      <c r="R231" s="23">
        <f t="shared" si="53"/>
        <v>6.8</v>
      </c>
      <c r="S231" s="23">
        <f t="shared" si="54"/>
        <v>6</v>
      </c>
      <c r="T231" s="23">
        <f t="shared" si="55"/>
        <v>4.1999999999999993</v>
      </c>
      <c r="U231" s="23">
        <f t="shared" si="56"/>
        <v>9.35</v>
      </c>
      <c r="V231" s="23">
        <f t="shared" si="57"/>
        <v>8</v>
      </c>
      <c r="W231" s="23">
        <f t="shared" si="58"/>
        <v>4.875</v>
      </c>
      <c r="X231" s="24">
        <f t="shared" si="59"/>
        <v>0.68336236933797923</v>
      </c>
    </row>
    <row r="232" spans="4:24" x14ac:dyDescent="0.25">
      <c r="E232" s="22">
        <v>605</v>
      </c>
      <c r="F232" s="40" t="s">
        <v>333</v>
      </c>
      <c r="G232" s="22" t="s">
        <v>29</v>
      </c>
      <c r="H232" s="22">
        <v>33</v>
      </c>
      <c r="I232" s="22" t="s">
        <v>62</v>
      </c>
      <c r="J232" s="22">
        <v>245</v>
      </c>
      <c r="K232" s="22" t="s">
        <v>9</v>
      </c>
      <c r="L232" s="22" t="s">
        <v>13</v>
      </c>
      <c r="M232" s="22" t="s">
        <v>6</v>
      </c>
      <c r="N232" s="22" t="s">
        <v>11</v>
      </c>
      <c r="O232" s="22" t="s">
        <v>10</v>
      </c>
      <c r="P232" s="22" t="s">
        <v>8</v>
      </c>
      <c r="R232" s="23">
        <f t="shared" si="53"/>
        <v>6.8</v>
      </c>
      <c r="S232" s="23">
        <f t="shared" si="54"/>
        <v>7.1999999999999993</v>
      </c>
      <c r="T232" s="23">
        <f t="shared" si="55"/>
        <v>3.5</v>
      </c>
      <c r="U232" s="23">
        <f t="shared" si="56"/>
        <v>8.5</v>
      </c>
      <c r="V232" s="23">
        <f t="shared" si="57"/>
        <v>7.2</v>
      </c>
      <c r="W232" s="23">
        <f t="shared" si="58"/>
        <v>2.625</v>
      </c>
      <c r="X232" s="24">
        <f t="shared" si="59"/>
        <v>0.62412891986062735</v>
      </c>
    </row>
    <row r="233" spans="4:24" x14ac:dyDescent="0.25">
      <c r="E233" s="26">
        <v>6</v>
      </c>
      <c r="F233" s="41" t="s">
        <v>334</v>
      </c>
      <c r="G233" s="26" t="s">
        <v>33</v>
      </c>
      <c r="H233" s="26">
        <v>22</v>
      </c>
      <c r="I233" s="26" t="s">
        <v>124</v>
      </c>
      <c r="J233" s="26">
        <v>215</v>
      </c>
      <c r="K233" s="26" t="s">
        <v>11</v>
      </c>
      <c r="L233" s="26" t="s">
        <v>9</v>
      </c>
      <c r="M233" s="26" t="s">
        <v>6</v>
      </c>
      <c r="N233" s="26" t="s">
        <v>9</v>
      </c>
      <c r="O233" s="26" t="s">
        <v>9</v>
      </c>
      <c r="P233" s="26" t="s">
        <v>11</v>
      </c>
      <c r="R233" s="23">
        <f t="shared" si="53"/>
        <v>7.5</v>
      </c>
      <c r="S233" s="23">
        <f t="shared" si="54"/>
        <v>6</v>
      </c>
      <c r="T233" s="23">
        <f t="shared" si="55"/>
        <v>4</v>
      </c>
      <c r="U233" s="23">
        <f t="shared" si="56"/>
        <v>6</v>
      </c>
      <c r="V233" s="23">
        <f t="shared" si="57"/>
        <v>6</v>
      </c>
      <c r="W233" s="23">
        <f t="shared" si="58"/>
        <v>3.75</v>
      </c>
      <c r="X233" s="24">
        <f t="shared" si="59"/>
        <v>0.5792682926829269</v>
      </c>
    </row>
    <row r="234" spans="4:24" x14ac:dyDescent="0.25">
      <c r="E234" s="22">
        <v>318</v>
      </c>
      <c r="F234" s="40" t="s">
        <v>40</v>
      </c>
      <c r="G234" s="22" t="s">
        <v>33</v>
      </c>
      <c r="H234" s="22">
        <v>19</v>
      </c>
      <c r="I234" s="22" t="s">
        <v>44</v>
      </c>
      <c r="J234" s="22">
        <v>231</v>
      </c>
      <c r="K234" s="22" t="s">
        <v>10</v>
      </c>
      <c r="L234" s="22" t="s">
        <v>9</v>
      </c>
      <c r="M234" s="22" t="s">
        <v>7</v>
      </c>
      <c r="N234" s="22" t="s">
        <v>9</v>
      </c>
      <c r="O234" s="22" t="s">
        <v>8</v>
      </c>
      <c r="P234" s="22" t="s">
        <v>14</v>
      </c>
      <c r="R234" s="23">
        <f t="shared" si="53"/>
        <v>6.75</v>
      </c>
      <c r="S234" s="23">
        <f t="shared" si="54"/>
        <v>6</v>
      </c>
      <c r="T234" s="23">
        <f t="shared" si="55"/>
        <v>4.8000000000000007</v>
      </c>
      <c r="U234" s="23">
        <f t="shared" si="56"/>
        <v>6</v>
      </c>
      <c r="V234" s="23">
        <f t="shared" si="57"/>
        <v>5.25</v>
      </c>
      <c r="W234" s="23">
        <f t="shared" si="58"/>
        <v>4.875</v>
      </c>
      <c r="X234" s="24">
        <f t="shared" si="59"/>
        <v>0.58667247386759591</v>
      </c>
    </row>
    <row r="235" spans="4:24" x14ac:dyDescent="0.25">
      <c r="E235" s="26">
        <v>243</v>
      </c>
      <c r="F235" s="41" t="s">
        <v>41</v>
      </c>
      <c r="G235" s="26" t="s">
        <v>33</v>
      </c>
      <c r="H235" s="26">
        <v>22</v>
      </c>
      <c r="I235" s="26" t="s">
        <v>65</v>
      </c>
      <c r="J235" s="26">
        <v>210</v>
      </c>
      <c r="K235" s="26" t="s">
        <v>10</v>
      </c>
      <c r="L235" s="26" t="s">
        <v>9</v>
      </c>
      <c r="M235" s="26" t="s">
        <v>6</v>
      </c>
      <c r="N235" s="26" t="s">
        <v>9</v>
      </c>
      <c r="O235" s="26" t="s">
        <v>8</v>
      </c>
      <c r="P235" s="26" t="s">
        <v>14</v>
      </c>
      <c r="R235" s="23">
        <f t="shared" si="53"/>
        <v>6.75</v>
      </c>
      <c r="S235" s="23">
        <f t="shared" si="54"/>
        <v>6</v>
      </c>
      <c r="T235" s="23">
        <f t="shared" si="55"/>
        <v>4</v>
      </c>
      <c r="U235" s="23">
        <f t="shared" si="56"/>
        <v>6</v>
      </c>
      <c r="V235" s="23">
        <f t="shared" si="57"/>
        <v>5.25</v>
      </c>
      <c r="W235" s="23">
        <f t="shared" si="58"/>
        <v>4.875</v>
      </c>
      <c r="X235" s="24">
        <f t="shared" si="59"/>
        <v>0.57273519163763076</v>
      </c>
    </row>
    <row r="236" spans="4:24" x14ac:dyDescent="0.25">
      <c r="E236" s="22">
        <v>376</v>
      </c>
      <c r="F236" s="40" t="s">
        <v>335</v>
      </c>
      <c r="G236" s="22" t="s">
        <v>34</v>
      </c>
      <c r="H236" s="22">
        <v>25</v>
      </c>
      <c r="I236" s="22" t="s">
        <v>222</v>
      </c>
      <c r="J236" s="22">
        <v>180</v>
      </c>
      <c r="K236" s="22" t="s">
        <v>9</v>
      </c>
      <c r="L236" s="22" t="s">
        <v>12</v>
      </c>
      <c r="M236" s="22" t="s">
        <v>8</v>
      </c>
      <c r="N236" s="22" t="s">
        <v>14</v>
      </c>
      <c r="O236" s="22" t="s">
        <v>7</v>
      </c>
      <c r="P236" s="22" t="s">
        <v>11</v>
      </c>
      <c r="R236" s="23">
        <f t="shared" si="53"/>
        <v>5.2</v>
      </c>
      <c r="S236" s="23">
        <f t="shared" si="54"/>
        <v>9.9</v>
      </c>
      <c r="T236" s="23">
        <f t="shared" si="55"/>
        <v>5.95</v>
      </c>
      <c r="U236" s="23">
        <f t="shared" si="56"/>
        <v>9.75</v>
      </c>
      <c r="V236" s="23">
        <f t="shared" si="57"/>
        <v>3.9000000000000004</v>
      </c>
      <c r="W236" s="23">
        <f t="shared" si="58"/>
        <v>3.75</v>
      </c>
      <c r="X236" s="24">
        <f t="shared" si="59"/>
        <v>0.66986062717770045</v>
      </c>
    </row>
    <row r="237" spans="4:24" x14ac:dyDescent="0.25">
      <c r="E237" s="26">
        <v>62</v>
      </c>
      <c r="F237" s="41" t="s">
        <v>336</v>
      </c>
      <c r="G237" s="26" t="s">
        <v>34</v>
      </c>
      <c r="H237" s="26">
        <v>26</v>
      </c>
      <c r="I237" s="26" t="s">
        <v>212</v>
      </c>
      <c r="J237" s="26">
        <v>230</v>
      </c>
      <c r="K237" s="26" t="s">
        <v>10</v>
      </c>
      <c r="L237" s="26" t="s">
        <v>9</v>
      </c>
      <c r="M237" s="26" t="s">
        <v>12</v>
      </c>
      <c r="N237" s="26" t="s">
        <v>12</v>
      </c>
      <c r="O237" s="26" t="s">
        <v>8</v>
      </c>
      <c r="P237" s="26" t="s">
        <v>8</v>
      </c>
      <c r="R237" s="23">
        <f t="shared" si="53"/>
        <v>5.8500000000000005</v>
      </c>
      <c r="S237" s="23">
        <f t="shared" si="54"/>
        <v>7.2</v>
      </c>
      <c r="T237" s="23">
        <f t="shared" si="55"/>
        <v>9.35</v>
      </c>
      <c r="U237" s="23">
        <f t="shared" si="56"/>
        <v>8.25</v>
      </c>
      <c r="V237" s="23">
        <f t="shared" si="57"/>
        <v>4.55</v>
      </c>
      <c r="W237" s="23">
        <f t="shared" si="58"/>
        <v>2.625</v>
      </c>
      <c r="X237" s="24">
        <f t="shared" si="59"/>
        <v>0.65897212543554007</v>
      </c>
    </row>
    <row r="238" spans="4:24" x14ac:dyDescent="0.25">
      <c r="E238" s="22">
        <v>193</v>
      </c>
      <c r="F238" s="40" t="s">
        <v>42</v>
      </c>
      <c r="G238" s="22" t="s">
        <v>34</v>
      </c>
      <c r="H238" s="22">
        <v>19</v>
      </c>
      <c r="I238" s="22" t="s">
        <v>225</v>
      </c>
      <c r="J238" s="22">
        <v>185</v>
      </c>
      <c r="K238" s="22" t="s">
        <v>9</v>
      </c>
      <c r="L238" s="22" t="s">
        <v>11</v>
      </c>
      <c r="M238" s="22" t="s">
        <v>7</v>
      </c>
      <c r="N238" s="22" t="s">
        <v>8</v>
      </c>
      <c r="O238" s="22" t="s">
        <v>7</v>
      </c>
      <c r="P238" s="22" t="s">
        <v>14</v>
      </c>
      <c r="R238" s="23">
        <f t="shared" si="53"/>
        <v>5.2</v>
      </c>
      <c r="S238" s="23">
        <f t="shared" si="54"/>
        <v>9</v>
      </c>
      <c r="T238" s="23">
        <f t="shared" si="55"/>
        <v>5.0999999999999996</v>
      </c>
      <c r="U238" s="23">
        <f t="shared" si="56"/>
        <v>5.25</v>
      </c>
      <c r="V238" s="23">
        <f t="shared" si="57"/>
        <v>3.9000000000000004</v>
      </c>
      <c r="W238" s="23">
        <f t="shared" si="58"/>
        <v>4.875</v>
      </c>
      <c r="X238" s="24">
        <f t="shared" si="59"/>
        <v>0.58057491289198604</v>
      </c>
    </row>
    <row r="239" spans="4:24" x14ac:dyDescent="0.25">
      <c r="E239" s="26">
        <v>235</v>
      </c>
      <c r="F239" s="41" t="s">
        <v>337</v>
      </c>
      <c r="G239" s="26" t="s">
        <v>35</v>
      </c>
      <c r="H239" s="26">
        <v>30</v>
      </c>
      <c r="I239" s="26" t="s">
        <v>265</v>
      </c>
      <c r="J239" s="26">
        <v>171</v>
      </c>
      <c r="K239" s="26" t="s">
        <v>10</v>
      </c>
      <c r="L239" s="26" t="s">
        <v>9</v>
      </c>
      <c r="M239" s="26" t="s">
        <v>15</v>
      </c>
      <c r="N239" s="26" t="s">
        <v>14</v>
      </c>
      <c r="O239" s="26" t="s">
        <v>9</v>
      </c>
      <c r="P239" s="26" t="s">
        <v>11</v>
      </c>
      <c r="R239" s="23">
        <f t="shared" si="53"/>
        <v>6.3</v>
      </c>
      <c r="S239" s="23">
        <f t="shared" si="54"/>
        <v>6.8</v>
      </c>
      <c r="T239" s="23">
        <f t="shared" si="55"/>
        <v>13.299999999999999</v>
      </c>
      <c r="U239" s="23">
        <f t="shared" si="56"/>
        <v>9.1</v>
      </c>
      <c r="V239" s="23">
        <f t="shared" si="57"/>
        <v>3.2</v>
      </c>
      <c r="W239" s="23">
        <f t="shared" si="58"/>
        <v>3.75</v>
      </c>
      <c r="X239" s="24">
        <f t="shared" si="59"/>
        <v>0.77747252747252749</v>
      </c>
    </row>
    <row r="240" spans="4:24" x14ac:dyDescent="0.25">
      <c r="E240" s="22">
        <v>126</v>
      </c>
      <c r="F240" s="40" t="s">
        <v>39</v>
      </c>
      <c r="G240" s="22" t="s">
        <v>35</v>
      </c>
      <c r="H240" s="22">
        <v>21</v>
      </c>
      <c r="I240" s="22" t="s">
        <v>265</v>
      </c>
      <c r="J240" s="22">
        <v>194</v>
      </c>
      <c r="K240" s="22" t="s">
        <v>8</v>
      </c>
      <c r="L240" s="22" t="s">
        <v>11</v>
      </c>
      <c r="M240" s="22" t="s">
        <v>9</v>
      </c>
      <c r="N240" s="22" t="s">
        <v>9</v>
      </c>
      <c r="O240" s="22" t="s">
        <v>6</v>
      </c>
      <c r="P240" s="22" t="s">
        <v>14</v>
      </c>
      <c r="R240" s="23">
        <f t="shared" si="53"/>
        <v>4.8999999999999995</v>
      </c>
      <c r="S240" s="23">
        <f t="shared" si="54"/>
        <v>8.5</v>
      </c>
      <c r="T240" s="23">
        <f t="shared" si="55"/>
        <v>7.6</v>
      </c>
      <c r="U240" s="23">
        <f t="shared" si="56"/>
        <v>5.6</v>
      </c>
      <c r="V240" s="23">
        <f t="shared" si="57"/>
        <v>2</v>
      </c>
      <c r="W240" s="23">
        <f t="shared" si="58"/>
        <v>4.875</v>
      </c>
      <c r="X240" s="24">
        <f t="shared" si="59"/>
        <v>0.61309523809523814</v>
      </c>
    </row>
    <row r="241" spans="5:24" x14ac:dyDescent="0.25">
      <c r="E241" s="42">
        <v>448</v>
      </c>
      <c r="F241" s="43" t="s">
        <v>338</v>
      </c>
      <c r="G241" s="42" t="s">
        <v>33</v>
      </c>
      <c r="H241" s="42">
        <v>26</v>
      </c>
      <c r="I241" s="42" t="s">
        <v>135</v>
      </c>
      <c r="J241" s="42">
        <v>240</v>
      </c>
      <c r="K241" s="42" t="s">
        <v>9</v>
      </c>
      <c r="L241" s="42" t="s">
        <v>11</v>
      </c>
      <c r="M241" s="42" t="s">
        <v>8</v>
      </c>
      <c r="N241" s="42" t="s">
        <v>12</v>
      </c>
      <c r="O241" s="42" t="s">
        <v>9</v>
      </c>
      <c r="P241" s="42" t="s">
        <v>11</v>
      </c>
      <c r="R241" s="23">
        <f t="shared" si="53"/>
        <v>6</v>
      </c>
      <c r="S241" s="23">
        <f t="shared" si="54"/>
        <v>7.5</v>
      </c>
      <c r="T241" s="23">
        <f t="shared" si="55"/>
        <v>5.6000000000000005</v>
      </c>
      <c r="U241" s="23">
        <f t="shared" si="56"/>
        <v>8.25</v>
      </c>
      <c r="V241" s="23">
        <f t="shared" si="57"/>
        <v>6</v>
      </c>
      <c r="W241" s="23">
        <f t="shared" si="58"/>
        <v>3.75</v>
      </c>
      <c r="X241" s="24">
        <f t="shared" si="59"/>
        <v>0.64634146341463428</v>
      </c>
    </row>
    <row r="242" spans="5:24" x14ac:dyDescent="0.25">
      <c r="E242" s="44">
        <v>447</v>
      </c>
      <c r="F242" s="41" t="s">
        <v>339</v>
      </c>
      <c r="G242" s="44" t="s">
        <v>33</v>
      </c>
      <c r="H242" s="44">
        <v>30</v>
      </c>
      <c r="I242" s="44" t="s">
        <v>124</v>
      </c>
      <c r="J242" s="44">
        <v>200</v>
      </c>
      <c r="K242" s="44" t="s">
        <v>10</v>
      </c>
      <c r="L242" s="44" t="s">
        <v>14</v>
      </c>
      <c r="M242" s="44" t="s">
        <v>8</v>
      </c>
      <c r="N242" s="44" t="s">
        <v>12</v>
      </c>
      <c r="O242" s="44" t="s">
        <v>7</v>
      </c>
      <c r="P242" s="44" t="s">
        <v>8</v>
      </c>
      <c r="R242" s="23">
        <f t="shared" si="53"/>
        <v>6.75</v>
      </c>
      <c r="S242" s="23">
        <f t="shared" si="54"/>
        <v>9.75</v>
      </c>
      <c r="T242" s="23">
        <f t="shared" si="55"/>
        <v>5.6000000000000005</v>
      </c>
      <c r="U242" s="23">
        <f t="shared" si="56"/>
        <v>8.25</v>
      </c>
      <c r="V242" s="23">
        <f t="shared" si="57"/>
        <v>4.5</v>
      </c>
      <c r="W242" s="23">
        <f t="shared" si="58"/>
        <v>2.625</v>
      </c>
      <c r="X242" s="24">
        <f t="shared" si="59"/>
        <v>0.65287456445993042</v>
      </c>
    </row>
    <row r="244" spans="5:24" x14ac:dyDescent="0.25">
      <c r="F244" s="28" t="s">
        <v>363</v>
      </c>
      <c r="G244" s="22" t="s">
        <v>29</v>
      </c>
      <c r="H244" s="22" t="s">
        <v>65</v>
      </c>
      <c r="I244" s="22">
        <v>210</v>
      </c>
      <c r="J244" s="22">
        <v>24</v>
      </c>
      <c r="K244" s="22" t="s">
        <v>9</v>
      </c>
      <c r="L244" s="22" t="s">
        <v>11</v>
      </c>
      <c r="M244" s="22" t="s">
        <v>5</v>
      </c>
      <c r="N244" s="22" t="s">
        <v>9</v>
      </c>
      <c r="O244" s="22" t="s">
        <v>8</v>
      </c>
      <c r="P244" s="22" t="s">
        <v>11</v>
      </c>
      <c r="Q244" s="29" t="s">
        <v>182</v>
      </c>
    </row>
  </sheetData>
  <autoFilter ref="F9:X242"/>
  <sortState ref="F4:X221">
    <sortCondition descending="1" ref="H10:H26"/>
  </sortState>
  <mergeCells count="2">
    <mergeCell ref="E226:P226"/>
    <mergeCell ref="Z23:AK23"/>
  </mergeCells>
  <hyperlinks>
    <hyperlink ref="F208" r:id="rId1" display="http://basketballreasons.hol.es/html/players/player567.htm"/>
    <hyperlink ref="F204" r:id="rId2" display="http://basketballreasons.hol.es/html/players/player569.htm"/>
    <hyperlink ref="F213" r:id="rId3" display="http://basketballreasons.hol.es/html/players/player581.htm"/>
    <hyperlink ref="F31" r:id="rId4" display="http://basketballreasons.hol.es/html/players/player633.htm"/>
    <hyperlink ref="Q31" r:id="rId5" display="http://basketballreasons.hol.es/html/rosters/roster24.htm"/>
    <hyperlink ref="F214" r:id="rId6" display="http://basketballreasons.hol.es/html/players/player643.htm"/>
    <hyperlink ref="F223" r:id="rId7" display="http://basketballreasons.hol.es/html/players/player204.htm"/>
    <hyperlink ref="F16" r:id="rId8" display="http://basketballreasons.hol.es/html/players/player641.htm"/>
    <hyperlink ref="Q16" r:id="rId9" display="http://basketballreasons.hol.es/html/rosters/roster15.htm"/>
    <hyperlink ref="F225" r:id="rId10" display="http://basketballreasons.hol.es/html/players/player156.htm"/>
    <hyperlink ref="F10" r:id="rId11" display="http://basketballreasons.hol.es/html/players/player375.htm"/>
    <hyperlink ref="Q10" r:id="rId12" display="http://basketballreasons.hol.es/html/rosters/roster1.htm"/>
    <hyperlink ref="F224" r:id="rId13" display="http://basketballreasons.hol.es/html/players/player52.htm"/>
    <hyperlink ref="Q224" r:id="rId14" display="http://basketballreasons.hol.es/html/rosters/roster12.htm"/>
    <hyperlink ref="F15" r:id="rId15" display="http://basketballreasons.hol.es/html/players/player303.htm"/>
    <hyperlink ref="Q15" r:id="rId16" display="http://basketballreasons.hol.es/html/rosters/roster12.htm"/>
    <hyperlink ref="F17" r:id="rId17" display="http://basketballreasons.hol.es/html/players/player470.htm"/>
    <hyperlink ref="Q17" r:id="rId18" display="http://basketballreasons.hol.es/html/rosters/roster18.htm"/>
    <hyperlink ref="F13" r:id="rId19" display="http://basketballreasons.hol.es/html/players/player492.htm"/>
    <hyperlink ref="Q13" r:id="rId20" display="http://basketballreasons.hol.es/html/rosters/roster1.htm"/>
    <hyperlink ref="F12" r:id="rId21" display="http://basketballreasons.hol.es/html/players/player591.htm"/>
    <hyperlink ref="Q12" r:id="rId22" display="http://basketballreasons.hol.es/html/rosters/roster23.htm"/>
    <hyperlink ref="Q94" r:id="rId23" display="http://basketballreasons.hol.es/html/rosters/roster22.htm"/>
    <hyperlink ref="Q41" r:id="rId24" display="http://basketballreasons.hol.es/html/rosters/roster26.htm"/>
    <hyperlink ref="Q116" r:id="rId25" display="http://basketballreasons.hol.es/html/rosters/roster21.htm"/>
    <hyperlink ref="Q43" r:id="rId26" display="http://basketballreasons.hol.es/html/rosters/roster19.htm"/>
    <hyperlink ref="Q141" r:id="rId27" display="http://basketballreasons.hol.es/html/rosters/roster23.htm"/>
    <hyperlink ref="Q23" r:id="rId28" display="http://basketballreasons.hol.es/html/rosters/roster7.htm"/>
    <hyperlink ref="Q54" r:id="rId29" display="http://basketballreasons.hol.es/html/rosters/roster16.htm"/>
    <hyperlink ref="Q147" r:id="rId30" display="http://basketballreasons.hol.es/html/rosters/roster24.htm"/>
    <hyperlink ref="Q62" r:id="rId31" display="http://basketballreasons.hol.es/html/rosters/roster11.htm"/>
    <hyperlink ref="Q115" r:id="rId32" display="http://basketballreasons.hol.es/html/rosters/roster24.htm"/>
    <hyperlink ref="Q151" r:id="rId33" display="http://basketballreasons.hol.es/html/rosters/roster14.htm"/>
    <hyperlink ref="Q52" r:id="rId34" display="http://basketballreasons.hol.es/html/rosters/roster21.htm"/>
    <hyperlink ref="Q79" r:id="rId35" display="http://basketballreasons.hol.es/html/rosters/roster3.htm"/>
    <hyperlink ref="Q33" r:id="rId36" display="http://basketballreasons.hol.es/html/rosters/roster11.htm"/>
    <hyperlink ref="Q19" r:id="rId37" display="http://basketballreasons.hol.es/html/rosters/roster2.htm"/>
    <hyperlink ref="Q24" r:id="rId38" display="http://basketballreasons.hol.es/html/rosters/roster7.htm"/>
    <hyperlink ref="Q71" r:id="rId39" display="http://basketballreasons.hol.es/html/rosters/roster29.htm"/>
    <hyperlink ref="Q110" r:id="rId40" display="http://basketballreasons.hol.es/html/rosters/roster9.htm"/>
    <hyperlink ref="Q121" r:id="rId41" display="http://basketballreasons.hol.es/html/rosters/roster7.htm"/>
    <hyperlink ref="Q59" r:id="rId42" display="http://basketballreasons.hol.es/html/rosters/roster6.htm"/>
    <hyperlink ref="Q49" r:id="rId43" display="http://basketballreasons.hol.es/html/rosters/roster7.htm"/>
    <hyperlink ref="Q90" r:id="rId44" display="http://basketballreasons.hol.es/html/rosters/roster16.htm"/>
    <hyperlink ref="Q44" r:id="rId45" display="http://basketballreasons.hol.es/html/rosters/roster14.htm"/>
    <hyperlink ref="Q83" r:id="rId46" display="http://basketballreasons.hol.es/html/rosters/roster26.htm"/>
    <hyperlink ref="Q73" r:id="rId47" display="http://basketballreasons.hol.es/html/rosters/roster19.htm"/>
    <hyperlink ref="Q165" r:id="rId48" display="http://basketballreasons.hol.es/html/rosters/roster20.htm"/>
    <hyperlink ref="Q219" r:id="rId49" display="http://basketballreasons.hol.es/html/rosters/roster20.htm"/>
    <hyperlink ref="Q172" r:id="rId50" display="http://basketballreasons.hol.es/html/rosters/roster5.htm"/>
    <hyperlink ref="Q158" r:id="rId51" display="http://basketballreasons.hol.es/html/rosters/roster20.htm"/>
    <hyperlink ref="Q98" r:id="rId52" display="http://basketballreasons.hol.es/html/rosters/roster5.htm"/>
    <hyperlink ref="Q146" r:id="rId53" display="http://basketballreasons.hol.es/html/rosters/roster5.htm"/>
    <hyperlink ref="Q134" r:id="rId54" display="http://basketballreasons.hol.es/html/rosters/roster23.htm"/>
    <hyperlink ref="Q32" r:id="rId55" display="http://basketballreasons.hol.es/html/rosters/roster16.htm"/>
    <hyperlink ref="Q34" r:id="rId56" display="http://basketballreasons.hol.es/html/rosters/roster6.htm"/>
    <hyperlink ref="Q87" r:id="rId57" display="http://basketballreasons.hol.es/html/rosters/roster28.htm"/>
    <hyperlink ref="Q123" r:id="rId58" display="http://basketballreasons.hol.es/html/rosters/roster29.htm"/>
    <hyperlink ref="Q105" r:id="rId59" display="http://basketballreasons.hol.es/html/rosters/roster3.htm"/>
    <hyperlink ref="Q101" r:id="rId60" display="http://basketballreasons.hol.es/html/rosters/roster10.htm"/>
    <hyperlink ref="Q148" r:id="rId61" display="http://basketballreasons.hol.es/html/rosters/roster9.htm"/>
    <hyperlink ref="Q50" r:id="rId62" display="http://basketballreasons.hol.es/html/rosters/roster17.htm"/>
    <hyperlink ref="Q108" r:id="rId63" display="http://basketballreasons.hol.es/html/rosters/roster18.htm"/>
    <hyperlink ref="Q84" r:id="rId64" display="http://basketballreasons.hol.es/html/rosters/roster14.htm"/>
    <hyperlink ref="Q30" r:id="rId65" display="http://basketballreasons.hol.es/html/rosters/roster17.htm"/>
    <hyperlink ref="Q25" r:id="rId66" display="http://basketballreasons.hol.es/html/rosters/roster16.htm"/>
    <hyperlink ref="Q57" r:id="rId67" display="http://basketballreasons.hol.es/html/rosters/roster2.htm"/>
    <hyperlink ref="Q194" r:id="rId68" display="http://basketballreasons.hol.es/html/rosters/roster24.htm"/>
    <hyperlink ref="Q91" r:id="rId69" display="http://basketballreasons.hol.es/html/rosters/roster29.htm"/>
    <hyperlink ref="Q140" r:id="rId70" display="http://basketballreasons.hol.es/html/rosters/roster10.htm"/>
    <hyperlink ref="Q27" r:id="rId71" display="http://basketballreasons.hol.es/html/rosters/roster3.htm"/>
    <hyperlink ref="Q150" r:id="rId72" display="http://basketballreasons.hol.es/html/rosters/roster25.htm"/>
    <hyperlink ref="Q72" r:id="rId73" display="http://basketballreasons.hol.es/html/rosters/roster22.htm"/>
    <hyperlink ref="Q86" r:id="rId74" display="http://basketballreasons.hol.es/html/rosters/roster19.htm"/>
    <hyperlink ref="Q144" r:id="rId75" display="http://basketballreasons.hol.es/html/rosters/roster3.htm"/>
    <hyperlink ref="Q109" r:id="rId76" display="http://basketballreasons.hol.es/html/rosters/roster16.htm"/>
    <hyperlink ref="Q143" r:id="rId77" display="http://basketballreasons.hol.es/html/rosters/roster11.htm"/>
    <hyperlink ref="Q39" r:id="rId78" display="http://basketballreasons.hol.es/html/rosters/roster17.htm"/>
    <hyperlink ref="Q142" r:id="rId79" display="http://basketballreasons.hol.es/html/rosters/roster11.htm"/>
    <hyperlink ref="Q190" r:id="rId80" display="http://basketballreasons.hol.es/html/rosters/roster4.htm"/>
    <hyperlink ref="Q171" r:id="rId81" display="http://basketballreasons.hol.es/html/rosters/roster26.htm"/>
    <hyperlink ref="Q131" r:id="rId82" display="http://basketballreasons.hol.es/html/rosters/roster1.htm"/>
    <hyperlink ref="Q81" r:id="rId83" display="http://basketballreasons.hol.es/html/rosters/roster6.htm"/>
    <hyperlink ref="Q133" r:id="rId84" display="http://basketballreasons.hol.es/html/rosters/roster23.htm"/>
    <hyperlink ref="Q166" r:id="rId85" display="http://basketballreasons.hol.es/html/rosters/roster25.htm"/>
    <hyperlink ref="Q129" r:id="rId86" display="http://basketballreasons.hol.es/html/rosters/roster11.htm"/>
    <hyperlink ref="Q20" r:id="rId87" display="http://basketballreasons.hol.es/html/rosters/roster18.htm"/>
    <hyperlink ref="Q36" r:id="rId88" display="http://basketballreasons.hol.es/html/rosters/roster26.htm"/>
    <hyperlink ref="Q61" r:id="rId89" display="http://basketballreasons.hol.es/html/rosters/roster22.htm"/>
    <hyperlink ref="Q75" r:id="rId90" display="http://basketballreasons.hol.es/html/rosters/roster6.htm"/>
    <hyperlink ref="Q64" r:id="rId91" display="http://basketballreasons.hol.es/html/rosters/roster2.htm"/>
    <hyperlink ref="Q122" r:id="rId92" display="http://basketballreasons.hol.es/html/rosters/roster16.htm"/>
    <hyperlink ref="Q97" r:id="rId93" display="http://basketballreasons.hol.es/html/rosters/roster26.htm"/>
    <hyperlink ref="Q85" r:id="rId94" display="http://basketballreasons.hol.es/html/rosters/roster8.htm"/>
    <hyperlink ref="Q47" r:id="rId95" display="http://basketballreasons.hol.es/html/rosters/roster14.htm"/>
    <hyperlink ref="Q104" r:id="rId96" display="http://basketballreasons.hol.es/html/rosters/roster2.htm"/>
    <hyperlink ref="Q102" r:id="rId97" display="http://basketballreasons.hol.es/html/rosters/roster17.htm"/>
    <hyperlink ref="Q162" r:id="rId98" display="http://basketballreasons.hol.es/html/rosters/roster9.htm"/>
    <hyperlink ref="Q28" r:id="rId99" display="http://basketballreasons.hol.es/html/rosters/roster6.htm"/>
    <hyperlink ref="Q56" r:id="rId100" display="http://basketballreasons.hol.es/html/rosters/roster28.htm"/>
    <hyperlink ref="Q18" r:id="rId101" display="http://basketballreasons.hol.es/html/rosters/roster29.htm"/>
    <hyperlink ref="Q26" r:id="rId102" display="http://basketballreasons.hol.es/html/rosters/roster21.htm"/>
    <hyperlink ref="Q76" r:id="rId103" display="http://basketballreasons.hol.es/html/rosters/roster28.htm"/>
    <hyperlink ref="Q88" r:id="rId104" display="http://basketballreasons.hol.es/html/rosters/roster9.htm"/>
    <hyperlink ref="Q156" r:id="rId105" display="http://basketballreasons.hol.es/html/rosters/roster9.htm"/>
    <hyperlink ref="Q180" r:id="rId106" display="http://basketballreasons.hol.es/html/rosters/roster5.htm"/>
    <hyperlink ref="Q199" r:id="rId107" display="http://basketballreasons.hol.es/html/rosters/roster27.htm"/>
    <hyperlink ref="Q114" r:id="rId108" display="http://basketballreasons.hol.es/html/rosters/roster21.htm"/>
    <hyperlink ref="Q55" r:id="rId109" display="http://basketballreasons.hol.es/html/rosters/roster17.htm"/>
    <hyperlink ref="Q22" r:id="rId110" display="http://basketballreasons.hol.es/html/rosters/roster7.htm"/>
    <hyperlink ref="Q117" r:id="rId111" display="http://basketballreasons.hol.es/html/rosters/roster3.htm"/>
    <hyperlink ref="Q130" r:id="rId112" display="http://basketballreasons.hol.es/html/rosters/roster8.htm"/>
    <hyperlink ref="Q100" r:id="rId113" display="http://basketballreasons.hol.es/html/rosters/roster14.htm"/>
    <hyperlink ref="Q69" r:id="rId114" display="http://basketballreasons.hol.es/html/rosters/roster13.htm"/>
    <hyperlink ref="Q89" r:id="rId115" display="http://basketballreasons.hol.es/html/rosters/roster19.htm"/>
    <hyperlink ref="Q161" r:id="rId116" display="http://basketballreasons.hol.es/html/rosters/roster8.htm"/>
    <hyperlink ref="Q60" r:id="rId117" display="http://basketballreasons.hol.es/html/rosters/roster11.htm"/>
    <hyperlink ref="Q95" r:id="rId118" display="http://basketballreasons.hol.es/html/rosters/roster25.htm"/>
    <hyperlink ref="Q58" r:id="rId119" display="http://basketballreasons.hol.es/html/rosters/roster25.htm"/>
    <hyperlink ref="Q106" r:id="rId120" display="http://basketballreasons.hol.es/html/rosters/roster18.htm"/>
    <hyperlink ref="Q124" r:id="rId121" display="http://basketballreasons.hol.es/html/rosters/roster22.htm"/>
    <hyperlink ref="Q135" r:id="rId122" display="http://basketballreasons.hol.es/html/rosters/roster9.htm"/>
    <hyperlink ref="Q138" r:id="rId123" display="http://basketballreasons.hol.es/html/rosters/roster26.htm"/>
    <hyperlink ref="Q45" r:id="rId124" display="http://basketballreasons.hol.es/html/rosters/roster18.htm"/>
    <hyperlink ref="Q53" r:id="rId125" display="http://basketballreasons.hol.es/html/rosters/roster18.htm"/>
    <hyperlink ref="Q42" r:id="rId126" display="http://basketballreasons.hol.es/html/rosters/roster16.htm"/>
    <hyperlink ref="Q173" r:id="rId127" display="http://basketballreasons.hol.es/html/rosters/roster16.htm"/>
    <hyperlink ref="Q125" r:id="rId128" display="http://basketballreasons.hol.es/html/rosters/roster6.htm"/>
    <hyperlink ref="Q46" r:id="rId129" display="http://basketballreasons.hol.es/html/rosters/roster23.htm"/>
    <hyperlink ref="Q128" r:id="rId130" display="http://basketballreasons.hol.es/html/rosters/roster6.htm"/>
    <hyperlink ref="Q112" r:id="rId131" display="http://basketballreasons.hol.es/html/rosters/roster16.htm"/>
    <hyperlink ref="Q103" r:id="rId132" display="http://basketballreasons.hol.es/html/rosters/roster15.htm"/>
    <hyperlink ref="Q21" r:id="rId133" display="http://basketballreasons.hol.es/html/rosters/roster10.htm"/>
    <hyperlink ref="Q200" r:id="rId134" display="http://basketballreasons.hol.es/html/rosters/roster29.htm"/>
    <hyperlink ref="Q170" r:id="rId135" display="http://basketballreasons.hol.es/html/rosters/roster15.htm"/>
    <hyperlink ref="Q29" r:id="rId136" display="http://basketballreasons.hol.es/html/rosters/roster16.htm"/>
    <hyperlink ref="Q183" r:id="rId137" display="http://basketballreasons.hol.es/html/rosters/roster5.htm"/>
    <hyperlink ref="Q126" r:id="rId138" display="http://basketballreasons.hol.es/html/rosters/roster11.htm"/>
    <hyperlink ref="Q107" r:id="rId139" display="http://basketballreasons.hol.es/html/rosters/roster6.htm"/>
    <hyperlink ref="Q48" r:id="rId140" display="http://basketballreasons.hol.es/html/rosters/roster1.htm"/>
    <hyperlink ref="Q111" r:id="rId141" display="http://basketballreasons.hol.es/html/rosters/roster11.htm"/>
    <hyperlink ref="Q119" r:id="rId142" display="http://basketballreasons.hol.es/html/rosters/roster7.htm"/>
    <hyperlink ref="Q155" r:id="rId143" display="http://basketballreasons.hol.es/html/rosters/roster5.htm"/>
    <hyperlink ref="Q68" r:id="rId144" display="http://basketballreasons.hol.es/html/rosters/roster25.htm"/>
    <hyperlink ref="Q187" r:id="rId145" display="http://basketballreasons.hol.es/html/rosters/roster20.htm"/>
    <hyperlink ref="Q149" r:id="rId146" display="http://basketballreasons.hol.es/html/rosters/roster10.htm"/>
    <hyperlink ref="Q38" r:id="rId147" display="http://basketballreasons.hol.es/html/rosters/roster14.htm"/>
    <hyperlink ref="Q136" r:id="rId148" display="http://basketballreasons.hol.es/html/rosters/roster21.htm"/>
    <hyperlink ref="Q99" r:id="rId149" display="http://basketballreasons.hol.es/html/rosters/roster2.htm"/>
    <hyperlink ref="Q145" r:id="rId150" display="http://basketballreasons.hol.es/html/rosters/roster19.htm"/>
    <hyperlink ref="Q63" r:id="rId151" display="http://basketballreasons.hol.es/html/rosters/roster11.htm"/>
    <hyperlink ref="Q174" r:id="rId152" display="http://basketballreasons.hol.es/html/rosters/roster7.htm"/>
    <hyperlink ref="Q127" r:id="rId153" display="http://basketballreasons.hol.es/html/rosters/roster13.htm"/>
    <hyperlink ref="Q70" r:id="rId154" display="http://basketballreasons.hol.es/html/rosters/roster24.htm"/>
    <hyperlink ref="Q65" r:id="rId155" display="http://basketballreasons.hol.es/html/rosters/roster2.htm"/>
    <hyperlink ref="Q35" r:id="rId156" display="http://basketballreasons.hol.es/html/rosters/roster13.htm"/>
    <hyperlink ref="Q77" r:id="rId157" display="http://basketballreasons.hol.es/html/rosters/roster16.htm"/>
    <hyperlink ref="Q181" r:id="rId158" display="http://basketballreasons.hol.es/html/rosters/roster28.htm"/>
    <hyperlink ref="Q153" r:id="rId159" display="http://basketballreasons.hol.es/html/rosters/roster17.htm"/>
    <hyperlink ref="Q96" r:id="rId160" display="http://basketballreasons.hol.es/html/rosters/roster17.htm"/>
    <hyperlink ref="Q80" r:id="rId161" display="http://basketballreasons.hol.es/html/rosters/roster8.htm"/>
    <hyperlink ref="Q137" r:id="rId162" display="http://basketballreasons.hol.es/html/rosters/roster5.htm"/>
    <hyperlink ref="Q40" r:id="rId163" display="http://basketballreasons.hol.es/html/rosters/roster26.htm"/>
    <hyperlink ref="Q113" r:id="rId164" display="http://basketballreasons.hol.es/html/rosters/roster29.htm"/>
    <hyperlink ref="Q78" r:id="rId165" display="http://basketballreasons.hol.es/html/rosters/roster16.htm"/>
    <hyperlink ref="Q82" r:id="rId166" display="http://basketballreasons.hol.es/html/rosters/roster13.htm"/>
    <hyperlink ref="Q37" r:id="rId167" display="http://basketballreasons.hol.es/html/rosters/roster17.htm"/>
    <hyperlink ref="Q154" r:id="rId168" display="http://basketballreasons.hol.es/html/rosters/roster4.htm"/>
    <hyperlink ref="Q157" r:id="rId169" display="http://basketballreasons.hol.es/html/rosters/roster25.htm"/>
    <hyperlink ref="Q92" r:id="rId170" display="http://basketballreasons.hol.es/html/rosters/roster1.htm"/>
    <hyperlink ref="Q159" r:id="rId171" display="http://basketballreasons.hol.es/html/rosters/roster4.htm"/>
    <hyperlink ref="Q67" r:id="rId172" display="http://basketballreasons.hol.es/html/rosters/roster14.htm"/>
    <hyperlink ref="Q118" r:id="rId173" display="http://basketballreasons.hol.es/html/rosters/roster4.htm"/>
    <hyperlink ref="Q51" r:id="rId174" display="http://basketballreasons.hol.es/html/rosters/roster3.htm"/>
    <hyperlink ref="Q93" r:id="rId175" display="http://basketballreasons.hol.es/html/rosters/roster8.htm"/>
    <hyperlink ref="Q152" r:id="rId176" display="http://basketballreasons.hol.es/html/rosters/roster20.htm"/>
    <hyperlink ref="Q120" r:id="rId177" display="http://basketballreasons.hol.es/html/rosters/roster21.htm"/>
    <hyperlink ref="Q66" r:id="rId178" display="http://basketballreasons.hol.es/html/rosters/roster7.htm"/>
    <hyperlink ref="Q74" r:id="rId179" display="http://basketballreasons.hol.es/html/rosters/roster28.htm"/>
    <hyperlink ref="F94" r:id="rId180" display="http://basketballreasons.hol.es/html/players/player626.htm"/>
    <hyperlink ref="F41" r:id="rId181" display="http://basketballreasons.hol.es/html/players/player623.htm"/>
    <hyperlink ref="F116" r:id="rId182" display="http://basketballreasons.hol.es/html/players/player601.htm"/>
    <hyperlink ref="F43" r:id="rId183" display="http://basketballreasons.hol.es/html/players/player576.htm"/>
    <hyperlink ref="F141" r:id="rId184" display="http://basketballreasons.hol.es/html/players/player555.htm"/>
    <hyperlink ref="F23" r:id="rId185" display="http://basketballreasons.hol.es/html/players/player528.htm"/>
    <hyperlink ref="F54" r:id="rId186" display="http://basketballreasons.hol.es/html/players/player505.htm"/>
    <hyperlink ref="F147" r:id="rId187" display="http://basketballreasons.hol.es/html/players/player489.htm"/>
    <hyperlink ref="F62" r:id="rId188" display="http://basketballreasons.hol.es/html/players/player474.htm"/>
    <hyperlink ref="F115" r:id="rId189" display="http://basketballreasons.hol.es/html/players/player449.htm"/>
    <hyperlink ref="F151" r:id="rId190" display="http://basketballreasons.hol.es/html/players/player440.htm"/>
    <hyperlink ref="F52" r:id="rId191" display="http://basketballreasons.hol.es/html/players/player427.htm"/>
    <hyperlink ref="F79" r:id="rId192" display="http://basketballreasons.hol.es/html/players/player408.htm"/>
    <hyperlink ref="F33" r:id="rId193" display="http://basketballreasons.hol.es/html/players/player403.htm"/>
    <hyperlink ref="F19" r:id="rId194" display="http://basketballreasons.hol.es/html/players/player392.htm"/>
    <hyperlink ref="F24" r:id="rId195" display="http://basketballreasons.hol.es/html/players/player386.htm"/>
    <hyperlink ref="F71" r:id="rId196" display="http://basketballreasons.hol.es/html/players/player384.htm"/>
    <hyperlink ref="F110" r:id="rId197" display="http://basketballreasons.hol.es/html/players/player361.htm"/>
    <hyperlink ref="F121" r:id="rId198" display="http://basketballreasons.hol.es/html/players/player314.htm"/>
    <hyperlink ref="F59" r:id="rId199" display="http://basketballreasons.hol.es/html/players/player312.htm"/>
    <hyperlink ref="F49" r:id="rId200" display="http://basketballreasons.hol.es/html/players/player292.htm"/>
    <hyperlink ref="F90" r:id="rId201" display="http://basketballreasons.hol.es/html/players/player281.htm"/>
    <hyperlink ref="F44" r:id="rId202" display="http://basketballreasons.hol.es/html/players/player257.htm"/>
    <hyperlink ref="F83" r:id="rId203" display="http://basketballreasons.hol.es/html/players/player247.htm"/>
    <hyperlink ref="F73" r:id="rId204" display="http://basketballreasons.hol.es/html/players/player242.htm"/>
    <hyperlink ref="F165" r:id="rId205" display="http://basketballreasons.hol.es/html/players/player225.htm"/>
    <hyperlink ref="F189" r:id="rId206" display="http://basketballreasons.hol.es/html/players/player205.htm"/>
    <hyperlink ref="F219" r:id="rId207" display="http://basketballreasons.hol.es/html/players/player154.htm"/>
    <hyperlink ref="F172" r:id="rId208" display="http://basketballreasons.hol.es/html/players/player151.htm"/>
    <hyperlink ref="F158" r:id="rId209" display="http://basketballreasons.hol.es/html/players/player150.htm"/>
    <hyperlink ref="F98" r:id="rId210" display="http://basketballreasons.hol.es/html/players/player148.htm"/>
    <hyperlink ref="F146" r:id="rId211" display="http://basketballreasons.hol.es/html/players/player146.htm"/>
    <hyperlink ref="F206" r:id="rId212" display="http://basketballreasons.hol.es/html/players/player130.htm"/>
    <hyperlink ref="F193" r:id="rId213" display="http://basketballreasons.hol.es/html/players/player129.htm"/>
    <hyperlink ref="F160" r:id="rId214" display="http://basketballreasons.hol.es/html/players/player123.htm"/>
    <hyperlink ref="F201" r:id="rId215" display="http://basketballreasons.hol.es/html/players/player121.htm"/>
    <hyperlink ref="F197" r:id="rId216" display="http://basketballreasons.hol.es/html/players/player117.htm"/>
    <hyperlink ref="F139" r:id="rId217" display="http://basketballreasons.hol.es/html/players/player116.htm"/>
    <hyperlink ref="F134" r:id="rId218" display="http://basketballreasons.hol.es/html/players/player75.htm"/>
    <hyperlink ref="F32" r:id="rId219" display="http://basketballreasons.hol.es/html/players/player45.htm"/>
    <hyperlink ref="F186" r:id="rId220" display="http://basketballreasons.hol.es/html/players/player43.htm"/>
    <hyperlink ref="F216" r:id="rId221" display="http://basketballreasons.hol.es/html/players/player12.htm"/>
    <hyperlink ref="F34" r:id="rId222" display="http://basketballreasons.hol.es/html/players/player630.htm"/>
    <hyperlink ref="F87" r:id="rId223" display="http://basketballreasons.hol.es/html/players/player562.htm"/>
    <hyperlink ref="F123" r:id="rId224" display="http://basketballreasons.hol.es/html/players/player551.htm"/>
    <hyperlink ref="F105" r:id="rId225" display="http://basketballreasons.hol.es/html/players/player544.htm"/>
    <hyperlink ref="F101" r:id="rId226" display="http://basketballreasons.hol.es/html/players/player538.htm"/>
    <hyperlink ref="F148" r:id="rId227" display="http://basketballreasons.hol.es/html/players/player507.htm"/>
    <hyperlink ref="F50" r:id="rId228" display="http://basketballreasons.hol.es/html/players/player490.htm"/>
    <hyperlink ref="F108" r:id="rId229" display="http://basketballreasons.hol.es/html/players/player483.htm"/>
    <hyperlink ref="F84" r:id="rId230" display="http://basketballreasons.hol.es/html/players/player468.htm"/>
    <hyperlink ref="F30" r:id="rId231" display="http://basketballreasons.hol.es/html/players/player433.htm"/>
    <hyperlink ref="F25" r:id="rId232" display="http://basketballreasons.hol.es/html/players/player387.htm"/>
    <hyperlink ref="F57" r:id="rId233" display="http://basketballreasons.hol.es/html/players/player383.htm"/>
    <hyperlink ref="F194" r:id="rId234" display="http://basketballreasons.hol.es/html/players/player359.htm"/>
    <hyperlink ref="F91" r:id="rId235" display="http://basketballreasons.hol.es/html/players/player346.htm"/>
    <hyperlink ref="F140" r:id="rId236" display="http://basketballreasons.hol.es/html/players/player340.htm"/>
    <hyperlink ref="F27" r:id="rId237" display="http://basketballreasons.hol.es/html/players/player317.htm"/>
    <hyperlink ref="F150" r:id="rId238" display="http://basketballreasons.hol.es/html/players/player307.htm"/>
    <hyperlink ref="F72" r:id="rId239" display="http://basketballreasons.hol.es/html/players/player290.htm"/>
    <hyperlink ref="F86" r:id="rId240" display="http://basketballreasons.hol.es/html/players/player284.htm"/>
    <hyperlink ref="F144" r:id="rId241" display="http://basketballreasons.hol.es/html/players/player260.htm"/>
    <hyperlink ref="F109" r:id="rId242" display="http://basketballreasons.hol.es/html/players/player258.htm"/>
    <hyperlink ref="F143" r:id="rId243" display="http://basketballreasons.hol.es/html/players/player252.htm"/>
    <hyperlink ref="F39" r:id="rId244" display="http://basketballreasons.hol.es/html/players/player251.htm"/>
    <hyperlink ref="F142" r:id="rId245" display="http://basketballreasons.hol.es/html/players/player228.htm"/>
    <hyperlink ref="F179" r:id="rId246" display="http://basketballreasons.hol.es/html/players/player219.htm"/>
    <hyperlink ref="F196" r:id="rId247" display="http://basketballreasons.hol.es/html/players/player211.htm"/>
    <hyperlink ref="F169" r:id="rId248" display="http://basketballreasons.hol.es/html/players/player195.htm"/>
    <hyperlink ref="F185" r:id="rId249" display="http://basketballreasons.hol.es/html/players/player192.htm"/>
    <hyperlink ref="F182" r:id="rId250" display="http://basketballreasons.hol.es/html/players/player191.htm"/>
    <hyperlink ref="F184" r:id="rId251" display="http://basketballreasons.hol.es/html/players/player173.htm"/>
    <hyperlink ref="F190" r:id="rId252" display="http://basketballreasons.hol.es/html/players/player171.htm"/>
    <hyperlink ref="F171" r:id="rId253" display="http://basketballreasons.hol.es/html/players/player169.htm"/>
    <hyperlink ref="F131" r:id="rId254" display="http://basketballreasons.hol.es/html/players/player166.htm"/>
    <hyperlink ref="F167" r:id="rId255" display="http://basketballreasons.hol.es/html/players/player155.htm"/>
    <hyperlink ref="F164" r:id="rId256" display="http://basketballreasons.hol.es/html/players/player137.htm"/>
    <hyperlink ref="F207" r:id="rId257" display="http://basketballreasons.hol.es/html/players/player136.htm"/>
    <hyperlink ref="F178" r:id="rId258" display="http://basketballreasons.hol.es/html/players/player124.htm"/>
    <hyperlink ref="F215" r:id="rId259" display="http://basketballreasons.hol.es/html/players/player46.htm"/>
    <hyperlink ref="F81" r:id="rId260" display="http://basketballreasons.hol.es/html/players/player35.htm"/>
    <hyperlink ref="F133" r:id="rId261" display="http://basketballreasons.hol.es/html/players/player27.htm"/>
    <hyperlink ref="F166" r:id="rId262" display="http://basketballreasons.hol.es/html/players/player9.htm"/>
    <hyperlink ref="F188" r:id="rId263" display="http://basketballreasons.hol.es/html/players/player1.htm"/>
    <hyperlink ref="F129" r:id="rId264" display="http://basketballreasons.hol.es/html/players/player613.htm"/>
    <hyperlink ref="F20" r:id="rId265" display="http://basketballreasons.hol.es/html/players/player600.htm"/>
    <hyperlink ref="F36" r:id="rId266" display="http://basketballreasons.hol.es/html/players/player598.htm"/>
    <hyperlink ref="F61" r:id="rId267" display="http://basketballreasons.hol.es/html/players/player549.htm"/>
    <hyperlink ref="F75" r:id="rId268" display="http://basketballreasons.hol.es/html/players/player520.htm"/>
    <hyperlink ref="F64" r:id="rId269" display="http://basketballreasons.hol.es/html/players/player512.htm"/>
    <hyperlink ref="F122" r:id="rId270" display="http://basketballreasons.hol.es/html/players/player503.htm"/>
    <hyperlink ref="F97" r:id="rId271" display="http://basketballreasons.hol.es/html/players/player495.htm"/>
    <hyperlink ref="F85" r:id="rId272" display="http://basketballreasons.hol.es/html/players/player485.htm"/>
    <hyperlink ref="F47" r:id="rId273" display="http://basketballreasons.hol.es/html/players/player451.htm"/>
    <hyperlink ref="F104" r:id="rId274" display="http://basketballreasons.hol.es/html/players/player418.htm"/>
    <hyperlink ref="F102" r:id="rId275" display="http://basketballreasons.hol.es/html/players/player406.htm"/>
    <hyperlink ref="F162" r:id="rId276" display="http://basketballreasons.hol.es/html/players/player391.htm"/>
    <hyperlink ref="F212" r:id="rId277" display="http://basketballreasons.hol.es/html/players/player365.htm"/>
    <hyperlink ref="F176" r:id="rId278" display="http://basketballreasons.hol.es/html/players/player363.htm"/>
    <hyperlink ref="F168" r:id="rId279" display="http://basketballreasons.hol.es/html/players/player358.htm"/>
    <hyperlink ref="F28" r:id="rId280" display="http://basketballreasons.hol.es/html/players/player357.htm"/>
    <hyperlink ref="F56" r:id="rId281" display="http://basketballreasons.hol.es/html/players/player344.htm"/>
    <hyperlink ref="F18" r:id="rId282" display="http://basketballreasons.hol.es/html/players/player343.htm"/>
    <hyperlink ref="F203" r:id="rId283" display="http://basketballreasons.hol.es/html/players/player332.htm"/>
    <hyperlink ref="F222" r:id="rId284" display="http://basketballreasons.hol.es/html/players/player298.htm"/>
    <hyperlink ref="F210" r:id="rId285" display="http://basketballreasons.hol.es/html/players/player279.htm"/>
    <hyperlink ref="F192" r:id="rId286" display="http://basketballreasons.hol.es/html/players/player277.htm"/>
    <hyperlink ref="F26" r:id="rId287" display="http://basketballreasons.hol.es/html/players/player273.htm"/>
    <hyperlink ref="F76" r:id="rId288" display="http://basketballreasons.hol.es/html/players/player268.htm"/>
    <hyperlink ref="F205" r:id="rId289" display="http://basketballreasons.hol.es/html/players/player266.htm"/>
    <hyperlink ref="F88" r:id="rId290" display="http://basketballreasons.hol.es/html/players/player254.htm"/>
    <hyperlink ref="F191" r:id="rId291" display="http://basketballreasons.hol.es/html/players/player250.htm"/>
    <hyperlink ref="F177" r:id="rId292" display="http://basketballreasons.hol.es/html/players/player246.htm"/>
    <hyperlink ref="F156" r:id="rId293" display="http://basketballreasons.hol.es/html/players/player212.htm"/>
    <hyperlink ref="F180" r:id="rId294" display="http://basketballreasons.hol.es/html/players/player190.htm"/>
    <hyperlink ref="F199" r:id="rId295" display="http://basketballreasons.hol.es/html/players/player70.htm"/>
    <hyperlink ref="F114" r:id="rId296" display="http://basketballreasons.hol.es/html/players/player44.htm"/>
    <hyperlink ref="F55" r:id="rId297" display="http://basketballreasons.hol.es/html/players/player38.htm"/>
    <hyperlink ref="F22" r:id="rId298" display="http://basketballreasons.hol.es/html/players/player30.htm"/>
    <hyperlink ref="F211" r:id="rId299" display="http://basketballreasons.hol.es/html/players/player22.htm"/>
    <hyperlink ref="F117" r:id="rId300" display="http://basketballreasons.hol.es/html/players/player15.htm"/>
    <hyperlink ref="F130" r:id="rId301" display="http://basketballreasons.hol.es/html/players/player3.htm"/>
    <hyperlink ref="F100" r:id="rId302" display="http://basketballreasons.hol.es/html/players/player650.htm"/>
    <hyperlink ref="F69" r:id="rId303" display="http://basketballreasons.hol.es/html/players/player640.htm"/>
    <hyperlink ref="F89" r:id="rId304" display="http://basketballreasons.hol.es/html/players/player625.htm"/>
    <hyperlink ref="F161" r:id="rId305" display="http://basketballreasons.hol.es/html/players/player597.htm"/>
    <hyperlink ref="F60" r:id="rId306" display="http://basketballreasons.hol.es/html/players/player590.htm"/>
    <hyperlink ref="F95" r:id="rId307" display="http://basketballreasons.hol.es/html/players/player584.htm"/>
    <hyperlink ref="F58" r:id="rId308" display="http://basketballreasons.hol.es/html/players/player580.htm"/>
    <hyperlink ref="F106" r:id="rId309" display="http://basketballreasons.hol.es/html/players/player557.htm"/>
    <hyperlink ref="F195" r:id="rId310" display="http://basketballreasons.hol.es/html/players/player548.htm"/>
    <hyperlink ref="F124" r:id="rId311" display="http://basketballreasons.hol.es/html/players/player542.htm"/>
    <hyperlink ref="F135" r:id="rId312" display="http://basketballreasons.hol.es/html/players/player529.htm"/>
    <hyperlink ref="F138" r:id="rId313" display="http://basketballreasons.hol.es/html/players/player518.htm"/>
    <hyperlink ref="F218" r:id="rId314" display="http://basketballreasons.hol.es/html/players/player517.htm"/>
    <hyperlink ref="F221" r:id="rId315" display="http://basketballreasons.hol.es/html/players/player500.htm"/>
    <hyperlink ref="F209" r:id="rId316" display="http://basketballreasons.hol.es/html/players/player496.htm"/>
    <hyperlink ref="F45" r:id="rId317" display="http://basketballreasons.hol.es/html/players/player477.htm"/>
    <hyperlink ref="F217" r:id="rId318" display="http://basketballreasons.hol.es/html/players/player476.htm"/>
    <hyperlink ref="F53" r:id="rId319" display="http://basketballreasons.hol.es/html/players/player475.htm"/>
    <hyperlink ref="F42" r:id="rId320" display="http://basketballreasons.hol.es/html/players/player466.htm"/>
    <hyperlink ref="F202" r:id="rId321" display="http://basketballreasons.hol.es/html/players/player461.htm"/>
    <hyperlink ref="F173" r:id="rId322" display="http://basketballreasons.hol.es/html/players/player459.htm"/>
    <hyperlink ref="F125" r:id="rId323" display="http://basketballreasons.hol.es/html/players/player443.htm"/>
    <hyperlink ref="F46" r:id="rId324" display="http://basketballreasons.hol.es/html/players/player438.htm"/>
    <hyperlink ref="F220" r:id="rId325" display="http://basketballreasons.hol.es/html/players/player435.htm"/>
    <hyperlink ref="F128" r:id="rId326" display="http://basketballreasons.hol.es/html/players/player430.htm"/>
    <hyperlink ref="F112" r:id="rId327" display="http://basketballreasons.hol.es/html/players/player415.htm"/>
    <hyperlink ref="F103" r:id="rId328" display="http://basketballreasons.hol.es/html/players/player393.htm"/>
    <hyperlink ref="F21" r:id="rId329" display="http://basketballreasons.hol.es/html/players/player364.htm"/>
    <hyperlink ref="F200" r:id="rId330" display="http://basketballreasons.hol.es/html/players/player354.htm"/>
    <hyperlink ref="F170" r:id="rId331" display="http://basketballreasons.hol.es/html/players/player348.htm"/>
    <hyperlink ref="F29" r:id="rId332" display="http://basketballreasons.hol.es/html/players/player331.htm"/>
    <hyperlink ref="F183" r:id="rId333" display="http://basketballreasons.hol.es/html/players/player324.htm"/>
    <hyperlink ref="F126" r:id="rId334" display="http://basketballreasons.hol.es/html/players/player323.htm"/>
    <hyperlink ref="F107" r:id="rId335" display="http://basketballreasons.hol.es/html/players/player322.htm"/>
    <hyperlink ref="F48" r:id="rId336" display="http://basketballreasons.hol.es/html/players/player319.htm"/>
    <hyperlink ref="F111" r:id="rId337" display="http://basketballreasons.hol.es/html/players/player311.htm"/>
    <hyperlink ref="F119" r:id="rId338" display="http://basketballreasons.hol.es/html/players/player309.htm"/>
    <hyperlink ref="F155" r:id="rId339" display="http://basketballreasons.hol.es/html/players/player291.htm"/>
    <hyperlink ref="F68" r:id="rId340" display="http://basketballreasons.hol.es/html/players/player276.htm"/>
    <hyperlink ref="F187" r:id="rId341" display="http://basketballreasons.hol.es/html/players/player274.htm"/>
    <hyperlink ref="F149" r:id="rId342" display="http://basketballreasons.hol.es/html/players/player263.htm"/>
    <hyperlink ref="F38" r:id="rId343" display="http://basketballreasons.hol.es/html/players/player236.htm"/>
    <hyperlink ref="F136" r:id="rId344" display="http://basketballreasons.hol.es/html/players/player226.htm"/>
    <hyperlink ref="F99" r:id="rId345" display="http://basketballreasons.hol.es/html/players/player200.htm"/>
    <hyperlink ref="F145" r:id="rId346" display="http://basketballreasons.hol.es/html/players/player71.htm"/>
    <hyperlink ref="F63" r:id="rId347" display="http://basketballreasons.hol.es/html/players/player63.htm"/>
    <hyperlink ref="F174" r:id="rId348" display="http://basketballreasons.hol.es/html/players/player47.htm"/>
    <hyperlink ref="F127" r:id="rId349" display="http://basketballreasons.hol.es/html/players/player23.htm"/>
    <hyperlink ref="F198" r:id="rId350" display="http://basketballreasons.hol.es/html/players/player642.htm"/>
    <hyperlink ref="F70" r:id="rId351" display="http://basketballreasons.hol.es/html/players/player609.htm"/>
    <hyperlink ref="F65" r:id="rId352" display="http://basketballreasons.hol.es/html/players/player607.htm"/>
    <hyperlink ref="F35" r:id="rId353" display="http://basketballreasons.hol.es/html/players/player606.htm"/>
    <hyperlink ref="F77" r:id="rId354" display="http://basketballreasons.hol.es/html/players/player593.htm"/>
    <hyperlink ref="F181" r:id="rId355" display="http://basketballreasons.hol.es/html/players/player558.htm"/>
    <hyperlink ref="F153" r:id="rId356" display="http://basketballreasons.hol.es/html/players/player554.htm"/>
    <hyperlink ref="F96" r:id="rId357" display="http://basketballreasons.hol.es/html/players/player506.htm"/>
    <hyperlink ref="F80" r:id="rId358" display="http://basketballreasons.hol.es/html/players/player493.htm"/>
    <hyperlink ref="F137" r:id="rId359" display="http://basketballreasons.hol.es/html/players/player491.htm"/>
    <hyperlink ref="F40" r:id="rId360" display="http://basketballreasons.hol.es/html/players/player462.htm"/>
    <hyperlink ref="F113" r:id="rId361" display="http://basketballreasons.hol.es/html/players/player456.htm"/>
    <hyperlink ref="F78" r:id="rId362" display="http://basketballreasons.hol.es/html/players/player420.htm"/>
    <hyperlink ref="F82" r:id="rId363" display="http://basketballreasons.hol.es/html/players/player407.htm"/>
    <hyperlink ref="F37" r:id="rId364" display="http://basketballreasons.hol.es/html/players/player398.htm"/>
    <hyperlink ref="F154" r:id="rId365" display="http://basketballreasons.hol.es/html/players/player381.htm"/>
    <hyperlink ref="F157" r:id="rId366" display="http://basketballreasons.hol.es/html/players/player338.htm"/>
    <hyperlink ref="F92" r:id="rId367" display="http://basketballreasons.hol.es/html/players/player320.htm"/>
    <hyperlink ref="F159" r:id="rId368" display="http://basketballreasons.hol.es/html/players/player306.htm"/>
    <hyperlink ref="F67" r:id="rId369" display="http://basketballreasons.hol.es/html/players/player299.htm"/>
    <hyperlink ref="F118" r:id="rId370" display="http://basketballreasons.hol.es/html/players/player293.htm"/>
    <hyperlink ref="F51" r:id="rId371" display="http://basketballreasons.hol.es/html/players/player262.htm"/>
    <hyperlink ref="F93" r:id="rId372" display="http://basketballreasons.hol.es/html/players/player255.htm"/>
    <hyperlink ref="F152" r:id="rId373" display="http://basketballreasons.hol.es/html/players/player231.htm"/>
    <hyperlink ref="F120" r:id="rId374" display="http://basketballreasons.hol.es/html/players/player206.htm"/>
    <hyperlink ref="F66" r:id="rId375" display="http://basketballreasons.hol.es/html/players/player201.htm"/>
    <hyperlink ref="F74" r:id="rId376" display="http://basketballreasons.hol.es/html/players/player36.htm"/>
    <hyperlink ref="F228" r:id="rId377" display="http://basketballreasons.hol.es/html/players/player634.htm"/>
    <hyperlink ref="F229" r:id="rId378" display="http://basketballreasons.hol.es/html/players/player586.htm"/>
    <hyperlink ref="F230" r:id="rId379" display="http://basketballreasons.hol.es/html/players/player213.htm"/>
    <hyperlink ref="F231" r:id="rId380" display="http://basketballreasons.hol.es/html/players/player349.htm"/>
    <hyperlink ref="F232" r:id="rId381" display="http://basketballreasons.hol.es/html/players/player605.htm"/>
    <hyperlink ref="F233" r:id="rId382" display="http://basketballreasons.hol.es/html/players/player6.htm"/>
    <hyperlink ref="F234" r:id="rId383" display="http://basketballreasons.hol.es/html/players/player318.htm"/>
    <hyperlink ref="F235" r:id="rId384" display="http://basketballreasons.hol.es/html/players/player243.htm"/>
    <hyperlink ref="F236" r:id="rId385" display="http://basketballreasons.hol.es/html/players/player376.htm"/>
    <hyperlink ref="F237" r:id="rId386" display="http://basketballreasons.hol.es/html/players/player62.htm"/>
    <hyperlink ref="F238" r:id="rId387" display="http://basketballreasons.hol.es/html/players/player193.htm"/>
    <hyperlink ref="F239" r:id="rId388" display="http://basketballreasons.hol.es/html/players/player235.htm"/>
    <hyperlink ref="F240" r:id="rId389" display="http://basketballreasons.hol.es/html/players/player126.htm"/>
    <hyperlink ref="F241" r:id="rId390" display="http://basketballreasons.hol.es/html/players/player448.htm"/>
    <hyperlink ref="F242" r:id="rId391" display="http://basketballreasons.hol.es/html/players/player447.htm"/>
    <hyperlink ref="AA10" r:id="rId392" display="http://basketballreasons.hol.es/html/players/player632.htm"/>
    <hyperlink ref="AA11" r:id="rId393" display="http://basketballreasons.hol.es/html/players/player634.htm"/>
    <hyperlink ref="AA12" r:id="rId394" display="http://basketballreasons.hol.es/html/players/player586.htm"/>
    <hyperlink ref="AA13" r:id="rId395" display="http://basketballreasons.hol.es/html/players/player349.htm"/>
    <hyperlink ref="AA14" r:id="rId396" display="http://basketballreasons.hol.es/html/players/player605.htm"/>
    <hyperlink ref="AA15" r:id="rId397" display="http://basketballreasons.hol.es/html/players/player6.htm"/>
    <hyperlink ref="AA16" r:id="rId398" display="http://basketballreasons.hol.es/html/players/player318.htm"/>
    <hyperlink ref="AA17" r:id="rId399" display="http://basketballreasons.hol.es/html/players/player333.htm"/>
    <hyperlink ref="AA18" r:id="rId400" display="http://basketballreasons.hol.es/html/players/player62.htm"/>
    <hyperlink ref="AA19" r:id="rId401" display="http://basketballreasons.hol.es/html/players/player193.htm"/>
    <hyperlink ref="AA20" r:id="rId402" display="http://basketballreasons.hol.es/html/players/player509.htm"/>
    <hyperlink ref="AA21" r:id="rId403" display="http://basketballreasons.hol.es/html/players/player126.htm"/>
    <hyperlink ref="AA25" r:id="rId404" display="http://basketballreasons.hol.es/html/players/player632.htm"/>
    <hyperlink ref="AA26" r:id="rId405" display="http://basketballreasons.hol.es/html/players/player634.htm"/>
    <hyperlink ref="AA27" r:id="rId406" display="http://basketballreasons.hol.es/html/players/player586.htm"/>
    <hyperlink ref="AA28" r:id="rId407" display="http://basketballreasons.hol.es/html/players/player349.htm"/>
    <hyperlink ref="AA29" r:id="rId408" display="http://basketballreasons.hol.es/html/players/player605.htm"/>
    <hyperlink ref="AA30" r:id="rId409" display="http://basketballreasons.hol.es/html/players/player6.htm"/>
    <hyperlink ref="AA31" r:id="rId410" display="http://basketballreasons.hol.es/html/players/player318.htm"/>
    <hyperlink ref="AA32" r:id="rId411" display="http://basketballreasons.hol.es/html/players/player333.htm"/>
    <hyperlink ref="AA33" r:id="rId412" display="http://basketballreasons.hol.es/html/players/player62.htm"/>
    <hyperlink ref="AA34" r:id="rId413" display="http://basketballreasons.hol.es/html/players/player193.htm"/>
    <hyperlink ref="AA35" r:id="rId414" display="http://basketballreasons.hol.es/html/players/player509.htm"/>
    <hyperlink ref="AA36" r:id="rId415" display="http://basketballreasons.hol.es/html/players/player126.htm"/>
    <hyperlink ref="F244" r:id="rId416" display="http://basketballreasons.hol.es/html/players/player87.htm"/>
    <hyperlink ref="Q244" r:id="rId417" display="http://basketballreasons.hol.es/html/rosters/roster27.htm"/>
  </hyperlinks>
  <pageMargins left="0.7" right="0.7" top="0.75" bottom="0.75" header="0.3" footer="0.3"/>
  <pageSetup paperSize="9" orientation="portrait" r:id="rId4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Hoja1</vt:lpstr>
      <vt:lpstr>Hoja2</vt:lpstr>
      <vt:lpstr>Hoja3</vt:lpstr>
      <vt:lpstr>Hoja1!index2</vt:lpstr>
      <vt:lpstr>Hoja1!playsal</vt:lpstr>
      <vt:lpstr>Hoja1!plyabil</vt:lpstr>
      <vt:lpstr>Hoja1!roster4</vt:lpstr>
      <vt:lpstr>Hoja1!roster4_1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dcterms:created xsi:type="dcterms:W3CDTF">2016-05-09T13:51:53Z</dcterms:created>
  <dcterms:modified xsi:type="dcterms:W3CDTF">2016-05-12T22:34:54Z</dcterms:modified>
</cp:coreProperties>
</file>