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firstSheet="2" activeTab="6"/>
  </bookViews>
  <sheets>
    <sheet name="minor" sheetId="5" r:id="rId1"/>
    <sheet name="coupled" sheetId="6" r:id="rId2"/>
    <sheet name="minor_possible" sheetId="3" r:id="rId3"/>
    <sheet name="trace_mix" sheetId="1" r:id="rId4"/>
    <sheet name="trace_REE" sheetId="2" r:id="rId5"/>
    <sheet name="trace_radiogenic" sheetId="4" r:id="rId6"/>
    <sheet name="trace_all" sheetId="7" r:id="rId7"/>
  </sheets>
  <definedNames>
    <definedName name="_xlnm._FilterDatabase" localSheetId="6" hidden="1">trace_all!$A$1:$H$1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7" l="1"/>
  <c r="G75" i="7"/>
  <c r="G74" i="7"/>
  <c r="G109" i="7"/>
  <c r="G108" i="7"/>
  <c r="G107" i="7"/>
  <c r="G106" i="7"/>
  <c r="G105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47" i="7"/>
  <c r="G48" i="7"/>
  <c r="G58" i="7"/>
  <c r="G59" i="7"/>
  <c r="G13" i="7"/>
  <c r="G14" i="7"/>
  <c r="G15" i="7"/>
  <c r="G16" i="7"/>
  <c r="G17" i="7"/>
  <c r="G18" i="7"/>
  <c r="G21" i="7"/>
  <c r="G22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9" i="7"/>
  <c r="G40" i="7"/>
  <c r="G41" i="7"/>
  <c r="G42" i="7"/>
  <c r="G43" i="7"/>
  <c r="G44" i="7"/>
  <c r="G45" i="7"/>
  <c r="G46" i="7"/>
  <c r="G7" i="7"/>
  <c r="G4" i="7"/>
  <c r="G5" i="7"/>
  <c r="G11" i="7"/>
  <c r="G3" i="7"/>
  <c r="G101" i="7"/>
  <c r="G100" i="7"/>
  <c r="G85" i="7"/>
  <c r="G99" i="7"/>
  <c r="G84" i="7"/>
  <c r="G98" i="7"/>
  <c r="G97" i="7"/>
  <c r="G96" i="7"/>
  <c r="G83" i="7"/>
  <c r="G104" i="7"/>
  <c r="G95" i="7"/>
  <c r="G94" i="7"/>
  <c r="G93" i="7"/>
  <c r="G82" i="7"/>
  <c r="G92" i="7"/>
  <c r="G91" i="7"/>
  <c r="G90" i="7"/>
  <c r="G103" i="7"/>
  <c r="G89" i="7"/>
  <c r="G102" i="7"/>
  <c r="G88" i="7"/>
  <c r="G87" i="7"/>
  <c r="G86" i="7"/>
  <c r="G10" i="7"/>
  <c r="G12" i="7"/>
  <c r="G79" i="7"/>
  <c r="G78" i="7"/>
  <c r="G57" i="7"/>
  <c r="G52" i="7"/>
  <c r="G51" i="7"/>
  <c r="G50" i="7"/>
  <c r="G49" i="7"/>
  <c r="G8" i="7"/>
  <c r="G2" i="7"/>
  <c r="G6" i="7"/>
  <c r="G38" i="7"/>
  <c r="G56" i="7"/>
  <c r="G81" i="7"/>
  <c r="G80" i="7"/>
  <c r="G77" i="7"/>
  <c r="G76" i="7"/>
  <c r="G55" i="7"/>
  <c r="G54" i="7"/>
  <c r="G23" i="7"/>
  <c r="G20" i="7"/>
  <c r="G19" i="7"/>
  <c r="G9" i="7"/>
  <c r="E12" i="4" l="1"/>
  <c r="E11" i="4"/>
  <c r="D9" i="4"/>
  <c r="D10" i="4"/>
  <c r="E9" i="6" l="1"/>
  <c r="E8" i="6"/>
  <c r="E7" i="6" l="1"/>
  <c r="E6" i="6"/>
  <c r="E5" i="6"/>
  <c r="E4" i="6"/>
  <c r="E3" i="6"/>
  <c r="E2" i="6"/>
  <c r="D3" i="4" l="1"/>
  <c r="D4" i="4"/>
  <c r="D5" i="4"/>
  <c r="D6" i="4"/>
  <c r="D7" i="4"/>
  <c r="D8" i="4"/>
  <c r="D2" i="4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</calcChain>
</file>

<file path=xl/sharedStrings.xml><?xml version="1.0" encoding="utf-8"?>
<sst xmlns="http://schemas.openxmlformats.org/spreadsheetml/2006/main" count="711" uniqueCount="134">
  <si>
    <t>element</t>
  </si>
  <si>
    <t>charge</t>
  </si>
  <si>
    <t>radius</t>
  </si>
  <si>
    <t>Sn</t>
  </si>
  <si>
    <t>Ti</t>
  </si>
  <si>
    <t>Al</t>
  </si>
  <si>
    <t>Ca</t>
  </si>
  <si>
    <t>Ce</t>
  </si>
  <si>
    <t>Cr</t>
  </si>
  <si>
    <t>Fe</t>
  </si>
  <si>
    <t>Ge</t>
  </si>
  <si>
    <t>Hf</t>
  </si>
  <si>
    <t>In</t>
  </si>
  <si>
    <t>Ag</t>
  </si>
  <si>
    <t>As</t>
  </si>
  <si>
    <t>Au</t>
  </si>
  <si>
    <t>Bi</t>
  </si>
  <si>
    <t>Cd</t>
  </si>
  <si>
    <t>Co</t>
  </si>
  <si>
    <t>Cs</t>
  </si>
  <si>
    <t>Cu</t>
  </si>
  <si>
    <t>Dy</t>
  </si>
  <si>
    <t>Er</t>
  </si>
  <si>
    <t>Eu</t>
  </si>
  <si>
    <t>Ga</t>
  </si>
  <si>
    <t>Gd</t>
  </si>
  <si>
    <t>Hg</t>
  </si>
  <si>
    <t>Ho</t>
  </si>
  <si>
    <t>La</t>
  </si>
  <si>
    <t>Li</t>
  </si>
  <si>
    <t>Lu</t>
  </si>
  <si>
    <t>Mg</t>
  </si>
  <si>
    <t>Mn</t>
  </si>
  <si>
    <t>Mo</t>
  </si>
  <si>
    <t>Na</t>
  </si>
  <si>
    <t>Nb</t>
  </si>
  <si>
    <t>Nd</t>
  </si>
  <si>
    <t>Ni</t>
  </si>
  <si>
    <t>Pb</t>
  </si>
  <si>
    <t>Pm</t>
  </si>
  <si>
    <t>Pr</t>
  </si>
  <si>
    <t>Sb</t>
  </si>
  <si>
    <t>Sc</t>
  </si>
  <si>
    <t>Si</t>
  </si>
  <si>
    <t>Sm</t>
  </si>
  <si>
    <t>Sr</t>
  </si>
  <si>
    <t>Ta</t>
  </si>
  <si>
    <t>Tb</t>
  </si>
  <si>
    <t>Th</t>
  </si>
  <si>
    <t>Tl</t>
  </si>
  <si>
    <t>Tm</t>
  </si>
  <si>
    <t>U</t>
  </si>
  <si>
    <t>V</t>
  </si>
  <si>
    <t>W</t>
  </si>
  <si>
    <t>Y</t>
  </si>
  <si>
    <t>Yb</t>
  </si>
  <si>
    <t>Zn</t>
  </si>
  <si>
    <t>Zr</t>
  </si>
  <si>
    <t>spin</t>
  </si>
  <si>
    <t>name</t>
  </si>
  <si>
    <t>L</t>
  </si>
  <si>
    <t>H</t>
  </si>
  <si>
    <t>Sn4+</t>
  </si>
  <si>
    <t>Ti3+</t>
  </si>
  <si>
    <t>Ti4+</t>
  </si>
  <si>
    <t>Fe2+</t>
  </si>
  <si>
    <t>Fe3+</t>
  </si>
  <si>
    <t>Mn2+</t>
  </si>
  <si>
    <t>Mn3+</t>
  </si>
  <si>
    <t>Mn4+</t>
  </si>
  <si>
    <t>Nb4+</t>
  </si>
  <si>
    <t>Nb5+</t>
  </si>
  <si>
    <t>Ta4+</t>
  </si>
  <si>
    <t>Ta5+</t>
  </si>
  <si>
    <t>W4+</t>
  </si>
  <si>
    <t>W5+</t>
  </si>
  <si>
    <t>W6+</t>
  </si>
  <si>
    <t>Zr4+</t>
  </si>
  <si>
    <t>Sn^"4+"</t>
  </si>
  <si>
    <t>Ti^"4+"</t>
  </si>
  <si>
    <t>Fe^"2+"</t>
  </si>
  <si>
    <t>Fe^"3+"</t>
  </si>
  <si>
    <t>Mn^"2+"</t>
  </si>
  <si>
    <t>Mn^"3+"</t>
  </si>
  <si>
    <t>Nb^"4+"</t>
  </si>
  <si>
    <t>Nb^"5+"</t>
  </si>
  <si>
    <t>Ta^"5+"</t>
  </si>
  <si>
    <t>W^"4+"</t>
  </si>
  <si>
    <t>W^"5+"</t>
  </si>
  <si>
    <t>W^"6+"</t>
  </si>
  <si>
    <t>Zr^"4+"</t>
  </si>
  <si>
    <t>Nb5Fe3</t>
  </si>
  <si>
    <t>2Nb5Fe2</t>
  </si>
  <si>
    <t>2Nb5Mn2</t>
  </si>
  <si>
    <t>W6Fe2</t>
  </si>
  <si>
    <t>W6_2Fe3</t>
  </si>
  <si>
    <t>W6Mn2</t>
  </si>
  <si>
    <t>"(Nb,Ta)"^{"5+"}+"(Fe,Mn)"^{"3+"}</t>
  </si>
  <si>
    <t>"W"^{"6+"}+"Fe"^{"2+"}</t>
  </si>
  <si>
    <t>"W"^{"6+"}+"Mn"^{"2+"}</t>
  </si>
  <si>
    <t>"W"^{"6+"}+"2(Fe,Mn)"^{"3+"}</t>
  </si>
  <si>
    <t>"2(Nb,Ta)"^{"5+"}+"Fe"^{"2+"}</t>
  </si>
  <si>
    <t>"2(Nb,Ta)"^{"5+"}+"Mn"^{"2+"}</t>
  </si>
  <si>
    <t>2W5Fe2</t>
  </si>
  <si>
    <t>2W5Mn2</t>
  </si>
  <si>
    <t>2(W)^{"5+"}+"Fe"^{"2+"}</t>
  </si>
  <si>
    <t>2(W)^{"5+"}+"Mn"^{"2+"}</t>
  </si>
  <si>
    <t>coupled</t>
  </si>
  <si>
    <t>direct</t>
  </si>
  <si>
    <t>U6_2Fe3</t>
  </si>
  <si>
    <t>"U"^{"6+"}+"2Fe"^{"3+"}</t>
  </si>
  <si>
    <t>U5_Fe3</t>
  </si>
  <si>
    <t>"U"^{"5+"}+"Fe"^{"3+"}</t>
  </si>
  <si>
    <t>6+(3+)_2</t>
  </si>
  <si>
    <t>5+(3+)</t>
  </si>
  <si>
    <t>group</t>
  </si>
  <si>
    <t>B</t>
  </si>
  <si>
    <t>K</t>
  </si>
  <si>
    <t>Rb</t>
  </si>
  <si>
    <t>Be</t>
  </si>
  <si>
    <t>Ba</t>
  </si>
  <si>
    <t>block</t>
  </si>
  <si>
    <t>row</t>
  </si>
  <si>
    <t>substitution</t>
  </si>
  <si>
    <t>facet_panel</t>
  </si>
  <si>
    <t>S and P Block</t>
  </si>
  <si>
    <t>Transition Metals</t>
  </si>
  <si>
    <t>Lanthanides</t>
  </si>
  <si>
    <t>Actinides</t>
  </si>
  <si>
    <t>s-Block</t>
  </si>
  <si>
    <t>p-Block</t>
  </si>
  <si>
    <t>d-Block</t>
  </si>
  <si>
    <t>f-Block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</si>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</sst>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2" borderId="0" xfId="0" applyFill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58</v>
      </c>
      <c r="D1" t="s">
        <v>59</v>
      </c>
      <c r="E1" t="s">
        <v>2</v>
      </c>
    </row>
    <row r="2" spans="1:5" x14ac:dyDescent="0.25">
      <c r="A2" t="s">
        <v>3</v>
      </c>
      <c r="B2">
        <v>4</v>
      </c>
      <c r="D2" t="s">
        <v>78</v>
      </c>
      <c r="E2">
        <v>0.69</v>
      </c>
    </row>
    <row r="3" spans="1:5" x14ac:dyDescent="0.25">
      <c r="A3" t="s">
        <v>4</v>
      </c>
      <c r="B3">
        <v>4</v>
      </c>
      <c r="D3" t="s">
        <v>79</v>
      </c>
      <c r="E3">
        <v>0.60499999999999998</v>
      </c>
    </row>
    <row r="4" spans="1:5" x14ac:dyDescent="0.25">
      <c r="A4" t="s">
        <v>9</v>
      </c>
      <c r="B4">
        <v>2</v>
      </c>
      <c r="C4" t="s">
        <v>60</v>
      </c>
      <c r="D4" t="s">
        <v>80</v>
      </c>
      <c r="E4">
        <v>0.61</v>
      </c>
    </row>
    <row r="5" spans="1:5" x14ac:dyDescent="0.25">
      <c r="A5" t="s">
        <v>9</v>
      </c>
      <c r="B5">
        <v>2</v>
      </c>
      <c r="C5" t="s">
        <v>61</v>
      </c>
      <c r="D5" t="s">
        <v>80</v>
      </c>
      <c r="E5">
        <v>0.78</v>
      </c>
    </row>
    <row r="6" spans="1:5" x14ac:dyDescent="0.25">
      <c r="A6" t="s">
        <v>9</v>
      </c>
      <c r="B6">
        <v>3</v>
      </c>
      <c r="C6" t="s">
        <v>60</v>
      </c>
      <c r="D6" t="s">
        <v>81</v>
      </c>
      <c r="E6">
        <v>0.55000000000000004</v>
      </c>
    </row>
    <row r="7" spans="1:5" x14ac:dyDescent="0.25">
      <c r="A7" t="s">
        <v>9</v>
      </c>
      <c r="B7">
        <v>3</v>
      </c>
      <c r="C7" t="s">
        <v>61</v>
      </c>
      <c r="D7" t="s">
        <v>81</v>
      </c>
      <c r="E7">
        <v>0.64500000000000002</v>
      </c>
    </row>
    <row r="8" spans="1:5" x14ac:dyDescent="0.25">
      <c r="A8" t="s">
        <v>32</v>
      </c>
      <c r="B8">
        <v>2</v>
      </c>
      <c r="C8" t="s">
        <v>60</v>
      </c>
      <c r="D8" t="s">
        <v>82</v>
      </c>
      <c r="E8">
        <v>0.67</v>
      </c>
    </row>
    <row r="9" spans="1:5" x14ac:dyDescent="0.25">
      <c r="A9" t="s">
        <v>32</v>
      </c>
      <c r="B9">
        <v>2</v>
      </c>
      <c r="C9" t="s">
        <v>61</v>
      </c>
      <c r="D9" t="s">
        <v>82</v>
      </c>
      <c r="E9">
        <v>0.83</v>
      </c>
    </row>
    <row r="10" spans="1:5" x14ac:dyDescent="0.25">
      <c r="A10" t="s">
        <v>32</v>
      </c>
      <c r="B10">
        <v>3</v>
      </c>
      <c r="C10" t="s">
        <v>60</v>
      </c>
      <c r="D10" t="s">
        <v>83</v>
      </c>
      <c r="E10">
        <v>0.57999999999999996</v>
      </c>
    </row>
    <row r="11" spans="1:5" x14ac:dyDescent="0.25">
      <c r="A11" t="s">
        <v>32</v>
      </c>
      <c r="B11">
        <v>3</v>
      </c>
      <c r="C11" t="s">
        <v>61</v>
      </c>
      <c r="D11" t="s">
        <v>83</v>
      </c>
      <c r="E11">
        <v>0.64500000000000002</v>
      </c>
    </row>
    <row r="12" spans="1:5" x14ac:dyDescent="0.25">
      <c r="A12" t="s">
        <v>35</v>
      </c>
      <c r="B12">
        <v>4</v>
      </c>
      <c r="D12" t="s">
        <v>84</v>
      </c>
      <c r="E12">
        <v>0.68</v>
      </c>
    </row>
    <row r="13" spans="1:5" x14ac:dyDescent="0.25">
      <c r="A13" t="s">
        <v>35</v>
      </c>
      <c r="B13">
        <v>5</v>
      </c>
      <c r="D13" t="s">
        <v>85</v>
      </c>
      <c r="E13">
        <v>0.64</v>
      </c>
    </row>
    <row r="14" spans="1:5" x14ac:dyDescent="0.25">
      <c r="A14" t="s">
        <v>46</v>
      </c>
      <c r="B14">
        <v>5</v>
      </c>
      <c r="D14" t="s">
        <v>86</v>
      </c>
      <c r="E14">
        <v>0.64</v>
      </c>
    </row>
    <row r="15" spans="1:5" x14ac:dyDescent="0.25">
      <c r="A15" t="s">
        <v>53</v>
      </c>
      <c r="B15">
        <v>4</v>
      </c>
      <c r="D15" t="s">
        <v>87</v>
      </c>
      <c r="E15">
        <v>0.66</v>
      </c>
    </row>
    <row r="16" spans="1:5" x14ac:dyDescent="0.25">
      <c r="A16" t="s">
        <v>53</v>
      </c>
      <c r="B16">
        <v>5</v>
      </c>
      <c r="D16" t="s">
        <v>88</v>
      </c>
      <c r="E16">
        <v>0.62</v>
      </c>
    </row>
    <row r="17" spans="1:5" x14ac:dyDescent="0.25">
      <c r="A17" t="s">
        <v>53</v>
      </c>
      <c r="B17">
        <v>6</v>
      </c>
      <c r="D17" t="s">
        <v>89</v>
      </c>
      <c r="E17">
        <v>0.6</v>
      </c>
    </row>
    <row r="18" spans="1:5" x14ac:dyDescent="0.25">
      <c r="A18" t="s">
        <v>57</v>
      </c>
      <c r="B18">
        <v>4</v>
      </c>
      <c r="D18" t="s">
        <v>90</v>
      </c>
      <c r="E18">
        <v>0.72</v>
      </c>
    </row>
    <row r="25" spans="1:5" x14ac:dyDescent="0.25">
      <c r="E25" s="2"/>
    </row>
    <row r="27" spans="1:5" x14ac:dyDescent="0.25">
      <c r="E27" s="2"/>
    </row>
    <row r="28" spans="1:5" x14ac:dyDescent="0.25">
      <c r="E28" s="2"/>
    </row>
    <row r="29" spans="1:5" x14ac:dyDescent="0.25">
      <c r="A29" s="2"/>
    </row>
    <row r="30" spans="1:5" x14ac:dyDescent="0.25">
      <c r="E3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8" sqref="F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58</v>
      </c>
      <c r="D1" t="s">
        <v>59</v>
      </c>
      <c r="E1" t="s">
        <v>2</v>
      </c>
    </row>
    <row r="2" spans="1:5" x14ac:dyDescent="0.25">
      <c r="A2" t="s">
        <v>91</v>
      </c>
      <c r="B2">
        <v>4</v>
      </c>
      <c r="D2" t="s">
        <v>97</v>
      </c>
      <c r="E2" s="2">
        <f>(minor!E13+minor!E11)/2</f>
        <v>0.64250000000000007</v>
      </c>
    </row>
    <row r="3" spans="1:5" x14ac:dyDescent="0.25">
      <c r="A3" s="2" t="s">
        <v>92</v>
      </c>
      <c r="B3">
        <v>4</v>
      </c>
      <c r="D3" t="s">
        <v>101</v>
      </c>
      <c r="E3" s="2">
        <f>(2*minor!E13+minor!E5)/3</f>
        <v>0.68666666666666665</v>
      </c>
    </row>
    <row r="4" spans="1:5" x14ac:dyDescent="0.25">
      <c r="A4" s="2" t="s">
        <v>93</v>
      </c>
      <c r="B4">
        <v>4</v>
      </c>
      <c r="D4" t="s">
        <v>102</v>
      </c>
      <c r="E4" s="2">
        <f>(2*minor!E13+minor!E9)/3</f>
        <v>0.70333333333333325</v>
      </c>
    </row>
    <row r="5" spans="1:5" x14ac:dyDescent="0.25">
      <c r="A5" t="s">
        <v>94</v>
      </c>
      <c r="B5">
        <v>4</v>
      </c>
      <c r="D5" t="s">
        <v>98</v>
      </c>
      <c r="E5" s="2">
        <f>(minor!E17+minor!E5)/2</f>
        <v>0.69</v>
      </c>
    </row>
    <row r="6" spans="1:5" x14ac:dyDescent="0.25">
      <c r="A6" t="s">
        <v>96</v>
      </c>
      <c r="B6">
        <v>4</v>
      </c>
      <c r="D6" t="s">
        <v>99</v>
      </c>
      <c r="E6" s="2">
        <f>(minor!E17+minor!E9)/2</f>
        <v>0.71499999999999997</v>
      </c>
    </row>
    <row r="7" spans="1:5" x14ac:dyDescent="0.25">
      <c r="A7" t="s">
        <v>95</v>
      </c>
      <c r="B7">
        <v>4</v>
      </c>
      <c r="D7" t="s">
        <v>100</v>
      </c>
      <c r="E7" s="2">
        <f>(minor!E17+2*minor!E7)/3</f>
        <v>0.63</v>
      </c>
    </row>
    <row r="8" spans="1:5" x14ac:dyDescent="0.25">
      <c r="A8" t="s">
        <v>103</v>
      </c>
      <c r="B8">
        <v>4</v>
      </c>
      <c r="D8" t="s">
        <v>105</v>
      </c>
      <c r="E8" s="2">
        <f>(2*minor!E16+minor!E5)/3</f>
        <v>0.67333333333333334</v>
      </c>
    </row>
    <row r="9" spans="1:5" x14ac:dyDescent="0.25">
      <c r="A9" t="s">
        <v>104</v>
      </c>
      <c r="B9">
        <v>4</v>
      </c>
      <c r="D9" t="s">
        <v>106</v>
      </c>
      <c r="E9" s="2">
        <f>(2*minor!E16+minor!E9)/3</f>
        <v>0.69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14" sqref="A14:XFD17"/>
    </sheetView>
  </sheetViews>
  <sheetFormatPr defaultRowHeight="15" x14ac:dyDescent="0.25"/>
  <cols>
    <col min="8" max="8" width="10.42578125" bestFit="1" customWidth="1"/>
    <col min="9" max="9" width="12" bestFit="1" customWidth="1"/>
  </cols>
  <sheetData>
    <row r="1" spans="1:5" x14ac:dyDescent="0.25">
      <c r="A1" t="s">
        <v>0</v>
      </c>
      <c r="B1" t="s">
        <v>1</v>
      </c>
      <c r="C1" t="s">
        <v>58</v>
      </c>
      <c r="D1" t="s">
        <v>59</v>
      </c>
      <c r="E1" t="s">
        <v>2</v>
      </c>
    </row>
    <row r="2" spans="1:5" x14ac:dyDescent="0.25">
      <c r="A2" t="s">
        <v>3</v>
      </c>
      <c r="B2">
        <v>4</v>
      </c>
      <c r="D2" t="s">
        <v>62</v>
      </c>
      <c r="E2">
        <v>0.69</v>
      </c>
    </row>
    <row r="3" spans="1:5" x14ac:dyDescent="0.25">
      <c r="A3" t="s">
        <v>4</v>
      </c>
      <c r="B3">
        <v>3</v>
      </c>
      <c r="D3" t="s">
        <v>63</v>
      </c>
      <c r="E3">
        <v>0.67</v>
      </c>
    </row>
    <row r="4" spans="1:5" x14ac:dyDescent="0.25">
      <c r="A4" t="s">
        <v>4</v>
      </c>
      <c r="B4">
        <v>4</v>
      </c>
      <c r="D4" t="s">
        <v>64</v>
      </c>
      <c r="E4">
        <v>0.60499999999999998</v>
      </c>
    </row>
    <row r="5" spans="1:5" x14ac:dyDescent="0.25">
      <c r="A5" t="s">
        <v>9</v>
      </c>
      <c r="B5">
        <v>2</v>
      </c>
      <c r="C5" t="s">
        <v>60</v>
      </c>
      <c r="D5" t="s">
        <v>65</v>
      </c>
      <c r="E5">
        <v>0.61</v>
      </c>
    </row>
    <row r="6" spans="1:5" x14ac:dyDescent="0.25">
      <c r="A6" t="s">
        <v>9</v>
      </c>
      <c r="B6">
        <v>2</v>
      </c>
      <c r="C6" s="3" t="s">
        <v>61</v>
      </c>
      <c r="D6" t="s">
        <v>65</v>
      </c>
      <c r="E6">
        <v>0.78</v>
      </c>
    </row>
    <row r="7" spans="1:5" x14ac:dyDescent="0.25">
      <c r="A7" t="s">
        <v>9</v>
      </c>
      <c r="B7">
        <v>3</v>
      </c>
      <c r="C7" t="s">
        <v>60</v>
      </c>
      <c r="D7" t="s">
        <v>66</v>
      </c>
      <c r="E7">
        <v>0.55000000000000004</v>
      </c>
    </row>
    <row r="8" spans="1:5" x14ac:dyDescent="0.25">
      <c r="A8" t="s">
        <v>9</v>
      </c>
      <c r="B8">
        <v>3</v>
      </c>
      <c r="C8" s="3" t="s">
        <v>61</v>
      </c>
      <c r="D8" t="s">
        <v>66</v>
      </c>
      <c r="E8">
        <v>0.64500000000000002</v>
      </c>
    </row>
    <row r="9" spans="1:5" x14ac:dyDescent="0.25">
      <c r="A9" t="s">
        <v>32</v>
      </c>
      <c r="B9">
        <v>2</v>
      </c>
      <c r="C9" t="s">
        <v>60</v>
      </c>
      <c r="D9" t="s">
        <v>67</v>
      </c>
      <c r="E9">
        <v>0.67</v>
      </c>
    </row>
    <row r="10" spans="1:5" x14ac:dyDescent="0.25">
      <c r="A10" t="s">
        <v>32</v>
      </c>
      <c r="B10">
        <v>2</v>
      </c>
      <c r="C10" s="3" t="s">
        <v>61</v>
      </c>
      <c r="D10" t="s">
        <v>67</v>
      </c>
      <c r="E10">
        <v>0.83</v>
      </c>
    </row>
    <row r="11" spans="1:5" x14ac:dyDescent="0.25">
      <c r="A11" t="s">
        <v>32</v>
      </c>
      <c r="B11">
        <v>3</v>
      </c>
      <c r="C11" t="s">
        <v>60</v>
      </c>
      <c r="D11" t="s">
        <v>68</v>
      </c>
      <c r="E11">
        <v>0.57999999999999996</v>
      </c>
    </row>
    <row r="12" spans="1:5" x14ac:dyDescent="0.25">
      <c r="A12" t="s">
        <v>32</v>
      </c>
      <c r="B12">
        <v>3</v>
      </c>
      <c r="C12" s="3" t="s">
        <v>61</v>
      </c>
      <c r="D12" t="s">
        <v>68</v>
      </c>
      <c r="E12">
        <v>0.64500000000000002</v>
      </c>
    </row>
    <row r="13" spans="1:5" x14ac:dyDescent="0.25">
      <c r="A13" t="s">
        <v>32</v>
      </c>
      <c r="B13">
        <v>4</v>
      </c>
      <c r="D13" t="s">
        <v>69</v>
      </c>
      <c r="E13">
        <v>0.53</v>
      </c>
    </row>
    <row r="14" spans="1:5" x14ac:dyDescent="0.25">
      <c r="A14" t="s">
        <v>35</v>
      </c>
      <c r="B14">
        <v>4</v>
      </c>
      <c r="D14" t="s">
        <v>70</v>
      </c>
      <c r="E14">
        <v>0.68</v>
      </c>
    </row>
    <row r="15" spans="1:5" x14ac:dyDescent="0.25">
      <c r="A15" t="s">
        <v>35</v>
      </c>
      <c r="B15">
        <v>5</v>
      </c>
      <c r="D15" t="s">
        <v>71</v>
      </c>
      <c r="E15">
        <v>0.64</v>
      </c>
    </row>
    <row r="16" spans="1:5" x14ac:dyDescent="0.25">
      <c r="A16" t="s">
        <v>46</v>
      </c>
      <c r="B16">
        <v>4</v>
      </c>
      <c r="D16" t="s">
        <v>72</v>
      </c>
      <c r="E16">
        <v>0.68</v>
      </c>
    </row>
    <row r="17" spans="1:5" x14ac:dyDescent="0.25">
      <c r="A17" t="s">
        <v>46</v>
      </c>
      <c r="B17">
        <v>5</v>
      </c>
      <c r="D17" t="s">
        <v>73</v>
      </c>
      <c r="E17">
        <v>0.64</v>
      </c>
    </row>
    <row r="18" spans="1:5" x14ac:dyDescent="0.25">
      <c r="A18" t="s">
        <v>53</v>
      </c>
      <c r="B18">
        <v>4</v>
      </c>
      <c r="D18" t="s">
        <v>74</v>
      </c>
      <c r="E18">
        <v>0.66</v>
      </c>
    </row>
    <row r="19" spans="1:5" x14ac:dyDescent="0.25">
      <c r="A19" t="s">
        <v>53</v>
      </c>
      <c r="B19">
        <v>5</v>
      </c>
      <c r="D19" t="s">
        <v>75</v>
      </c>
      <c r="E19">
        <v>0.62</v>
      </c>
    </row>
    <row r="20" spans="1:5" x14ac:dyDescent="0.25">
      <c r="A20" t="s">
        <v>53</v>
      </c>
      <c r="B20">
        <v>6</v>
      </c>
      <c r="D20" t="s">
        <v>76</v>
      </c>
      <c r="E20">
        <v>0.6</v>
      </c>
    </row>
    <row r="21" spans="1:5" x14ac:dyDescent="0.25">
      <c r="A21" t="s">
        <v>57</v>
      </c>
      <c r="B21">
        <v>4</v>
      </c>
      <c r="D21" t="s">
        <v>77</v>
      </c>
      <c r="E21">
        <v>0.72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16"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58</v>
      </c>
      <c r="D1" t="s">
        <v>59</v>
      </c>
      <c r="E1" t="s">
        <v>2</v>
      </c>
    </row>
    <row r="2" spans="1:5" x14ac:dyDescent="0.25">
      <c r="A2" t="s">
        <v>5</v>
      </c>
      <c r="B2">
        <v>3</v>
      </c>
      <c r="D2" t="str">
        <f>_xlfn.CONCAT(A2,"^'",B2,"+'")</f>
        <v>Al^'3+'</v>
      </c>
      <c r="E2">
        <v>0.53500000000000003</v>
      </c>
    </row>
    <row r="3" spans="1:5" x14ac:dyDescent="0.25">
      <c r="A3" t="s">
        <v>6</v>
      </c>
      <c r="B3">
        <v>2</v>
      </c>
      <c r="D3" t="str">
        <f t="shared" ref="D3:D56" si="0">_xlfn.CONCAT(A3,"^'",B3,"+'")</f>
        <v>Ca^'2+'</v>
      </c>
      <c r="E3">
        <v>1</v>
      </c>
    </row>
    <row r="4" spans="1:5" x14ac:dyDescent="0.25">
      <c r="A4" t="s">
        <v>8</v>
      </c>
      <c r="B4">
        <v>2</v>
      </c>
      <c r="C4" t="s">
        <v>60</v>
      </c>
      <c r="D4" t="str">
        <f t="shared" si="0"/>
        <v>Cr^'2+'</v>
      </c>
      <c r="E4">
        <v>0.73</v>
      </c>
    </row>
    <row r="5" spans="1:5" x14ac:dyDescent="0.25">
      <c r="A5" t="s">
        <v>8</v>
      </c>
      <c r="B5">
        <v>2</v>
      </c>
      <c r="C5" t="s">
        <v>61</v>
      </c>
      <c r="D5" t="str">
        <f t="shared" si="0"/>
        <v>Cr^'2+'</v>
      </c>
      <c r="E5">
        <v>0.8</v>
      </c>
    </row>
    <row r="6" spans="1:5" x14ac:dyDescent="0.25">
      <c r="A6" t="s">
        <v>8</v>
      </c>
      <c r="B6">
        <v>3</v>
      </c>
      <c r="D6" t="str">
        <f t="shared" si="0"/>
        <v>Cr^'3+'</v>
      </c>
      <c r="E6">
        <v>0.61499999999999999</v>
      </c>
    </row>
    <row r="7" spans="1:5" x14ac:dyDescent="0.25">
      <c r="A7" t="s">
        <v>8</v>
      </c>
      <c r="B7">
        <v>4</v>
      </c>
      <c r="D7" t="str">
        <f t="shared" si="0"/>
        <v>Cr^'4+'</v>
      </c>
      <c r="E7">
        <v>0.55000000000000004</v>
      </c>
    </row>
    <row r="8" spans="1:5" x14ac:dyDescent="0.25">
      <c r="A8" t="s">
        <v>8</v>
      </c>
      <c r="B8">
        <v>5</v>
      </c>
      <c r="D8" t="str">
        <f t="shared" si="0"/>
        <v>Cr^'5+'</v>
      </c>
      <c r="E8">
        <v>0.49</v>
      </c>
    </row>
    <row r="9" spans="1:5" x14ac:dyDescent="0.25">
      <c r="A9" t="s">
        <v>8</v>
      </c>
      <c r="B9">
        <v>6</v>
      </c>
      <c r="D9" t="str">
        <f t="shared" si="0"/>
        <v>Cr^'6+'</v>
      </c>
      <c r="E9">
        <v>0.44</v>
      </c>
    </row>
    <row r="10" spans="1:5" x14ac:dyDescent="0.25">
      <c r="A10" t="s">
        <v>10</v>
      </c>
      <c r="B10">
        <v>4</v>
      </c>
      <c r="D10" t="str">
        <f t="shared" si="0"/>
        <v>Ge^'4+'</v>
      </c>
      <c r="E10">
        <v>0.53</v>
      </c>
    </row>
    <row r="11" spans="1:5" x14ac:dyDescent="0.25">
      <c r="A11" t="s">
        <v>12</v>
      </c>
      <c r="B11">
        <v>3</v>
      </c>
      <c r="D11" t="str">
        <f t="shared" si="0"/>
        <v>In^'3+'</v>
      </c>
      <c r="E11">
        <v>0.8</v>
      </c>
    </row>
    <row r="12" spans="1:5" x14ac:dyDescent="0.25">
      <c r="A12" t="s">
        <v>13</v>
      </c>
      <c r="B12">
        <v>2</v>
      </c>
      <c r="D12" t="str">
        <f t="shared" si="0"/>
        <v>Ag^'2+'</v>
      </c>
      <c r="E12">
        <v>0.94</v>
      </c>
    </row>
    <row r="13" spans="1:5" x14ac:dyDescent="0.25">
      <c r="A13" t="s">
        <v>13</v>
      </c>
      <c r="B13">
        <v>3</v>
      </c>
      <c r="D13" t="str">
        <f t="shared" si="0"/>
        <v>Ag^'3+'</v>
      </c>
      <c r="E13">
        <v>0.75</v>
      </c>
    </row>
    <row r="14" spans="1:5" x14ac:dyDescent="0.25">
      <c r="A14" t="s">
        <v>14</v>
      </c>
      <c r="B14">
        <v>3</v>
      </c>
      <c r="D14" t="str">
        <f t="shared" si="0"/>
        <v>As^'3+'</v>
      </c>
      <c r="E14">
        <v>0.57999999999999996</v>
      </c>
    </row>
    <row r="15" spans="1:5" x14ac:dyDescent="0.25">
      <c r="A15" t="s">
        <v>14</v>
      </c>
      <c r="B15">
        <v>5</v>
      </c>
      <c r="D15" t="str">
        <f t="shared" si="0"/>
        <v>As^'5+'</v>
      </c>
      <c r="E15">
        <v>0.46</v>
      </c>
    </row>
    <row r="16" spans="1:5" x14ac:dyDescent="0.25">
      <c r="A16" t="s">
        <v>15</v>
      </c>
      <c r="B16">
        <v>3</v>
      </c>
      <c r="D16" t="str">
        <f t="shared" si="0"/>
        <v>Au^'3+'</v>
      </c>
      <c r="E16">
        <v>0.85</v>
      </c>
    </row>
    <row r="17" spans="1:5" x14ac:dyDescent="0.25">
      <c r="A17" t="s">
        <v>15</v>
      </c>
      <c r="B17">
        <v>5</v>
      </c>
      <c r="D17" t="str">
        <f t="shared" si="0"/>
        <v>Au^'5+'</v>
      </c>
      <c r="E17">
        <v>0.56999999999999995</v>
      </c>
    </row>
    <row r="18" spans="1:5" x14ac:dyDescent="0.25">
      <c r="A18" t="s">
        <v>16</v>
      </c>
      <c r="B18">
        <v>3</v>
      </c>
      <c r="D18" t="str">
        <f t="shared" si="0"/>
        <v>Bi^'3+'</v>
      </c>
      <c r="E18">
        <v>1.03</v>
      </c>
    </row>
    <row r="19" spans="1:5" x14ac:dyDescent="0.25">
      <c r="A19" t="s">
        <v>16</v>
      </c>
      <c r="B19">
        <v>5</v>
      </c>
      <c r="D19" t="str">
        <f t="shared" si="0"/>
        <v>Bi^'5+'</v>
      </c>
      <c r="E19">
        <v>0.76</v>
      </c>
    </row>
    <row r="20" spans="1:5" x14ac:dyDescent="0.25">
      <c r="A20" t="s">
        <v>17</v>
      </c>
      <c r="B20">
        <v>2</v>
      </c>
      <c r="D20" t="str">
        <f t="shared" si="0"/>
        <v>Cd^'2+'</v>
      </c>
      <c r="E20">
        <v>0.95</v>
      </c>
    </row>
    <row r="21" spans="1:5" x14ac:dyDescent="0.25">
      <c r="A21" t="s">
        <v>18</v>
      </c>
      <c r="B21">
        <v>2</v>
      </c>
      <c r="C21" t="s">
        <v>60</v>
      </c>
      <c r="D21" t="str">
        <f t="shared" si="0"/>
        <v>Co^'2+'</v>
      </c>
      <c r="E21">
        <v>0.65</v>
      </c>
    </row>
    <row r="22" spans="1:5" x14ac:dyDescent="0.25">
      <c r="A22" t="s">
        <v>18</v>
      </c>
      <c r="B22">
        <v>2</v>
      </c>
      <c r="C22" t="s">
        <v>61</v>
      </c>
      <c r="D22" t="str">
        <f t="shared" si="0"/>
        <v>Co^'2+'</v>
      </c>
      <c r="E22">
        <v>0.745</v>
      </c>
    </row>
    <row r="23" spans="1:5" x14ac:dyDescent="0.25">
      <c r="A23" t="s">
        <v>18</v>
      </c>
      <c r="B23">
        <v>3</v>
      </c>
      <c r="C23" t="s">
        <v>60</v>
      </c>
      <c r="D23" t="str">
        <f t="shared" si="0"/>
        <v>Co^'3+'</v>
      </c>
      <c r="E23">
        <v>0.54500000000000004</v>
      </c>
    </row>
    <row r="24" spans="1:5" x14ac:dyDescent="0.25">
      <c r="A24" t="s">
        <v>18</v>
      </c>
      <c r="B24">
        <v>3</v>
      </c>
      <c r="C24" t="s">
        <v>61</v>
      </c>
      <c r="D24" t="str">
        <f t="shared" si="0"/>
        <v>Co^'3+'</v>
      </c>
      <c r="E24">
        <v>0.61</v>
      </c>
    </row>
    <row r="25" spans="1:5" x14ac:dyDescent="0.25">
      <c r="A25" t="s">
        <v>18</v>
      </c>
      <c r="B25">
        <v>4</v>
      </c>
      <c r="D25" t="str">
        <f t="shared" si="0"/>
        <v>Co^'4+'</v>
      </c>
      <c r="E25">
        <v>0.53</v>
      </c>
    </row>
    <row r="26" spans="1:5" x14ac:dyDescent="0.25">
      <c r="A26" t="s">
        <v>19</v>
      </c>
      <c r="B26">
        <v>1</v>
      </c>
      <c r="D26" t="str">
        <f t="shared" si="0"/>
        <v>Cs^'1+'</v>
      </c>
      <c r="E26">
        <v>1.67</v>
      </c>
    </row>
    <row r="27" spans="1:5" x14ac:dyDescent="0.25">
      <c r="A27" t="s">
        <v>20</v>
      </c>
      <c r="B27">
        <v>1</v>
      </c>
      <c r="D27" t="str">
        <f t="shared" si="0"/>
        <v>Cu^'1+'</v>
      </c>
      <c r="E27">
        <v>0.77</v>
      </c>
    </row>
    <row r="28" spans="1:5" x14ac:dyDescent="0.25">
      <c r="A28" t="s">
        <v>20</v>
      </c>
      <c r="B28">
        <v>2</v>
      </c>
      <c r="D28" t="str">
        <f t="shared" si="0"/>
        <v>Cu^'2+'</v>
      </c>
      <c r="E28">
        <v>0.73</v>
      </c>
    </row>
    <row r="29" spans="1:5" x14ac:dyDescent="0.25">
      <c r="A29" t="s">
        <v>20</v>
      </c>
      <c r="B29">
        <v>3</v>
      </c>
      <c r="C29" t="s">
        <v>60</v>
      </c>
      <c r="D29" t="str">
        <f t="shared" si="0"/>
        <v>Cu^'3+'</v>
      </c>
      <c r="E29">
        <v>0.54</v>
      </c>
    </row>
    <row r="30" spans="1:5" x14ac:dyDescent="0.25">
      <c r="A30" t="s">
        <v>24</v>
      </c>
      <c r="B30">
        <v>3</v>
      </c>
      <c r="D30" t="str">
        <f t="shared" si="0"/>
        <v>Ga^'3+'</v>
      </c>
      <c r="E30">
        <v>0.62</v>
      </c>
    </row>
    <row r="31" spans="1:5" x14ac:dyDescent="0.25">
      <c r="A31" t="s">
        <v>26</v>
      </c>
      <c r="B31">
        <v>1</v>
      </c>
      <c r="D31" t="str">
        <f t="shared" si="0"/>
        <v>Hg^'1+'</v>
      </c>
      <c r="E31">
        <v>1.19</v>
      </c>
    </row>
    <row r="32" spans="1:5" x14ac:dyDescent="0.25">
      <c r="A32" t="s">
        <v>26</v>
      </c>
      <c r="B32">
        <v>2</v>
      </c>
      <c r="D32" t="str">
        <f t="shared" si="0"/>
        <v>Hg^'2+'</v>
      </c>
      <c r="E32">
        <v>1.02</v>
      </c>
    </row>
    <row r="33" spans="1:5" x14ac:dyDescent="0.25">
      <c r="A33" t="s">
        <v>29</v>
      </c>
      <c r="B33">
        <v>1</v>
      </c>
      <c r="D33" t="str">
        <f t="shared" si="0"/>
        <v>Li^'1+'</v>
      </c>
      <c r="E33">
        <v>0.76</v>
      </c>
    </row>
    <row r="34" spans="1:5" x14ac:dyDescent="0.25">
      <c r="A34" t="s">
        <v>31</v>
      </c>
      <c r="B34">
        <v>2</v>
      </c>
      <c r="D34" t="str">
        <f t="shared" si="0"/>
        <v>Mg^'2+'</v>
      </c>
      <c r="E34">
        <v>0.72</v>
      </c>
    </row>
    <row r="35" spans="1:5" x14ac:dyDescent="0.25">
      <c r="A35" t="s">
        <v>33</v>
      </c>
      <c r="B35">
        <v>3</v>
      </c>
      <c r="D35" t="str">
        <f t="shared" si="0"/>
        <v>Mo^'3+'</v>
      </c>
      <c r="E35">
        <v>0.69</v>
      </c>
    </row>
    <row r="36" spans="1:5" x14ac:dyDescent="0.25">
      <c r="A36" t="s">
        <v>33</v>
      </c>
      <c r="B36">
        <v>4</v>
      </c>
      <c r="D36" t="str">
        <f t="shared" si="0"/>
        <v>Mo^'4+'</v>
      </c>
      <c r="E36">
        <v>0.65</v>
      </c>
    </row>
    <row r="37" spans="1:5" x14ac:dyDescent="0.25">
      <c r="A37" t="s">
        <v>33</v>
      </c>
      <c r="B37">
        <v>5</v>
      </c>
      <c r="D37" t="str">
        <f t="shared" si="0"/>
        <v>Mo^'5+'</v>
      </c>
      <c r="E37">
        <v>0.61</v>
      </c>
    </row>
    <row r="38" spans="1:5" x14ac:dyDescent="0.25">
      <c r="A38" t="s">
        <v>33</v>
      </c>
      <c r="B38">
        <v>6</v>
      </c>
      <c r="D38" t="str">
        <f t="shared" si="0"/>
        <v>Mo^'6+'</v>
      </c>
      <c r="E38">
        <v>0.59</v>
      </c>
    </row>
    <row r="39" spans="1:5" x14ac:dyDescent="0.25">
      <c r="A39" t="s">
        <v>34</v>
      </c>
      <c r="B39">
        <v>1</v>
      </c>
      <c r="D39" t="str">
        <f t="shared" si="0"/>
        <v>Na^'1+'</v>
      </c>
      <c r="E39">
        <v>1.02</v>
      </c>
    </row>
    <row r="40" spans="1:5" x14ac:dyDescent="0.25">
      <c r="A40" t="s">
        <v>11</v>
      </c>
      <c r="B40">
        <v>4</v>
      </c>
      <c r="D40" t="str">
        <f t="shared" si="0"/>
        <v>Hf^'4+'</v>
      </c>
      <c r="E40">
        <v>0.71</v>
      </c>
    </row>
    <row r="41" spans="1:5" x14ac:dyDescent="0.25">
      <c r="A41" t="s">
        <v>37</v>
      </c>
      <c r="B41">
        <v>2</v>
      </c>
      <c r="D41" t="str">
        <f t="shared" si="0"/>
        <v>Ni^'2+'</v>
      </c>
      <c r="E41">
        <v>0.69</v>
      </c>
    </row>
    <row r="42" spans="1:5" x14ac:dyDescent="0.25">
      <c r="A42" t="s">
        <v>37</v>
      </c>
      <c r="B42">
        <v>3</v>
      </c>
      <c r="C42" t="s">
        <v>60</v>
      </c>
      <c r="D42" t="str">
        <f t="shared" si="0"/>
        <v>Ni^'3+'</v>
      </c>
      <c r="E42">
        <v>0.56000000000000005</v>
      </c>
    </row>
    <row r="43" spans="1:5" x14ac:dyDescent="0.25">
      <c r="A43" t="s">
        <v>37</v>
      </c>
      <c r="B43">
        <v>3</v>
      </c>
      <c r="C43" t="s">
        <v>61</v>
      </c>
      <c r="D43" t="str">
        <f t="shared" si="0"/>
        <v>Ni^'3+'</v>
      </c>
      <c r="E43">
        <v>0.6</v>
      </c>
    </row>
    <row r="44" spans="1:5" x14ac:dyDescent="0.25">
      <c r="A44" t="s">
        <v>41</v>
      </c>
      <c r="B44">
        <v>3</v>
      </c>
      <c r="D44" t="str">
        <f t="shared" si="0"/>
        <v>Sb^'3+'</v>
      </c>
      <c r="E44">
        <v>0.76</v>
      </c>
    </row>
    <row r="45" spans="1:5" x14ac:dyDescent="0.25">
      <c r="A45" t="s">
        <v>41</v>
      </c>
      <c r="B45">
        <v>5</v>
      </c>
      <c r="D45" t="str">
        <f t="shared" si="0"/>
        <v>Sb^'5+'</v>
      </c>
      <c r="E45">
        <v>0.6</v>
      </c>
    </row>
    <row r="46" spans="1:5" x14ac:dyDescent="0.25">
      <c r="A46" t="s">
        <v>42</v>
      </c>
      <c r="B46">
        <v>3</v>
      </c>
      <c r="D46" t="str">
        <f t="shared" si="0"/>
        <v>Sc^'3+'</v>
      </c>
      <c r="E46">
        <v>0.745</v>
      </c>
    </row>
    <row r="47" spans="1:5" x14ac:dyDescent="0.25">
      <c r="A47" t="s">
        <v>43</v>
      </c>
      <c r="B47">
        <v>4</v>
      </c>
      <c r="D47" t="str">
        <f t="shared" si="0"/>
        <v>Si^'4+'</v>
      </c>
      <c r="E47">
        <v>0.4</v>
      </c>
    </row>
    <row r="48" spans="1:5" x14ac:dyDescent="0.25">
      <c r="A48" t="s">
        <v>45</v>
      </c>
      <c r="B48">
        <v>2</v>
      </c>
      <c r="D48" t="str">
        <f t="shared" si="0"/>
        <v>Sr^'2+'</v>
      </c>
      <c r="E48">
        <v>1.18</v>
      </c>
    </row>
    <row r="49" spans="1:5" x14ac:dyDescent="0.25">
      <c r="A49" t="s">
        <v>49</v>
      </c>
      <c r="B49">
        <v>1</v>
      </c>
      <c r="D49" t="str">
        <f t="shared" si="0"/>
        <v>Tl^'1+'</v>
      </c>
      <c r="E49">
        <v>1.5</v>
      </c>
    </row>
    <row r="50" spans="1:5" x14ac:dyDescent="0.25">
      <c r="A50" t="s">
        <v>49</v>
      </c>
      <c r="B50">
        <v>3</v>
      </c>
      <c r="D50" t="str">
        <f t="shared" si="0"/>
        <v>Tl^'3+'</v>
      </c>
      <c r="E50">
        <v>0.88500000000000001</v>
      </c>
    </row>
    <row r="51" spans="1:5" x14ac:dyDescent="0.25">
      <c r="A51" t="s">
        <v>52</v>
      </c>
      <c r="B51">
        <v>2</v>
      </c>
      <c r="D51" t="str">
        <f t="shared" si="0"/>
        <v>V^'2+'</v>
      </c>
      <c r="E51">
        <v>0.79</v>
      </c>
    </row>
    <row r="52" spans="1:5" x14ac:dyDescent="0.25">
      <c r="A52" t="s">
        <v>52</v>
      </c>
      <c r="B52">
        <v>3</v>
      </c>
      <c r="D52" t="str">
        <f t="shared" si="0"/>
        <v>V^'3+'</v>
      </c>
      <c r="E52">
        <v>0.64</v>
      </c>
    </row>
    <row r="53" spans="1:5" x14ac:dyDescent="0.25">
      <c r="A53" t="s">
        <v>52</v>
      </c>
      <c r="B53">
        <v>4</v>
      </c>
      <c r="D53" t="str">
        <f t="shared" si="0"/>
        <v>V^'4+'</v>
      </c>
      <c r="E53">
        <v>0.57999999999999996</v>
      </c>
    </row>
    <row r="54" spans="1:5" x14ac:dyDescent="0.25">
      <c r="A54" t="s">
        <v>52</v>
      </c>
      <c r="B54">
        <v>5</v>
      </c>
      <c r="D54" t="str">
        <f t="shared" si="0"/>
        <v>V^'5+'</v>
      </c>
      <c r="E54">
        <v>0.54</v>
      </c>
    </row>
    <row r="55" spans="1:5" x14ac:dyDescent="0.25">
      <c r="A55" t="s">
        <v>54</v>
      </c>
      <c r="B55">
        <v>3</v>
      </c>
      <c r="D55" t="str">
        <f t="shared" si="0"/>
        <v>Y^'3+'</v>
      </c>
      <c r="E55">
        <v>0.9</v>
      </c>
    </row>
    <row r="56" spans="1:5" x14ac:dyDescent="0.25">
      <c r="A56" t="s">
        <v>56</v>
      </c>
      <c r="B56">
        <v>2</v>
      </c>
      <c r="D56" t="str">
        <f t="shared" si="0"/>
        <v>Zn^'2+'</v>
      </c>
      <c r="E56">
        <v>0.74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58</v>
      </c>
      <c r="D1" t="s">
        <v>59</v>
      </c>
      <c r="E1" t="s">
        <v>2</v>
      </c>
    </row>
    <row r="2" spans="1:5" x14ac:dyDescent="0.25">
      <c r="A2" t="s">
        <v>42</v>
      </c>
      <c r="B2">
        <v>3</v>
      </c>
      <c r="D2" s="1" t="str">
        <f>_xlfn.CONCAT(A2,"^'",B2,"+'")</f>
        <v>Sc^'3+'</v>
      </c>
      <c r="E2">
        <v>0.745</v>
      </c>
    </row>
    <row r="3" spans="1:5" x14ac:dyDescent="0.25">
      <c r="A3" t="s">
        <v>54</v>
      </c>
      <c r="B3">
        <v>3</v>
      </c>
      <c r="D3" t="str">
        <f t="shared" ref="D3:D25" si="0">_xlfn.CONCAT(A3,"^'",B3,"+'")</f>
        <v>Y^'3+'</v>
      </c>
      <c r="E3">
        <v>0.9</v>
      </c>
    </row>
    <row r="4" spans="1:5" x14ac:dyDescent="0.25">
      <c r="A4" t="s">
        <v>28</v>
      </c>
      <c r="B4">
        <v>3</v>
      </c>
      <c r="D4" t="str">
        <f t="shared" si="0"/>
        <v>La^'3+'</v>
      </c>
      <c r="E4">
        <v>1.032</v>
      </c>
    </row>
    <row r="5" spans="1:5" x14ac:dyDescent="0.25">
      <c r="A5" t="s">
        <v>7</v>
      </c>
      <c r="B5">
        <v>3</v>
      </c>
      <c r="D5" t="str">
        <f t="shared" si="0"/>
        <v>Ce^'3+'</v>
      </c>
      <c r="E5">
        <v>1.01</v>
      </c>
    </row>
    <row r="6" spans="1:5" x14ac:dyDescent="0.25">
      <c r="A6" t="s">
        <v>7</v>
      </c>
      <c r="B6">
        <v>4</v>
      </c>
      <c r="D6" t="str">
        <f t="shared" si="0"/>
        <v>Ce^'4+'</v>
      </c>
      <c r="E6">
        <v>0.87</v>
      </c>
    </row>
    <row r="7" spans="1:5" x14ac:dyDescent="0.25">
      <c r="A7" t="s">
        <v>40</v>
      </c>
      <c r="B7">
        <v>3</v>
      </c>
      <c r="D7" t="str">
        <f t="shared" si="0"/>
        <v>Pr^'3+'</v>
      </c>
      <c r="E7">
        <v>0.99</v>
      </c>
    </row>
    <row r="8" spans="1:5" x14ac:dyDescent="0.25">
      <c r="A8" t="s">
        <v>40</v>
      </c>
      <c r="B8">
        <v>4</v>
      </c>
      <c r="D8" t="str">
        <f t="shared" si="0"/>
        <v>Pr^'4+'</v>
      </c>
      <c r="E8">
        <v>0.85</v>
      </c>
    </row>
    <row r="9" spans="1:5" x14ac:dyDescent="0.25">
      <c r="A9" t="s">
        <v>36</v>
      </c>
      <c r="B9">
        <v>3</v>
      </c>
      <c r="D9" t="str">
        <f t="shared" si="0"/>
        <v>Nd^'3+'</v>
      </c>
      <c r="E9">
        <v>0.98299999999999998</v>
      </c>
    </row>
    <row r="10" spans="1:5" x14ac:dyDescent="0.25">
      <c r="A10" t="s">
        <v>39</v>
      </c>
      <c r="B10">
        <v>3</v>
      </c>
      <c r="D10" t="str">
        <f t="shared" si="0"/>
        <v>Pm^'3+'</v>
      </c>
      <c r="E10">
        <v>0.97</v>
      </c>
    </row>
    <row r="11" spans="1:5" x14ac:dyDescent="0.25">
      <c r="A11" t="s">
        <v>44</v>
      </c>
      <c r="B11">
        <v>3</v>
      </c>
      <c r="D11" t="str">
        <f t="shared" si="0"/>
        <v>Sm^'3+'</v>
      </c>
      <c r="E11">
        <v>0.95799999999999996</v>
      </c>
    </row>
    <row r="12" spans="1:5" x14ac:dyDescent="0.25">
      <c r="A12" t="s">
        <v>23</v>
      </c>
      <c r="B12">
        <v>2</v>
      </c>
      <c r="D12" t="str">
        <f t="shared" si="0"/>
        <v>Eu^'2+'</v>
      </c>
      <c r="E12">
        <v>1.17</v>
      </c>
    </row>
    <row r="13" spans="1:5" x14ac:dyDescent="0.25">
      <c r="A13" t="s">
        <v>23</v>
      </c>
      <c r="B13">
        <v>3</v>
      </c>
      <c r="D13" t="str">
        <f t="shared" si="0"/>
        <v>Eu^'3+'</v>
      </c>
      <c r="E13">
        <v>0.94699999999999995</v>
      </c>
    </row>
    <row r="14" spans="1:5" x14ac:dyDescent="0.25">
      <c r="A14" t="s">
        <v>25</v>
      </c>
      <c r="B14">
        <v>3</v>
      </c>
      <c r="D14" t="str">
        <f t="shared" si="0"/>
        <v>Gd^'3+'</v>
      </c>
      <c r="E14">
        <v>0.93799999999999994</v>
      </c>
    </row>
    <row r="15" spans="1:5" ht="14.25" customHeight="1" x14ac:dyDescent="0.25">
      <c r="A15" t="s">
        <v>47</v>
      </c>
      <c r="B15">
        <v>3</v>
      </c>
      <c r="D15" t="str">
        <f t="shared" si="0"/>
        <v>Tb^'3+'</v>
      </c>
      <c r="E15">
        <v>0.92300000000000004</v>
      </c>
    </row>
    <row r="16" spans="1:5" x14ac:dyDescent="0.25">
      <c r="A16" t="s">
        <v>47</v>
      </c>
      <c r="B16">
        <v>4</v>
      </c>
      <c r="D16" t="str">
        <f t="shared" si="0"/>
        <v>Tb^'4+'</v>
      </c>
      <c r="E16">
        <v>0.76</v>
      </c>
    </row>
    <row r="17" spans="1:5" x14ac:dyDescent="0.25">
      <c r="A17" t="s">
        <v>21</v>
      </c>
      <c r="B17">
        <v>2</v>
      </c>
      <c r="D17" t="str">
        <f t="shared" si="0"/>
        <v>Dy^'2+'</v>
      </c>
      <c r="E17">
        <v>1.07</v>
      </c>
    </row>
    <row r="18" spans="1:5" x14ac:dyDescent="0.25">
      <c r="A18" t="s">
        <v>21</v>
      </c>
      <c r="B18">
        <v>3</v>
      </c>
      <c r="D18" t="str">
        <f t="shared" si="0"/>
        <v>Dy^'3+'</v>
      </c>
      <c r="E18">
        <v>0.91200000000000003</v>
      </c>
    </row>
    <row r="19" spans="1:5" x14ac:dyDescent="0.25">
      <c r="A19" t="s">
        <v>27</v>
      </c>
      <c r="B19">
        <v>3</v>
      </c>
      <c r="D19" t="str">
        <f t="shared" si="0"/>
        <v>Ho^'3+'</v>
      </c>
      <c r="E19">
        <v>0.90100000000000002</v>
      </c>
    </row>
    <row r="20" spans="1:5" x14ac:dyDescent="0.25">
      <c r="A20" t="s">
        <v>22</v>
      </c>
      <c r="B20">
        <v>3</v>
      </c>
      <c r="D20" t="str">
        <f t="shared" si="0"/>
        <v>Er^'3+'</v>
      </c>
      <c r="E20">
        <v>0.89</v>
      </c>
    </row>
    <row r="21" spans="1:5" x14ac:dyDescent="0.25">
      <c r="A21" t="s">
        <v>50</v>
      </c>
      <c r="B21">
        <v>2</v>
      </c>
      <c r="D21" t="str">
        <f t="shared" si="0"/>
        <v>Tm^'2+'</v>
      </c>
      <c r="E21">
        <v>1.03</v>
      </c>
    </row>
    <row r="22" spans="1:5" x14ac:dyDescent="0.25">
      <c r="A22" t="s">
        <v>50</v>
      </c>
      <c r="B22">
        <v>3</v>
      </c>
      <c r="D22" t="str">
        <f t="shared" si="0"/>
        <v>Tm^'3+'</v>
      </c>
      <c r="E22">
        <v>0.88</v>
      </c>
    </row>
    <row r="23" spans="1:5" x14ac:dyDescent="0.25">
      <c r="A23" t="s">
        <v>55</v>
      </c>
      <c r="B23">
        <v>2</v>
      </c>
      <c r="D23" t="str">
        <f t="shared" si="0"/>
        <v>Yb^'2+'</v>
      </c>
      <c r="E23">
        <v>1.02</v>
      </c>
    </row>
    <row r="24" spans="1:5" x14ac:dyDescent="0.25">
      <c r="A24" t="s">
        <v>55</v>
      </c>
      <c r="B24">
        <v>3</v>
      </c>
      <c r="D24" t="str">
        <f t="shared" si="0"/>
        <v>Yb^'3+'</v>
      </c>
      <c r="E24">
        <v>0.86799999999999999</v>
      </c>
    </row>
    <row r="25" spans="1:5" x14ac:dyDescent="0.25">
      <c r="A25" t="s">
        <v>30</v>
      </c>
      <c r="B25">
        <v>3</v>
      </c>
      <c r="D25" t="str">
        <f t="shared" si="0"/>
        <v>Lu^'3+'</v>
      </c>
      <c r="E25">
        <v>0.86099999999999999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F12"/>
    </sheetView>
  </sheetViews>
  <sheetFormatPr defaultRowHeight="15" x14ac:dyDescent="0.25"/>
  <cols>
    <col min="6" max="6" width="10.85546875" customWidth="1"/>
  </cols>
  <sheetData>
    <row r="1" spans="1:6" x14ac:dyDescent="0.25">
      <c r="A1" t="s">
        <v>0</v>
      </c>
      <c r="B1" t="s">
        <v>1</v>
      </c>
      <c r="C1" t="s">
        <v>58</v>
      </c>
      <c r="D1" t="s">
        <v>59</v>
      </c>
      <c r="E1" t="s">
        <v>2</v>
      </c>
      <c r="F1" t="s">
        <v>107</v>
      </c>
    </row>
    <row r="2" spans="1:6" x14ac:dyDescent="0.25">
      <c r="A2" t="s">
        <v>51</v>
      </c>
      <c r="B2">
        <v>3</v>
      </c>
      <c r="D2" t="str">
        <f>_xlfn.CONCAT("'",A2,"'","^'",B2,"+'")</f>
        <v>'U'^'3+'</v>
      </c>
      <c r="E2">
        <v>1.0249999999999999</v>
      </c>
      <c r="F2" t="s">
        <v>108</v>
      </c>
    </row>
    <row r="3" spans="1:6" x14ac:dyDescent="0.25">
      <c r="A3" t="s">
        <v>51</v>
      </c>
      <c r="B3">
        <v>4</v>
      </c>
      <c r="D3" t="str">
        <f t="shared" ref="D3:D8" si="0">_xlfn.CONCAT("'",A3,"'","^'",B3,"+'")</f>
        <v>'U'^'4+'</v>
      </c>
      <c r="E3">
        <v>0.89</v>
      </c>
      <c r="F3" t="s">
        <v>108</v>
      </c>
    </row>
    <row r="4" spans="1:6" x14ac:dyDescent="0.25">
      <c r="A4" t="s">
        <v>51</v>
      </c>
      <c r="B4">
        <v>5</v>
      </c>
      <c r="D4" t="str">
        <f t="shared" si="0"/>
        <v>'U'^'5+'</v>
      </c>
      <c r="E4">
        <v>0.76</v>
      </c>
      <c r="F4" t="s">
        <v>108</v>
      </c>
    </row>
    <row r="5" spans="1:6" x14ac:dyDescent="0.25">
      <c r="A5" t="s">
        <v>51</v>
      </c>
      <c r="B5">
        <v>6</v>
      </c>
      <c r="D5" t="str">
        <f t="shared" si="0"/>
        <v>'U'^'6+'</v>
      </c>
      <c r="E5">
        <v>0.73</v>
      </c>
      <c r="F5" t="s">
        <v>108</v>
      </c>
    </row>
    <row r="6" spans="1:6" x14ac:dyDescent="0.25">
      <c r="A6" t="s">
        <v>48</v>
      </c>
      <c r="B6">
        <v>4</v>
      </c>
      <c r="D6" t="str">
        <f t="shared" si="0"/>
        <v>'Th'^'4+'</v>
      </c>
      <c r="E6">
        <v>0.94</v>
      </c>
      <c r="F6" t="s">
        <v>108</v>
      </c>
    </row>
    <row r="7" spans="1:6" x14ac:dyDescent="0.25">
      <c r="A7" t="s">
        <v>38</v>
      </c>
      <c r="B7">
        <v>2</v>
      </c>
      <c r="D7" t="str">
        <f t="shared" si="0"/>
        <v>'Pb'^'2+'</v>
      </c>
      <c r="E7">
        <v>1.19</v>
      </c>
      <c r="F7" t="s">
        <v>108</v>
      </c>
    </row>
    <row r="8" spans="1:6" x14ac:dyDescent="0.25">
      <c r="A8" t="s">
        <v>38</v>
      </c>
      <c r="B8">
        <v>4</v>
      </c>
      <c r="D8" t="str">
        <f t="shared" si="0"/>
        <v>'Pb'^'4+'</v>
      </c>
      <c r="E8">
        <v>0.77500000000000002</v>
      </c>
      <c r="F8" t="s">
        <v>108</v>
      </c>
    </row>
    <row r="9" spans="1:6" x14ac:dyDescent="0.25">
      <c r="A9" t="s">
        <v>9</v>
      </c>
      <c r="B9">
        <v>2</v>
      </c>
      <c r="C9" t="s">
        <v>61</v>
      </c>
      <c r="D9" t="str">
        <f t="shared" ref="D9:D10" si="1">_xlfn.CONCAT("'",A9,"'","^'",B9,"+'")</f>
        <v>'Fe'^'2+'</v>
      </c>
      <c r="E9">
        <v>0.78</v>
      </c>
      <c r="F9" t="s">
        <v>108</v>
      </c>
    </row>
    <row r="10" spans="1:6" x14ac:dyDescent="0.25">
      <c r="A10" t="s">
        <v>9</v>
      </c>
      <c r="B10">
        <v>3</v>
      </c>
      <c r="C10" t="s">
        <v>61</v>
      </c>
      <c r="D10" t="str">
        <f t="shared" si="1"/>
        <v>'Fe'^'3+'</v>
      </c>
      <c r="E10">
        <v>0.64500000000000002</v>
      </c>
      <c r="F10" t="s">
        <v>108</v>
      </c>
    </row>
    <row r="11" spans="1:6" x14ac:dyDescent="0.25">
      <c r="A11" t="s">
        <v>109</v>
      </c>
      <c r="B11">
        <v>4</v>
      </c>
      <c r="D11" t="s">
        <v>110</v>
      </c>
      <c r="E11">
        <f>(E5+2*E10)/3</f>
        <v>0.67333333333333334</v>
      </c>
      <c r="F11" s="4" t="s">
        <v>113</v>
      </c>
    </row>
    <row r="12" spans="1:6" x14ac:dyDescent="0.25">
      <c r="A12" t="s">
        <v>111</v>
      </c>
      <c r="B12">
        <v>4</v>
      </c>
      <c r="D12" t="s">
        <v>112</v>
      </c>
      <c r="E12">
        <f>(E4+E10)/2</f>
        <v>0.70250000000000001</v>
      </c>
      <c r="F12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topLeftCell="A83" workbookViewId="0">
      <selection activeCell="K110" sqref="K110"/>
    </sheetView>
  </sheetViews>
  <sheetFormatPr defaultRowHeight="15" x14ac:dyDescent="0.25"/>
  <cols>
    <col min="2" max="4" width="10.5703125" customWidth="1"/>
  </cols>
  <sheetData>
    <row r="1" spans="1:11" x14ac:dyDescent="0.25">
      <c r="A1" t="s">
        <v>0</v>
      </c>
      <c r="B1" t="s">
        <v>121</v>
      </c>
      <c r="C1" t="s">
        <v>115</v>
      </c>
      <c r="D1" t="s">
        <v>122</v>
      </c>
      <c r="E1" t="s">
        <v>1</v>
      </c>
      <c r="F1" t="s">
        <v>58</v>
      </c>
      <c r="G1" t="s">
        <v>59</v>
      </c>
      <c r="H1" t="s">
        <v>2</v>
      </c>
      <c r="I1" t="s">
        <v>123</v>
      </c>
      <c r="J1" t="s">
        <v>124</v>
      </c>
      <c r="K1" t="s">
        <v>133</v>
      </c>
    </row>
    <row r="2" spans="1:11" x14ac:dyDescent="0.25">
      <c r="A2" t="s">
        <v>29</v>
      </c>
      <c r="B2" t="s">
        <v>129</v>
      </c>
      <c r="C2">
        <v>1</v>
      </c>
      <c r="D2">
        <v>2</v>
      </c>
      <c r="E2">
        <v>1</v>
      </c>
      <c r="G2" t="str">
        <f t="shared" ref="G2:G33" si="0">_xlfn.CONCAT(A2,"^'",E2,"+'")</f>
        <v>Li^'1+'</v>
      </c>
      <c r="H2">
        <v>0.76</v>
      </c>
      <c r="I2" t="s">
        <v>108</v>
      </c>
      <c r="J2" t="s">
        <v>125</v>
      </c>
      <c r="K2">
        <v>3</v>
      </c>
    </row>
    <row r="3" spans="1:11" x14ac:dyDescent="0.25">
      <c r="A3" t="s">
        <v>34</v>
      </c>
      <c r="B3" t="s">
        <v>129</v>
      </c>
      <c r="C3">
        <v>1</v>
      </c>
      <c r="D3">
        <v>3</v>
      </c>
      <c r="E3">
        <v>1</v>
      </c>
      <c r="G3" t="str">
        <f t="shared" si="0"/>
        <v>Na^'1+'</v>
      </c>
      <c r="H3">
        <v>1.02</v>
      </c>
      <c r="I3" t="s">
        <v>108</v>
      </c>
      <c r="J3" t="s">
        <v>125</v>
      </c>
      <c r="K3">
        <v>11</v>
      </c>
    </row>
    <row r="4" spans="1:11" x14ac:dyDescent="0.25">
      <c r="A4" t="s">
        <v>117</v>
      </c>
      <c r="B4" t="s">
        <v>129</v>
      </c>
      <c r="C4">
        <v>1</v>
      </c>
      <c r="D4">
        <v>4</v>
      </c>
      <c r="E4">
        <v>1</v>
      </c>
      <c r="G4" t="str">
        <f t="shared" si="0"/>
        <v>K^'1+'</v>
      </c>
      <c r="H4">
        <v>1.37</v>
      </c>
      <c r="I4" t="s">
        <v>108</v>
      </c>
      <c r="J4" t="s">
        <v>125</v>
      </c>
      <c r="K4">
        <v>19</v>
      </c>
    </row>
    <row r="5" spans="1:11" x14ac:dyDescent="0.25">
      <c r="A5" t="s">
        <v>118</v>
      </c>
      <c r="B5" t="s">
        <v>129</v>
      </c>
      <c r="C5">
        <v>1</v>
      </c>
      <c r="D5">
        <v>5</v>
      </c>
      <c r="E5">
        <v>1</v>
      </c>
      <c r="G5" t="str">
        <f t="shared" si="0"/>
        <v>Rb^'1+'</v>
      </c>
      <c r="H5">
        <v>1.52</v>
      </c>
      <c r="I5" t="s">
        <v>108</v>
      </c>
      <c r="J5" t="s">
        <v>125</v>
      </c>
      <c r="K5">
        <v>37</v>
      </c>
    </row>
    <row r="6" spans="1:11" x14ac:dyDescent="0.25">
      <c r="A6" t="s">
        <v>19</v>
      </c>
      <c r="B6" t="s">
        <v>129</v>
      </c>
      <c r="C6">
        <v>1</v>
      </c>
      <c r="D6">
        <v>6</v>
      </c>
      <c r="E6">
        <v>1</v>
      </c>
      <c r="G6" t="str">
        <f t="shared" si="0"/>
        <v>Cs^'1+'</v>
      </c>
      <c r="H6">
        <v>1.67</v>
      </c>
      <c r="I6" t="s">
        <v>108</v>
      </c>
      <c r="J6" t="s">
        <v>125</v>
      </c>
      <c r="K6">
        <v>55</v>
      </c>
    </row>
    <row r="7" spans="1:11" x14ac:dyDescent="0.25">
      <c r="A7" t="s">
        <v>119</v>
      </c>
      <c r="B7" t="s">
        <v>129</v>
      </c>
      <c r="C7">
        <v>2</v>
      </c>
      <c r="D7">
        <v>2</v>
      </c>
      <c r="E7">
        <v>2</v>
      </c>
      <c r="G7" t="str">
        <f t="shared" si="0"/>
        <v>Be^'2+'</v>
      </c>
      <c r="H7">
        <v>0.45</v>
      </c>
      <c r="I7" t="s">
        <v>108</v>
      </c>
      <c r="J7" t="s">
        <v>125</v>
      </c>
      <c r="K7">
        <v>4</v>
      </c>
    </row>
    <row r="8" spans="1:11" x14ac:dyDescent="0.25">
      <c r="A8" t="s">
        <v>31</v>
      </c>
      <c r="B8" t="s">
        <v>129</v>
      </c>
      <c r="C8">
        <v>2</v>
      </c>
      <c r="D8">
        <v>3</v>
      </c>
      <c r="E8">
        <v>2</v>
      </c>
      <c r="G8" t="str">
        <f t="shared" si="0"/>
        <v>Mg^'2+'</v>
      </c>
      <c r="H8">
        <v>0.72</v>
      </c>
      <c r="I8" t="s">
        <v>108</v>
      </c>
      <c r="J8" t="s">
        <v>125</v>
      </c>
      <c r="K8">
        <v>12</v>
      </c>
    </row>
    <row r="9" spans="1:11" x14ac:dyDescent="0.25">
      <c r="A9" t="s">
        <v>6</v>
      </c>
      <c r="B9" t="s">
        <v>129</v>
      </c>
      <c r="C9">
        <v>2</v>
      </c>
      <c r="D9">
        <v>4</v>
      </c>
      <c r="E9">
        <v>2</v>
      </c>
      <c r="G9" t="str">
        <f t="shared" si="0"/>
        <v>Ca^'2+'</v>
      </c>
      <c r="H9">
        <v>1</v>
      </c>
      <c r="I9" t="s">
        <v>108</v>
      </c>
      <c r="J9" t="s">
        <v>125</v>
      </c>
      <c r="K9">
        <v>20</v>
      </c>
    </row>
    <row r="10" spans="1:11" x14ac:dyDescent="0.25">
      <c r="A10" t="s">
        <v>45</v>
      </c>
      <c r="B10" t="s">
        <v>129</v>
      </c>
      <c r="C10">
        <v>2</v>
      </c>
      <c r="D10">
        <v>5</v>
      </c>
      <c r="E10">
        <v>2</v>
      </c>
      <c r="G10" t="str">
        <f t="shared" si="0"/>
        <v>Sr^'2+'</v>
      </c>
      <c r="H10">
        <v>1.18</v>
      </c>
      <c r="I10" t="s">
        <v>108</v>
      </c>
      <c r="J10" t="s">
        <v>125</v>
      </c>
      <c r="K10">
        <v>38</v>
      </c>
    </row>
    <row r="11" spans="1:11" x14ac:dyDescent="0.25">
      <c r="A11" t="s">
        <v>120</v>
      </c>
      <c r="B11" t="s">
        <v>129</v>
      </c>
      <c r="C11">
        <v>2</v>
      </c>
      <c r="D11">
        <v>6</v>
      </c>
      <c r="E11">
        <v>2</v>
      </c>
      <c r="G11" t="str">
        <f t="shared" si="0"/>
        <v>Ba^'2+'</v>
      </c>
      <c r="H11">
        <v>1.35</v>
      </c>
      <c r="I11" t="s">
        <v>108</v>
      </c>
      <c r="J11" t="s">
        <v>125</v>
      </c>
      <c r="K11">
        <v>56</v>
      </c>
    </row>
    <row r="12" spans="1:11" x14ac:dyDescent="0.25">
      <c r="A12" t="s">
        <v>42</v>
      </c>
      <c r="B12" t="s">
        <v>131</v>
      </c>
      <c r="C12">
        <v>3</v>
      </c>
      <c r="D12">
        <v>4</v>
      </c>
      <c r="E12">
        <v>3</v>
      </c>
      <c r="G12" t="str">
        <f t="shared" si="0"/>
        <v>Sc^'3+'</v>
      </c>
      <c r="H12">
        <v>0.745</v>
      </c>
      <c r="I12" t="s">
        <v>108</v>
      </c>
      <c r="J12" t="s">
        <v>126</v>
      </c>
      <c r="K12">
        <v>21</v>
      </c>
    </row>
    <row r="13" spans="1:11" x14ac:dyDescent="0.25">
      <c r="A13" t="s">
        <v>4</v>
      </c>
      <c r="B13" t="s">
        <v>131</v>
      </c>
      <c r="C13">
        <v>4</v>
      </c>
      <c r="D13">
        <v>4</v>
      </c>
      <c r="E13">
        <v>3</v>
      </c>
      <c r="G13" t="str">
        <f t="shared" si="0"/>
        <v>Ti^'3+'</v>
      </c>
      <c r="H13">
        <v>0.67</v>
      </c>
      <c r="I13" t="s">
        <v>108</v>
      </c>
      <c r="J13" t="s">
        <v>126</v>
      </c>
      <c r="K13">
        <v>22</v>
      </c>
    </row>
    <row r="14" spans="1:11" x14ac:dyDescent="0.25">
      <c r="A14" t="s">
        <v>4</v>
      </c>
      <c r="B14" t="s">
        <v>131</v>
      </c>
      <c r="C14">
        <v>4</v>
      </c>
      <c r="D14">
        <v>4</v>
      </c>
      <c r="E14">
        <v>4</v>
      </c>
      <c r="G14" t="str">
        <f t="shared" si="0"/>
        <v>Ti^'4+'</v>
      </c>
      <c r="H14" s="1">
        <v>0.60499999999999998</v>
      </c>
      <c r="I14" t="s">
        <v>108</v>
      </c>
      <c r="J14" t="s">
        <v>126</v>
      </c>
      <c r="K14">
        <v>22</v>
      </c>
    </row>
    <row r="15" spans="1:11" x14ac:dyDescent="0.25">
      <c r="A15" t="s">
        <v>52</v>
      </c>
      <c r="B15" t="s">
        <v>131</v>
      </c>
      <c r="C15">
        <v>5</v>
      </c>
      <c r="D15">
        <v>4</v>
      </c>
      <c r="E15">
        <v>2</v>
      </c>
      <c r="G15" t="str">
        <f t="shared" si="0"/>
        <v>V^'2+'</v>
      </c>
      <c r="H15">
        <v>0.79</v>
      </c>
      <c r="I15" t="s">
        <v>108</v>
      </c>
      <c r="J15" t="s">
        <v>126</v>
      </c>
      <c r="K15">
        <v>23</v>
      </c>
    </row>
    <row r="16" spans="1:11" x14ac:dyDescent="0.25">
      <c r="A16" t="s">
        <v>52</v>
      </c>
      <c r="B16" t="s">
        <v>131</v>
      </c>
      <c r="C16">
        <v>5</v>
      </c>
      <c r="D16">
        <v>4</v>
      </c>
      <c r="E16">
        <v>3</v>
      </c>
      <c r="G16" t="str">
        <f t="shared" si="0"/>
        <v>V^'3+'</v>
      </c>
      <c r="H16">
        <v>0.64</v>
      </c>
      <c r="I16" t="s">
        <v>108</v>
      </c>
      <c r="J16" t="s">
        <v>126</v>
      </c>
      <c r="K16">
        <v>23</v>
      </c>
    </row>
    <row r="17" spans="1:11" x14ac:dyDescent="0.25">
      <c r="A17" t="s">
        <v>52</v>
      </c>
      <c r="B17" t="s">
        <v>131</v>
      </c>
      <c r="C17">
        <v>5</v>
      </c>
      <c r="D17">
        <v>4</v>
      </c>
      <c r="E17">
        <v>4</v>
      </c>
      <c r="G17" t="str">
        <f t="shared" si="0"/>
        <v>V^'4+'</v>
      </c>
      <c r="H17">
        <v>0.57999999999999996</v>
      </c>
      <c r="I17" t="s">
        <v>108</v>
      </c>
      <c r="J17" t="s">
        <v>126</v>
      </c>
      <c r="K17">
        <v>23</v>
      </c>
    </row>
    <row r="18" spans="1:11" x14ac:dyDescent="0.25">
      <c r="A18" t="s">
        <v>52</v>
      </c>
      <c r="B18" t="s">
        <v>131</v>
      </c>
      <c r="C18">
        <v>5</v>
      </c>
      <c r="D18">
        <v>4</v>
      </c>
      <c r="E18">
        <v>5</v>
      </c>
      <c r="G18" t="str">
        <f t="shared" si="0"/>
        <v>V^'5+'</v>
      </c>
      <c r="H18">
        <v>0.54</v>
      </c>
      <c r="I18" t="s">
        <v>108</v>
      </c>
      <c r="J18" t="s">
        <v>126</v>
      </c>
      <c r="K18">
        <v>23</v>
      </c>
    </row>
    <row r="19" spans="1:11" x14ac:dyDescent="0.25">
      <c r="A19" t="s">
        <v>8</v>
      </c>
      <c r="B19" t="s">
        <v>131</v>
      </c>
      <c r="C19">
        <v>6</v>
      </c>
      <c r="D19">
        <v>4</v>
      </c>
      <c r="E19">
        <v>2</v>
      </c>
      <c r="F19" t="s">
        <v>60</v>
      </c>
      <c r="G19" t="str">
        <f t="shared" si="0"/>
        <v>Cr^'2+'</v>
      </c>
      <c r="H19">
        <v>0.73</v>
      </c>
      <c r="I19" t="s">
        <v>108</v>
      </c>
      <c r="J19" t="s">
        <v>126</v>
      </c>
      <c r="K19">
        <v>24</v>
      </c>
    </row>
    <row r="20" spans="1:11" x14ac:dyDescent="0.25">
      <c r="A20" t="s">
        <v>8</v>
      </c>
      <c r="B20" t="s">
        <v>131</v>
      </c>
      <c r="C20">
        <v>6</v>
      </c>
      <c r="D20">
        <v>4</v>
      </c>
      <c r="E20">
        <v>2</v>
      </c>
      <c r="F20" t="s">
        <v>61</v>
      </c>
      <c r="G20" t="str">
        <f t="shared" si="0"/>
        <v>Cr^'2+'</v>
      </c>
      <c r="H20">
        <v>0.8</v>
      </c>
      <c r="I20" t="s">
        <v>108</v>
      </c>
      <c r="J20" t="s">
        <v>126</v>
      </c>
      <c r="K20">
        <v>24</v>
      </c>
    </row>
    <row r="21" spans="1:11" x14ac:dyDescent="0.25">
      <c r="A21" t="s">
        <v>8</v>
      </c>
      <c r="B21" t="s">
        <v>131</v>
      </c>
      <c r="C21">
        <v>6</v>
      </c>
      <c r="D21">
        <v>4</v>
      </c>
      <c r="E21">
        <v>3</v>
      </c>
      <c r="G21" t="str">
        <f t="shared" si="0"/>
        <v>Cr^'3+'</v>
      </c>
      <c r="H21">
        <v>0.61499999999999999</v>
      </c>
      <c r="I21" t="s">
        <v>108</v>
      </c>
      <c r="J21" t="s">
        <v>126</v>
      </c>
      <c r="K21">
        <v>24</v>
      </c>
    </row>
    <row r="22" spans="1:11" x14ac:dyDescent="0.25">
      <c r="A22" t="s">
        <v>8</v>
      </c>
      <c r="B22" t="s">
        <v>131</v>
      </c>
      <c r="C22">
        <v>6</v>
      </c>
      <c r="D22">
        <v>4</v>
      </c>
      <c r="E22">
        <v>4</v>
      </c>
      <c r="G22" t="str">
        <f t="shared" si="0"/>
        <v>Cr^'4+'</v>
      </c>
      <c r="H22">
        <v>0.55000000000000004</v>
      </c>
      <c r="I22" t="s">
        <v>108</v>
      </c>
      <c r="J22" t="s">
        <v>126</v>
      </c>
      <c r="K22">
        <v>24</v>
      </c>
    </row>
    <row r="23" spans="1:11" x14ac:dyDescent="0.25">
      <c r="A23" t="s">
        <v>8</v>
      </c>
      <c r="B23" t="s">
        <v>131</v>
      </c>
      <c r="C23">
        <v>6</v>
      </c>
      <c r="D23">
        <v>4</v>
      </c>
      <c r="E23">
        <v>5</v>
      </c>
      <c r="G23" t="str">
        <f t="shared" si="0"/>
        <v>Cr^'5+'</v>
      </c>
      <c r="H23">
        <v>0.49</v>
      </c>
      <c r="I23" t="s">
        <v>108</v>
      </c>
      <c r="J23" t="s">
        <v>126</v>
      </c>
      <c r="K23">
        <v>24</v>
      </c>
    </row>
    <row r="24" spans="1:11" x14ac:dyDescent="0.25">
      <c r="A24" t="s">
        <v>8</v>
      </c>
      <c r="B24" t="s">
        <v>131</v>
      </c>
      <c r="C24">
        <v>6</v>
      </c>
      <c r="D24">
        <v>4</v>
      </c>
      <c r="E24">
        <v>6</v>
      </c>
      <c r="G24" t="str">
        <f t="shared" si="0"/>
        <v>Cr^'6+'</v>
      </c>
      <c r="H24">
        <v>0.44</v>
      </c>
      <c r="I24" t="s">
        <v>108</v>
      </c>
      <c r="J24" t="s">
        <v>126</v>
      </c>
      <c r="K24">
        <v>24</v>
      </c>
    </row>
    <row r="25" spans="1:11" x14ac:dyDescent="0.25">
      <c r="A25" t="s">
        <v>32</v>
      </c>
      <c r="B25" t="s">
        <v>131</v>
      </c>
      <c r="C25">
        <v>7</v>
      </c>
      <c r="D25">
        <v>4</v>
      </c>
      <c r="E25">
        <v>2</v>
      </c>
      <c r="F25" t="s">
        <v>60</v>
      </c>
      <c r="G25" t="str">
        <f t="shared" si="0"/>
        <v>Mn^'2+'</v>
      </c>
      <c r="H25">
        <v>0.67</v>
      </c>
      <c r="I25" t="s">
        <v>108</v>
      </c>
      <c r="J25" t="s">
        <v>126</v>
      </c>
      <c r="K25">
        <v>25</v>
      </c>
    </row>
    <row r="26" spans="1:11" x14ac:dyDescent="0.25">
      <c r="A26" t="s">
        <v>32</v>
      </c>
      <c r="B26" t="s">
        <v>131</v>
      </c>
      <c r="C26">
        <v>7</v>
      </c>
      <c r="D26">
        <v>4</v>
      </c>
      <c r="E26">
        <v>2</v>
      </c>
      <c r="F26" t="s">
        <v>61</v>
      </c>
      <c r="G26" t="str">
        <f t="shared" si="0"/>
        <v>Mn^'2+'</v>
      </c>
      <c r="H26">
        <v>0.83</v>
      </c>
      <c r="I26" t="s">
        <v>108</v>
      </c>
      <c r="J26" t="s">
        <v>126</v>
      </c>
      <c r="K26">
        <v>25</v>
      </c>
    </row>
    <row r="27" spans="1:11" x14ac:dyDescent="0.25">
      <c r="A27" t="s">
        <v>32</v>
      </c>
      <c r="B27" t="s">
        <v>131</v>
      </c>
      <c r="C27">
        <v>7</v>
      </c>
      <c r="D27">
        <v>4</v>
      </c>
      <c r="E27">
        <v>3</v>
      </c>
      <c r="F27" t="s">
        <v>60</v>
      </c>
      <c r="G27" t="str">
        <f t="shared" si="0"/>
        <v>Mn^'3+'</v>
      </c>
      <c r="H27">
        <v>0.57999999999999996</v>
      </c>
      <c r="I27" t="s">
        <v>108</v>
      </c>
      <c r="J27" t="s">
        <v>126</v>
      </c>
      <c r="K27">
        <v>25</v>
      </c>
    </row>
    <row r="28" spans="1:11" x14ac:dyDescent="0.25">
      <c r="A28" t="s">
        <v>32</v>
      </c>
      <c r="B28" t="s">
        <v>131</v>
      </c>
      <c r="C28">
        <v>7</v>
      </c>
      <c r="D28">
        <v>4</v>
      </c>
      <c r="E28">
        <v>3</v>
      </c>
      <c r="F28" t="s">
        <v>61</v>
      </c>
      <c r="G28" t="str">
        <f t="shared" si="0"/>
        <v>Mn^'3+'</v>
      </c>
      <c r="H28">
        <v>0.64500000000000002</v>
      </c>
      <c r="I28" t="s">
        <v>108</v>
      </c>
      <c r="J28" t="s">
        <v>126</v>
      </c>
      <c r="K28">
        <v>25</v>
      </c>
    </row>
    <row r="29" spans="1:11" x14ac:dyDescent="0.25">
      <c r="A29" t="s">
        <v>32</v>
      </c>
      <c r="B29" t="s">
        <v>131</v>
      </c>
      <c r="C29">
        <v>7</v>
      </c>
      <c r="D29">
        <v>4</v>
      </c>
      <c r="E29">
        <v>4</v>
      </c>
      <c r="G29" t="str">
        <f t="shared" si="0"/>
        <v>Mn^'4+'</v>
      </c>
      <c r="H29">
        <v>0.53</v>
      </c>
      <c r="I29" t="s">
        <v>108</v>
      </c>
      <c r="J29" t="s">
        <v>126</v>
      </c>
      <c r="K29">
        <v>25</v>
      </c>
    </row>
    <row r="30" spans="1:11" x14ac:dyDescent="0.25">
      <c r="A30" t="s">
        <v>9</v>
      </c>
      <c r="B30" t="s">
        <v>131</v>
      </c>
      <c r="C30">
        <v>8</v>
      </c>
      <c r="D30">
        <v>4</v>
      </c>
      <c r="E30">
        <v>2</v>
      </c>
      <c r="F30" t="s">
        <v>60</v>
      </c>
      <c r="G30" t="str">
        <f t="shared" si="0"/>
        <v>Fe^'2+'</v>
      </c>
      <c r="H30">
        <v>0.61</v>
      </c>
      <c r="I30" t="s">
        <v>108</v>
      </c>
      <c r="J30" t="s">
        <v>126</v>
      </c>
      <c r="K30">
        <v>26</v>
      </c>
    </row>
    <row r="31" spans="1:11" x14ac:dyDescent="0.25">
      <c r="A31" t="s">
        <v>9</v>
      </c>
      <c r="B31" t="s">
        <v>131</v>
      </c>
      <c r="C31">
        <v>8</v>
      </c>
      <c r="D31">
        <v>4</v>
      </c>
      <c r="E31">
        <v>2</v>
      </c>
      <c r="F31" t="s">
        <v>61</v>
      </c>
      <c r="G31" t="str">
        <f t="shared" si="0"/>
        <v>Fe^'2+'</v>
      </c>
      <c r="H31">
        <v>0.78</v>
      </c>
      <c r="I31" t="s">
        <v>108</v>
      </c>
      <c r="J31" t="s">
        <v>126</v>
      </c>
      <c r="K31">
        <v>26</v>
      </c>
    </row>
    <row r="32" spans="1:11" x14ac:dyDescent="0.25">
      <c r="A32" t="s">
        <v>9</v>
      </c>
      <c r="B32" t="s">
        <v>131</v>
      </c>
      <c r="C32">
        <v>8</v>
      </c>
      <c r="D32">
        <v>4</v>
      </c>
      <c r="E32">
        <v>3</v>
      </c>
      <c r="F32" t="s">
        <v>60</v>
      </c>
      <c r="G32" t="str">
        <f t="shared" si="0"/>
        <v>Fe^'3+'</v>
      </c>
      <c r="H32">
        <v>0.55000000000000004</v>
      </c>
      <c r="I32" t="s">
        <v>108</v>
      </c>
      <c r="J32" t="s">
        <v>126</v>
      </c>
      <c r="K32">
        <v>26</v>
      </c>
    </row>
    <row r="33" spans="1:11" x14ac:dyDescent="0.25">
      <c r="A33" t="s">
        <v>9</v>
      </c>
      <c r="B33" t="s">
        <v>131</v>
      </c>
      <c r="C33">
        <v>8</v>
      </c>
      <c r="D33">
        <v>4</v>
      </c>
      <c r="E33">
        <v>3</v>
      </c>
      <c r="F33" t="s">
        <v>61</v>
      </c>
      <c r="G33" t="str">
        <f t="shared" si="0"/>
        <v>Fe^'3+'</v>
      </c>
      <c r="H33">
        <v>0.64500000000000002</v>
      </c>
      <c r="I33" t="s">
        <v>108</v>
      </c>
      <c r="J33" t="s">
        <v>126</v>
      </c>
      <c r="K33">
        <v>26</v>
      </c>
    </row>
    <row r="34" spans="1:11" x14ac:dyDescent="0.25">
      <c r="A34" t="s">
        <v>18</v>
      </c>
      <c r="B34" t="s">
        <v>131</v>
      </c>
      <c r="C34">
        <v>9</v>
      </c>
      <c r="D34">
        <v>4</v>
      </c>
      <c r="E34">
        <v>2</v>
      </c>
      <c r="F34" t="s">
        <v>60</v>
      </c>
      <c r="G34" t="str">
        <f t="shared" ref="G34:G64" si="1">_xlfn.CONCAT(A34,"^'",E34,"+'")</f>
        <v>Co^'2+'</v>
      </c>
      <c r="H34">
        <v>0.65</v>
      </c>
      <c r="I34" t="s">
        <v>108</v>
      </c>
      <c r="J34" t="s">
        <v>126</v>
      </c>
      <c r="K34">
        <v>27</v>
      </c>
    </row>
    <row r="35" spans="1:11" x14ac:dyDescent="0.25">
      <c r="A35" t="s">
        <v>18</v>
      </c>
      <c r="B35" t="s">
        <v>131</v>
      </c>
      <c r="C35">
        <v>9</v>
      </c>
      <c r="D35">
        <v>4</v>
      </c>
      <c r="E35">
        <v>2</v>
      </c>
      <c r="F35" t="s">
        <v>61</v>
      </c>
      <c r="G35" t="str">
        <f t="shared" si="1"/>
        <v>Co^'2+'</v>
      </c>
      <c r="H35">
        <v>0.745</v>
      </c>
      <c r="I35" t="s">
        <v>108</v>
      </c>
      <c r="J35" t="s">
        <v>126</v>
      </c>
      <c r="K35">
        <v>27</v>
      </c>
    </row>
    <row r="36" spans="1:11" x14ac:dyDescent="0.25">
      <c r="A36" t="s">
        <v>18</v>
      </c>
      <c r="B36" t="s">
        <v>131</v>
      </c>
      <c r="C36">
        <v>9</v>
      </c>
      <c r="D36">
        <v>4</v>
      </c>
      <c r="E36">
        <v>3</v>
      </c>
      <c r="F36" t="s">
        <v>60</v>
      </c>
      <c r="G36" t="str">
        <f t="shared" si="1"/>
        <v>Co^'3+'</v>
      </c>
      <c r="H36">
        <v>0.54500000000000004</v>
      </c>
      <c r="I36" t="s">
        <v>108</v>
      </c>
      <c r="J36" t="s">
        <v>126</v>
      </c>
      <c r="K36">
        <v>27</v>
      </c>
    </row>
    <row r="37" spans="1:11" x14ac:dyDescent="0.25">
      <c r="A37" t="s">
        <v>18</v>
      </c>
      <c r="B37" t="s">
        <v>131</v>
      </c>
      <c r="C37">
        <v>9</v>
      </c>
      <c r="D37">
        <v>4</v>
      </c>
      <c r="E37">
        <v>3</v>
      </c>
      <c r="F37" t="s">
        <v>61</v>
      </c>
      <c r="G37" t="str">
        <f t="shared" si="1"/>
        <v>Co^'3+'</v>
      </c>
      <c r="H37">
        <v>0.61</v>
      </c>
      <c r="I37" t="s">
        <v>108</v>
      </c>
      <c r="J37" t="s">
        <v>126</v>
      </c>
      <c r="K37">
        <v>27</v>
      </c>
    </row>
    <row r="38" spans="1:11" x14ac:dyDescent="0.25">
      <c r="A38" t="s">
        <v>18</v>
      </c>
      <c r="B38" t="s">
        <v>131</v>
      </c>
      <c r="C38">
        <v>9</v>
      </c>
      <c r="D38">
        <v>4</v>
      </c>
      <c r="E38">
        <v>4</v>
      </c>
      <c r="G38" t="str">
        <f t="shared" si="1"/>
        <v>Co^'4+'</v>
      </c>
      <c r="H38">
        <v>0.53</v>
      </c>
      <c r="I38" t="s">
        <v>108</v>
      </c>
      <c r="J38" t="s">
        <v>126</v>
      </c>
      <c r="K38">
        <v>27</v>
      </c>
    </row>
    <row r="39" spans="1:11" x14ac:dyDescent="0.25">
      <c r="A39" t="s">
        <v>37</v>
      </c>
      <c r="B39" t="s">
        <v>131</v>
      </c>
      <c r="C39">
        <v>10</v>
      </c>
      <c r="D39">
        <v>4</v>
      </c>
      <c r="E39">
        <v>2</v>
      </c>
      <c r="G39" t="str">
        <f t="shared" si="1"/>
        <v>Ni^'2+'</v>
      </c>
      <c r="H39">
        <v>0.69</v>
      </c>
      <c r="I39" t="s">
        <v>108</v>
      </c>
      <c r="J39" t="s">
        <v>126</v>
      </c>
      <c r="K39">
        <v>28</v>
      </c>
    </row>
    <row r="40" spans="1:11" x14ac:dyDescent="0.25">
      <c r="A40" t="s">
        <v>37</v>
      </c>
      <c r="B40" t="s">
        <v>131</v>
      </c>
      <c r="C40">
        <v>10</v>
      </c>
      <c r="D40">
        <v>4</v>
      </c>
      <c r="E40">
        <v>3</v>
      </c>
      <c r="F40" t="s">
        <v>60</v>
      </c>
      <c r="G40" t="str">
        <f t="shared" si="1"/>
        <v>Ni^'3+'</v>
      </c>
      <c r="H40">
        <v>0.56000000000000005</v>
      </c>
      <c r="I40" t="s">
        <v>108</v>
      </c>
      <c r="J40" t="s">
        <v>126</v>
      </c>
      <c r="K40">
        <v>28</v>
      </c>
    </row>
    <row r="41" spans="1:11" x14ac:dyDescent="0.25">
      <c r="A41" t="s">
        <v>37</v>
      </c>
      <c r="B41" t="s">
        <v>131</v>
      </c>
      <c r="C41">
        <v>10</v>
      </c>
      <c r="D41">
        <v>4</v>
      </c>
      <c r="E41">
        <v>3</v>
      </c>
      <c r="F41" t="s">
        <v>61</v>
      </c>
      <c r="G41" t="str">
        <f t="shared" si="1"/>
        <v>Ni^'3+'</v>
      </c>
      <c r="H41">
        <v>0.6</v>
      </c>
      <c r="I41" t="s">
        <v>108</v>
      </c>
      <c r="J41" t="s">
        <v>126</v>
      </c>
      <c r="K41">
        <v>28</v>
      </c>
    </row>
    <row r="42" spans="1:11" x14ac:dyDescent="0.25">
      <c r="A42" t="s">
        <v>20</v>
      </c>
      <c r="B42" t="s">
        <v>131</v>
      </c>
      <c r="C42">
        <v>11</v>
      </c>
      <c r="D42">
        <v>4</v>
      </c>
      <c r="E42">
        <v>1</v>
      </c>
      <c r="G42" t="str">
        <f t="shared" si="1"/>
        <v>Cu^'1+'</v>
      </c>
      <c r="H42">
        <v>0.77</v>
      </c>
      <c r="I42" t="s">
        <v>108</v>
      </c>
      <c r="J42" t="s">
        <v>126</v>
      </c>
      <c r="K42">
        <v>29</v>
      </c>
    </row>
    <row r="43" spans="1:11" x14ac:dyDescent="0.25">
      <c r="A43" t="s">
        <v>20</v>
      </c>
      <c r="B43" t="s">
        <v>131</v>
      </c>
      <c r="C43">
        <v>11</v>
      </c>
      <c r="D43">
        <v>4</v>
      </c>
      <c r="E43">
        <v>2</v>
      </c>
      <c r="G43" t="str">
        <f t="shared" si="1"/>
        <v>Cu^'2+'</v>
      </c>
      <c r="H43">
        <v>0.73</v>
      </c>
      <c r="I43" t="s">
        <v>108</v>
      </c>
      <c r="J43" t="s">
        <v>126</v>
      </c>
      <c r="K43">
        <v>29</v>
      </c>
    </row>
    <row r="44" spans="1:11" x14ac:dyDescent="0.25">
      <c r="A44" t="s">
        <v>20</v>
      </c>
      <c r="B44" t="s">
        <v>131</v>
      </c>
      <c r="C44">
        <v>11</v>
      </c>
      <c r="D44">
        <v>4</v>
      </c>
      <c r="E44">
        <v>3</v>
      </c>
      <c r="F44" t="s">
        <v>60</v>
      </c>
      <c r="G44" t="str">
        <f t="shared" si="1"/>
        <v>Cu^'3+'</v>
      </c>
      <c r="H44">
        <v>0.54</v>
      </c>
      <c r="I44" t="s">
        <v>108</v>
      </c>
      <c r="J44" t="s">
        <v>126</v>
      </c>
      <c r="K44">
        <v>29</v>
      </c>
    </row>
    <row r="45" spans="1:11" x14ac:dyDescent="0.25">
      <c r="A45" t="s">
        <v>56</v>
      </c>
      <c r="B45" t="s">
        <v>131</v>
      </c>
      <c r="C45">
        <v>12</v>
      </c>
      <c r="D45">
        <v>4</v>
      </c>
      <c r="E45">
        <v>2</v>
      </c>
      <c r="G45" t="str">
        <f t="shared" si="1"/>
        <v>Zn^'2+'</v>
      </c>
      <c r="H45">
        <v>0.74</v>
      </c>
      <c r="I45" t="s">
        <v>108</v>
      </c>
      <c r="J45" t="s">
        <v>126</v>
      </c>
      <c r="K45">
        <v>30</v>
      </c>
    </row>
    <row r="46" spans="1:11" x14ac:dyDescent="0.25">
      <c r="A46" t="s">
        <v>57</v>
      </c>
      <c r="B46" t="s">
        <v>131</v>
      </c>
      <c r="C46">
        <v>4</v>
      </c>
      <c r="D46">
        <v>5</v>
      </c>
      <c r="E46">
        <v>4</v>
      </c>
      <c r="G46" t="str">
        <f t="shared" si="1"/>
        <v>Zr^'4+'</v>
      </c>
      <c r="H46">
        <v>0.72</v>
      </c>
      <c r="I46" t="s">
        <v>108</v>
      </c>
      <c r="J46" t="s">
        <v>126</v>
      </c>
      <c r="K46">
        <v>40</v>
      </c>
    </row>
    <row r="47" spans="1:11" x14ac:dyDescent="0.25">
      <c r="A47" t="s">
        <v>35</v>
      </c>
      <c r="B47" t="s">
        <v>131</v>
      </c>
      <c r="C47">
        <v>5</v>
      </c>
      <c r="D47">
        <v>5</v>
      </c>
      <c r="E47">
        <v>4</v>
      </c>
      <c r="G47" t="str">
        <f t="shared" si="1"/>
        <v>Nb^'4+'</v>
      </c>
      <c r="H47">
        <v>0.68</v>
      </c>
      <c r="I47" t="s">
        <v>108</v>
      </c>
      <c r="J47" t="s">
        <v>126</v>
      </c>
      <c r="K47">
        <v>41</v>
      </c>
    </row>
    <row r="48" spans="1:11" x14ac:dyDescent="0.25">
      <c r="A48" t="s">
        <v>35</v>
      </c>
      <c r="B48" t="s">
        <v>131</v>
      </c>
      <c r="C48">
        <v>5</v>
      </c>
      <c r="D48">
        <v>5</v>
      </c>
      <c r="E48">
        <v>5</v>
      </c>
      <c r="G48" t="str">
        <f t="shared" si="1"/>
        <v>Nb^'5+'</v>
      </c>
      <c r="H48">
        <v>0.64</v>
      </c>
      <c r="I48" t="s">
        <v>108</v>
      </c>
      <c r="J48" t="s">
        <v>126</v>
      </c>
      <c r="K48">
        <v>41</v>
      </c>
    </row>
    <row r="49" spans="1:11" x14ac:dyDescent="0.25">
      <c r="A49" t="s">
        <v>33</v>
      </c>
      <c r="B49" t="s">
        <v>131</v>
      </c>
      <c r="C49">
        <v>6</v>
      </c>
      <c r="D49">
        <v>5</v>
      </c>
      <c r="E49">
        <v>3</v>
      </c>
      <c r="G49" t="str">
        <f t="shared" si="1"/>
        <v>Mo^'3+'</v>
      </c>
      <c r="H49">
        <v>0.69</v>
      </c>
      <c r="I49" t="s">
        <v>108</v>
      </c>
      <c r="J49" t="s">
        <v>126</v>
      </c>
      <c r="K49">
        <v>42</v>
      </c>
    </row>
    <row r="50" spans="1:11" x14ac:dyDescent="0.25">
      <c r="A50" t="s">
        <v>33</v>
      </c>
      <c r="B50" t="s">
        <v>131</v>
      </c>
      <c r="C50">
        <v>6</v>
      </c>
      <c r="D50">
        <v>5</v>
      </c>
      <c r="E50">
        <v>4</v>
      </c>
      <c r="G50" t="str">
        <f t="shared" si="1"/>
        <v>Mo^'4+'</v>
      </c>
      <c r="H50">
        <v>0.65</v>
      </c>
      <c r="I50" t="s">
        <v>108</v>
      </c>
      <c r="J50" t="s">
        <v>126</v>
      </c>
      <c r="K50">
        <v>42</v>
      </c>
    </row>
    <row r="51" spans="1:11" x14ac:dyDescent="0.25">
      <c r="A51" t="s">
        <v>33</v>
      </c>
      <c r="B51" t="s">
        <v>131</v>
      </c>
      <c r="C51">
        <v>6</v>
      </c>
      <c r="D51">
        <v>5</v>
      </c>
      <c r="E51">
        <v>5</v>
      </c>
      <c r="G51" t="str">
        <f t="shared" si="1"/>
        <v>Mo^'5+'</v>
      </c>
      <c r="H51">
        <v>0.61</v>
      </c>
      <c r="I51" t="s">
        <v>108</v>
      </c>
      <c r="J51" t="s">
        <v>126</v>
      </c>
      <c r="K51">
        <v>42</v>
      </c>
    </row>
    <row r="52" spans="1:11" x14ac:dyDescent="0.25">
      <c r="A52" t="s">
        <v>33</v>
      </c>
      <c r="B52" t="s">
        <v>131</v>
      </c>
      <c r="C52">
        <v>6</v>
      </c>
      <c r="D52">
        <v>5</v>
      </c>
      <c r="E52">
        <v>6</v>
      </c>
      <c r="G52" t="str">
        <f t="shared" si="1"/>
        <v>Mo^'6+'</v>
      </c>
      <c r="H52">
        <v>0.59</v>
      </c>
      <c r="I52" t="s">
        <v>108</v>
      </c>
      <c r="J52" t="s">
        <v>126</v>
      </c>
      <c r="K52">
        <v>42</v>
      </c>
    </row>
    <row r="53" spans="1:11" x14ac:dyDescent="0.25">
      <c r="A53" t="s">
        <v>13</v>
      </c>
      <c r="B53" t="s">
        <v>131</v>
      </c>
      <c r="C53">
        <v>11</v>
      </c>
      <c r="D53">
        <v>5</v>
      </c>
      <c r="E53">
        <v>1</v>
      </c>
      <c r="G53" t="str">
        <f t="shared" si="1"/>
        <v>Ag^'1+'</v>
      </c>
      <c r="H53">
        <v>1.1499999999999999</v>
      </c>
      <c r="I53" t="s">
        <v>108</v>
      </c>
      <c r="J53" t="s">
        <v>126</v>
      </c>
      <c r="K53">
        <v>47</v>
      </c>
    </row>
    <row r="54" spans="1:11" x14ac:dyDescent="0.25">
      <c r="A54" t="s">
        <v>13</v>
      </c>
      <c r="B54" t="s">
        <v>131</v>
      </c>
      <c r="C54">
        <v>11</v>
      </c>
      <c r="D54">
        <v>5</v>
      </c>
      <c r="E54">
        <v>2</v>
      </c>
      <c r="G54" t="str">
        <f t="shared" si="1"/>
        <v>Ag^'2+'</v>
      </c>
      <c r="H54">
        <v>0.94</v>
      </c>
      <c r="I54" t="s">
        <v>108</v>
      </c>
      <c r="J54" t="s">
        <v>126</v>
      </c>
      <c r="K54">
        <v>47</v>
      </c>
    </row>
    <row r="55" spans="1:11" x14ac:dyDescent="0.25">
      <c r="A55" t="s">
        <v>13</v>
      </c>
      <c r="B55" t="s">
        <v>131</v>
      </c>
      <c r="C55">
        <v>11</v>
      </c>
      <c r="D55">
        <v>5</v>
      </c>
      <c r="E55">
        <v>3</v>
      </c>
      <c r="G55" t="str">
        <f t="shared" si="1"/>
        <v>Ag^'3+'</v>
      </c>
      <c r="H55">
        <v>0.75</v>
      </c>
      <c r="I55" t="s">
        <v>108</v>
      </c>
      <c r="J55" t="s">
        <v>126</v>
      </c>
      <c r="K55">
        <v>47</v>
      </c>
    </row>
    <row r="56" spans="1:11" x14ac:dyDescent="0.25">
      <c r="A56" t="s">
        <v>17</v>
      </c>
      <c r="B56" t="s">
        <v>131</v>
      </c>
      <c r="C56">
        <v>12</v>
      </c>
      <c r="D56">
        <v>5</v>
      </c>
      <c r="E56">
        <v>2</v>
      </c>
      <c r="G56" t="str">
        <f t="shared" si="1"/>
        <v>Cd^'2+'</v>
      </c>
      <c r="H56">
        <v>0.95</v>
      </c>
      <c r="I56" t="s">
        <v>108</v>
      </c>
      <c r="J56" t="s">
        <v>126</v>
      </c>
      <c r="K56">
        <v>48</v>
      </c>
    </row>
    <row r="57" spans="1:11" x14ac:dyDescent="0.25">
      <c r="A57" t="s">
        <v>11</v>
      </c>
      <c r="B57" t="s">
        <v>131</v>
      </c>
      <c r="C57">
        <v>4</v>
      </c>
      <c r="D57">
        <v>6</v>
      </c>
      <c r="E57">
        <v>4</v>
      </c>
      <c r="G57" t="str">
        <f t="shared" si="1"/>
        <v>Hf^'4+'</v>
      </c>
      <c r="H57">
        <v>0.71</v>
      </c>
      <c r="I57" t="s">
        <v>108</v>
      </c>
      <c r="J57" t="s">
        <v>126</v>
      </c>
      <c r="K57">
        <v>72</v>
      </c>
    </row>
    <row r="58" spans="1:11" x14ac:dyDescent="0.25">
      <c r="A58" t="s">
        <v>46</v>
      </c>
      <c r="B58" t="s">
        <v>131</v>
      </c>
      <c r="C58">
        <v>5</v>
      </c>
      <c r="D58">
        <v>6</v>
      </c>
      <c r="E58">
        <v>4</v>
      </c>
      <c r="G58" t="str">
        <f t="shared" si="1"/>
        <v>Ta^'4+'</v>
      </c>
      <c r="H58">
        <v>0.68</v>
      </c>
      <c r="I58" t="s">
        <v>108</v>
      </c>
      <c r="J58" t="s">
        <v>126</v>
      </c>
      <c r="K58">
        <v>73</v>
      </c>
    </row>
    <row r="59" spans="1:11" x14ac:dyDescent="0.25">
      <c r="A59" t="s">
        <v>46</v>
      </c>
      <c r="B59" t="s">
        <v>131</v>
      </c>
      <c r="C59">
        <v>5</v>
      </c>
      <c r="D59">
        <v>6</v>
      </c>
      <c r="E59">
        <v>5</v>
      </c>
      <c r="G59" t="str">
        <f t="shared" si="1"/>
        <v>Ta^'5+'</v>
      </c>
      <c r="H59">
        <v>0.64</v>
      </c>
      <c r="I59" t="s">
        <v>108</v>
      </c>
      <c r="J59" t="s">
        <v>126</v>
      </c>
      <c r="K59">
        <v>73</v>
      </c>
    </row>
    <row r="60" spans="1:11" x14ac:dyDescent="0.25">
      <c r="A60" t="s">
        <v>53</v>
      </c>
      <c r="B60" t="s">
        <v>131</v>
      </c>
      <c r="C60">
        <v>6</v>
      </c>
      <c r="D60">
        <v>6</v>
      </c>
      <c r="E60">
        <v>4</v>
      </c>
      <c r="G60" t="str">
        <f t="shared" si="1"/>
        <v>W^'4+'</v>
      </c>
      <c r="H60">
        <v>0.66</v>
      </c>
      <c r="I60" t="s">
        <v>108</v>
      </c>
      <c r="J60" t="s">
        <v>126</v>
      </c>
      <c r="K60">
        <v>74</v>
      </c>
    </row>
    <row r="61" spans="1:11" x14ac:dyDescent="0.25">
      <c r="A61" t="s">
        <v>53</v>
      </c>
      <c r="B61" t="s">
        <v>131</v>
      </c>
      <c r="C61">
        <v>6</v>
      </c>
      <c r="D61">
        <v>6</v>
      </c>
      <c r="E61">
        <v>5</v>
      </c>
      <c r="G61" t="str">
        <f t="shared" si="1"/>
        <v>W^'5+'</v>
      </c>
      <c r="H61">
        <v>0.62</v>
      </c>
      <c r="I61" t="s">
        <v>108</v>
      </c>
      <c r="J61" t="s">
        <v>126</v>
      </c>
      <c r="K61">
        <v>74</v>
      </c>
    </row>
    <row r="62" spans="1:11" x14ac:dyDescent="0.25">
      <c r="A62" t="s">
        <v>53</v>
      </c>
      <c r="B62" t="s">
        <v>131</v>
      </c>
      <c r="C62">
        <v>6</v>
      </c>
      <c r="D62">
        <v>6</v>
      </c>
      <c r="E62">
        <v>6</v>
      </c>
      <c r="G62" t="str">
        <f t="shared" si="1"/>
        <v>W^'6+'</v>
      </c>
      <c r="H62">
        <v>0.6</v>
      </c>
      <c r="I62" t="s">
        <v>108</v>
      </c>
      <c r="J62" t="s">
        <v>126</v>
      </c>
      <c r="K62">
        <v>74</v>
      </c>
    </row>
    <row r="63" spans="1:11" x14ac:dyDescent="0.25">
      <c r="A63" t="s">
        <v>15</v>
      </c>
      <c r="B63" t="s">
        <v>131</v>
      </c>
      <c r="C63">
        <v>11</v>
      </c>
      <c r="D63">
        <v>6</v>
      </c>
      <c r="E63">
        <v>3</v>
      </c>
      <c r="G63" t="str">
        <f t="shared" si="1"/>
        <v>Au^'3+'</v>
      </c>
      <c r="H63">
        <v>0.7</v>
      </c>
      <c r="I63" t="s">
        <v>108</v>
      </c>
      <c r="J63" t="s">
        <v>126</v>
      </c>
      <c r="K63">
        <v>79</v>
      </c>
    </row>
    <row r="64" spans="1:11" x14ac:dyDescent="0.25">
      <c r="A64" t="s">
        <v>26</v>
      </c>
      <c r="B64" t="s">
        <v>131</v>
      </c>
      <c r="C64">
        <v>12</v>
      </c>
      <c r="D64">
        <v>6</v>
      </c>
      <c r="E64">
        <v>1</v>
      </c>
      <c r="G64" t="str">
        <f t="shared" si="1"/>
        <v>Hg^'1+'</v>
      </c>
      <c r="H64">
        <v>1.19</v>
      </c>
      <c r="I64" t="s">
        <v>108</v>
      </c>
      <c r="J64" t="s">
        <v>126</v>
      </c>
      <c r="K64">
        <v>80</v>
      </c>
    </row>
    <row r="65" spans="1:11" x14ac:dyDescent="0.25">
      <c r="A65" t="s">
        <v>26</v>
      </c>
      <c r="B65" t="s">
        <v>131</v>
      </c>
      <c r="C65">
        <v>12</v>
      </c>
      <c r="D65">
        <v>6</v>
      </c>
      <c r="E65">
        <v>2</v>
      </c>
      <c r="G65" t="str">
        <f t="shared" ref="G65:G73" si="2">_xlfn.CONCAT(A65,"^'",E65,"+'")</f>
        <v>Hg^'2+'</v>
      </c>
      <c r="H65">
        <v>1.02</v>
      </c>
      <c r="I65" t="s">
        <v>108</v>
      </c>
      <c r="J65" t="s">
        <v>126</v>
      </c>
      <c r="K65">
        <v>80</v>
      </c>
    </row>
    <row r="66" spans="1:11" x14ac:dyDescent="0.25">
      <c r="A66" t="s">
        <v>116</v>
      </c>
      <c r="B66" t="s">
        <v>130</v>
      </c>
      <c r="C66">
        <v>13</v>
      </c>
      <c r="D66">
        <v>2</v>
      </c>
      <c r="E66">
        <v>3</v>
      </c>
      <c r="G66" t="str">
        <f t="shared" si="2"/>
        <v>B^'3+'</v>
      </c>
      <c r="H66">
        <v>0.27</v>
      </c>
      <c r="I66" t="s">
        <v>108</v>
      </c>
      <c r="J66" t="s">
        <v>125</v>
      </c>
      <c r="K66">
        <v>5</v>
      </c>
    </row>
    <row r="67" spans="1:11" x14ac:dyDescent="0.25">
      <c r="A67" t="s">
        <v>5</v>
      </c>
      <c r="B67" t="s">
        <v>130</v>
      </c>
      <c r="C67">
        <v>13</v>
      </c>
      <c r="D67">
        <v>3</v>
      </c>
      <c r="E67">
        <v>3</v>
      </c>
      <c r="G67" t="str">
        <f t="shared" si="2"/>
        <v>Al^'3+'</v>
      </c>
      <c r="H67">
        <v>0.53500000000000003</v>
      </c>
      <c r="I67" t="s">
        <v>108</v>
      </c>
      <c r="J67" t="s">
        <v>125</v>
      </c>
      <c r="K67">
        <v>13</v>
      </c>
    </row>
    <row r="68" spans="1:11" x14ac:dyDescent="0.25">
      <c r="A68" t="s">
        <v>24</v>
      </c>
      <c r="B68" t="s">
        <v>130</v>
      </c>
      <c r="C68">
        <v>13</v>
      </c>
      <c r="D68">
        <v>4</v>
      </c>
      <c r="E68">
        <v>3</v>
      </c>
      <c r="G68" t="str">
        <f t="shared" si="2"/>
        <v>Ga^'3+'</v>
      </c>
      <c r="H68">
        <v>0.62</v>
      </c>
      <c r="I68" t="s">
        <v>108</v>
      </c>
      <c r="J68" t="s">
        <v>125</v>
      </c>
      <c r="K68">
        <v>31</v>
      </c>
    </row>
    <row r="69" spans="1:11" x14ac:dyDescent="0.25">
      <c r="A69" t="s">
        <v>12</v>
      </c>
      <c r="B69" t="s">
        <v>130</v>
      </c>
      <c r="C69">
        <v>13</v>
      </c>
      <c r="D69">
        <v>5</v>
      </c>
      <c r="E69">
        <v>3</v>
      </c>
      <c r="G69" t="str">
        <f t="shared" si="2"/>
        <v>In^'3+'</v>
      </c>
      <c r="H69">
        <v>0.8</v>
      </c>
      <c r="I69" t="s">
        <v>108</v>
      </c>
      <c r="J69" t="s">
        <v>125</v>
      </c>
      <c r="K69">
        <v>49</v>
      </c>
    </row>
    <row r="70" spans="1:11" x14ac:dyDescent="0.25">
      <c r="A70" t="s">
        <v>49</v>
      </c>
      <c r="B70" t="s">
        <v>130</v>
      </c>
      <c r="C70">
        <v>13</v>
      </c>
      <c r="D70">
        <v>6</v>
      </c>
      <c r="E70">
        <v>1</v>
      </c>
      <c r="G70" t="str">
        <f t="shared" si="2"/>
        <v>Tl^'1+'</v>
      </c>
      <c r="H70">
        <v>1.5</v>
      </c>
      <c r="I70" t="s">
        <v>108</v>
      </c>
      <c r="J70" t="s">
        <v>125</v>
      </c>
      <c r="K70">
        <v>81</v>
      </c>
    </row>
    <row r="71" spans="1:11" x14ac:dyDescent="0.25">
      <c r="A71" t="s">
        <v>49</v>
      </c>
      <c r="B71" t="s">
        <v>130</v>
      </c>
      <c r="C71">
        <v>13</v>
      </c>
      <c r="D71">
        <v>6</v>
      </c>
      <c r="E71">
        <v>3</v>
      </c>
      <c r="G71" t="str">
        <f t="shared" si="2"/>
        <v>Tl^'3+'</v>
      </c>
      <c r="H71">
        <v>0.88500000000000001</v>
      </c>
      <c r="I71" t="s">
        <v>108</v>
      </c>
      <c r="J71" t="s">
        <v>125</v>
      </c>
      <c r="K71">
        <v>81</v>
      </c>
    </row>
    <row r="72" spans="1:11" x14ac:dyDescent="0.25">
      <c r="A72" t="s">
        <v>43</v>
      </c>
      <c r="B72" t="s">
        <v>130</v>
      </c>
      <c r="C72">
        <v>14</v>
      </c>
      <c r="D72">
        <v>3</v>
      </c>
      <c r="E72">
        <v>4</v>
      </c>
      <c r="G72" t="str">
        <f t="shared" si="2"/>
        <v>Si^'4+'</v>
      </c>
      <c r="H72">
        <v>0.4</v>
      </c>
      <c r="I72" t="s">
        <v>108</v>
      </c>
      <c r="J72" t="s">
        <v>125</v>
      </c>
      <c r="K72">
        <v>14</v>
      </c>
    </row>
    <row r="73" spans="1:11" x14ac:dyDescent="0.25">
      <c r="A73" t="s">
        <v>10</v>
      </c>
      <c r="B73" t="s">
        <v>130</v>
      </c>
      <c r="C73">
        <v>14</v>
      </c>
      <c r="D73">
        <v>4</v>
      </c>
      <c r="E73">
        <v>4</v>
      </c>
      <c r="G73" t="str">
        <f t="shared" si="2"/>
        <v>Ge^'4+'</v>
      </c>
      <c r="H73">
        <v>0.53</v>
      </c>
      <c r="I73" t="s">
        <v>108</v>
      </c>
      <c r="J73" t="s">
        <v>125</v>
      </c>
      <c r="K73">
        <v>32</v>
      </c>
    </row>
    <row r="74" spans="1:11" x14ac:dyDescent="0.25">
      <c r="A74" t="s">
        <v>38</v>
      </c>
      <c r="B74" t="s">
        <v>130</v>
      </c>
      <c r="C74">
        <v>14</v>
      </c>
      <c r="D74">
        <v>6</v>
      </c>
      <c r="E74">
        <v>2</v>
      </c>
      <c r="G74" t="str">
        <f>_xlfn.CONCAT("'",A74,"'","^'",E74,"+'")</f>
        <v>'Pb'^'2+'</v>
      </c>
      <c r="H74">
        <v>1.19</v>
      </c>
      <c r="I74" t="s">
        <v>108</v>
      </c>
      <c r="J74" t="s">
        <v>125</v>
      </c>
      <c r="K74">
        <v>82</v>
      </c>
    </row>
    <row r="75" spans="1:11" x14ac:dyDescent="0.25">
      <c r="A75" t="s">
        <v>38</v>
      </c>
      <c r="B75" t="s">
        <v>130</v>
      </c>
      <c r="C75">
        <v>14</v>
      </c>
      <c r="D75">
        <v>6</v>
      </c>
      <c r="E75">
        <v>4</v>
      </c>
      <c r="G75" t="str">
        <f>_xlfn.CONCAT("'",A75,"'","^'",E75,"+'")</f>
        <v>'Pb'^'4+'</v>
      </c>
      <c r="H75">
        <v>0.77500000000000002</v>
      </c>
      <c r="I75" t="s">
        <v>108</v>
      </c>
      <c r="J75" t="s">
        <v>125</v>
      </c>
      <c r="K75">
        <v>82</v>
      </c>
    </row>
    <row r="76" spans="1:11" x14ac:dyDescent="0.25">
      <c r="A76" t="s">
        <v>14</v>
      </c>
      <c r="B76" t="s">
        <v>130</v>
      </c>
      <c r="C76">
        <v>15</v>
      </c>
      <c r="D76">
        <v>4</v>
      </c>
      <c r="E76">
        <v>3</v>
      </c>
      <c r="G76" t="str">
        <f t="shared" ref="G76:G104" si="3">_xlfn.CONCAT(A76,"^'",E76,"+'")</f>
        <v>As^'3+'</v>
      </c>
      <c r="H76">
        <v>0.57999999999999996</v>
      </c>
      <c r="I76" t="s">
        <v>108</v>
      </c>
      <c r="J76" t="s">
        <v>125</v>
      </c>
      <c r="K76">
        <v>33</v>
      </c>
    </row>
    <row r="77" spans="1:11" x14ac:dyDescent="0.25">
      <c r="A77" t="s">
        <v>14</v>
      </c>
      <c r="B77" t="s">
        <v>130</v>
      </c>
      <c r="C77">
        <v>15</v>
      </c>
      <c r="D77">
        <v>4</v>
      </c>
      <c r="E77">
        <v>5</v>
      </c>
      <c r="G77" t="str">
        <f t="shared" si="3"/>
        <v>As^'5+'</v>
      </c>
      <c r="H77">
        <v>0.46</v>
      </c>
      <c r="I77" t="s">
        <v>108</v>
      </c>
      <c r="J77" t="s">
        <v>125</v>
      </c>
      <c r="K77">
        <v>33</v>
      </c>
    </row>
    <row r="78" spans="1:11" x14ac:dyDescent="0.25">
      <c r="A78" t="s">
        <v>41</v>
      </c>
      <c r="B78" t="s">
        <v>130</v>
      </c>
      <c r="C78">
        <v>15</v>
      </c>
      <c r="D78">
        <v>5</v>
      </c>
      <c r="E78">
        <v>3</v>
      </c>
      <c r="G78" t="str">
        <f t="shared" si="3"/>
        <v>Sb^'3+'</v>
      </c>
      <c r="H78">
        <v>0.76</v>
      </c>
      <c r="I78" t="s">
        <v>108</v>
      </c>
      <c r="J78" t="s">
        <v>125</v>
      </c>
      <c r="K78">
        <v>51</v>
      </c>
    </row>
    <row r="79" spans="1:11" x14ac:dyDescent="0.25">
      <c r="A79" t="s">
        <v>41</v>
      </c>
      <c r="B79" t="s">
        <v>130</v>
      </c>
      <c r="C79">
        <v>15</v>
      </c>
      <c r="D79">
        <v>5</v>
      </c>
      <c r="E79">
        <v>5</v>
      </c>
      <c r="G79" t="str">
        <f t="shared" si="3"/>
        <v>Sb^'5+'</v>
      </c>
      <c r="H79">
        <v>0.6</v>
      </c>
      <c r="I79" t="s">
        <v>108</v>
      </c>
      <c r="J79" t="s">
        <v>125</v>
      </c>
      <c r="K79">
        <v>51</v>
      </c>
    </row>
    <row r="80" spans="1:11" x14ac:dyDescent="0.25">
      <c r="A80" t="s">
        <v>16</v>
      </c>
      <c r="B80" t="s">
        <v>130</v>
      </c>
      <c r="C80">
        <v>15</v>
      </c>
      <c r="D80">
        <v>6</v>
      </c>
      <c r="E80">
        <v>3</v>
      </c>
      <c r="G80" t="str">
        <f t="shared" si="3"/>
        <v>Bi^'3+'</v>
      </c>
      <c r="H80">
        <v>1.03</v>
      </c>
      <c r="I80" t="s">
        <v>108</v>
      </c>
      <c r="J80" t="s">
        <v>125</v>
      </c>
      <c r="K80">
        <v>83</v>
      </c>
    </row>
    <row r="81" spans="1:11" x14ac:dyDescent="0.25">
      <c r="A81" t="s">
        <v>16</v>
      </c>
      <c r="B81" t="s">
        <v>130</v>
      </c>
      <c r="C81">
        <v>15</v>
      </c>
      <c r="D81">
        <v>6</v>
      </c>
      <c r="E81">
        <v>5</v>
      </c>
      <c r="G81" t="str">
        <f t="shared" si="3"/>
        <v>Bi^'5+'</v>
      </c>
      <c r="H81">
        <v>0.76</v>
      </c>
      <c r="I81" t="s">
        <v>108</v>
      </c>
      <c r="J81" t="s">
        <v>125</v>
      </c>
      <c r="K81">
        <v>83</v>
      </c>
    </row>
    <row r="82" spans="1:11" x14ac:dyDescent="0.25">
      <c r="A82" t="s">
        <v>23</v>
      </c>
      <c r="B82" t="s">
        <v>132</v>
      </c>
      <c r="C82">
        <v>3</v>
      </c>
      <c r="D82">
        <v>6</v>
      </c>
      <c r="E82">
        <v>2</v>
      </c>
      <c r="G82" t="str">
        <f t="shared" si="3"/>
        <v>Eu^'2+'</v>
      </c>
      <c r="H82">
        <v>1.17</v>
      </c>
      <c r="I82" t="s">
        <v>108</v>
      </c>
      <c r="J82" t="s">
        <v>127</v>
      </c>
      <c r="K82">
        <v>63</v>
      </c>
    </row>
    <row r="83" spans="1:11" x14ac:dyDescent="0.25">
      <c r="A83" t="s">
        <v>21</v>
      </c>
      <c r="B83" t="s">
        <v>132</v>
      </c>
      <c r="C83">
        <v>3</v>
      </c>
      <c r="D83">
        <v>6</v>
      </c>
      <c r="E83">
        <v>2</v>
      </c>
      <c r="G83" t="str">
        <f t="shared" si="3"/>
        <v>Dy^'2+'</v>
      </c>
      <c r="H83">
        <v>1.07</v>
      </c>
      <c r="I83" t="s">
        <v>108</v>
      </c>
      <c r="J83" t="s">
        <v>127</v>
      </c>
      <c r="K83">
        <v>66</v>
      </c>
    </row>
    <row r="84" spans="1:11" x14ac:dyDescent="0.25">
      <c r="A84" t="s">
        <v>50</v>
      </c>
      <c r="B84" t="s">
        <v>132</v>
      </c>
      <c r="C84">
        <v>3</v>
      </c>
      <c r="D84">
        <v>6</v>
      </c>
      <c r="E84">
        <v>2</v>
      </c>
      <c r="G84" t="str">
        <f t="shared" si="3"/>
        <v>Tm^'2+'</v>
      </c>
      <c r="H84">
        <v>1.03</v>
      </c>
      <c r="I84" t="s">
        <v>108</v>
      </c>
      <c r="J84" t="s">
        <v>127</v>
      </c>
      <c r="K84">
        <v>69</v>
      </c>
    </row>
    <row r="85" spans="1:11" x14ac:dyDescent="0.25">
      <c r="A85" t="s">
        <v>55</v>
      </c>
      <c r="B85" t="s">
        <v>132</v>
      </c>
      <c r="C85">
        <v>3</v>
      </c>
      <c r="D85">
        <v>6</v>
      </c>
      <c r="E85">
        <v>2</v>
      </c>
      <c r="G85" t="str">
        <f t="shared" si="3"/>
        <v>Yb^'2+'</v>
      </c>
      <c r="H85">
        <v>1.02</v>
      </c>
      <c r="I85" t="s">
        <v>108</v>
      </c>
      <c r="J85" t="s">
        <v>127</v>
      </c>
      <c r="K85">
        <v>70</v>
      </c>
    </row>
    <row r="86" spans="1:11" x14ac:dyDescent="0.25">
      <c r="A86" t="s">
        <v>54</v>
      </c>
      <c r="B86" t="s">
        <v>131</v>
      </c>
      <c r="C86">
        <v>3</v>
      </c>
      <c r="D86">
        <v>5</v>
      </c>
      <c r="E86">
        <v>3</v>
      </c>
      <c r="G86" t="str">
        <f t="shared" si="3"/>
        <v>Y^'3+'</v>
      </c>
      <c r="H86">
        <v>0.9</v>
      </c>
      <c r="I86" t="s">
        <v>108</v>
      </c>
      <c r="J86" t="s">
        <v>126</v>
      </c>
      <c r="K86">
        <v>39</v>
      </c>
    </row>
    <row r="87" spans="1:11" x14ac:dyDescent="0.25">
      <c r="A87" t="s">
        <v>28</v>
      </c>
      <c r="B87" t="s">
        <v>132</v>
      </c>
      <c r="C87">
        <v>3</v>
      </c>
      <c r="D87">
        <v>6</v>
      </c>
      <c r="E87">
        <v>3</v>
      </c>
      <c r="G87" t="str">
        <f t="shared" si="3"/>
        <v>La^'3+'</v>
      </c>
      <c r="H87">
        <v>1.032</v>
      </c>
      <c r="I87" t="s">
        <v>108</v>
      </c>
      <c r="J87" t="s">
        <v>127</v>
      </c>
      <c r="K87">
        <v>57</v>
      </c>
    </row>
    <row r="88" spans="1:11" x14ac:dyDescent="0.25">
      <c r="A88" t="s">
        <v>7</v>
      </c>
      <c r="B88" t="s">
        <v>132</v>
      </c>
      <c r="C88">
        <v>3</v>
      </c>
      <c r="D88">
        <v>6</v>
      </c>
      <c r="E88">
        <v>3</v>
      </c>
      <c r="G88" t="str">
        <f t="shared" si="3"/>
        <v>Ce^'3+'</v>
      </c>
      <c r="H88">
        <v>1.01</v>
      </c>
      <c r="I88" t="s">
        <v>108</v>
      </c>
      <c r="J88" t="s">
        <v>127</v>
      </c>
      <c r="K88">
        <v>58</v>
      </c>
    </row>
    <row r="89" spans="1:11" x14ac:dyDescent="0.25">
      <c r="A89" t="s">
        <v>40</v>
      </c>
      <c r="B89" t="s">
        <v>132</v>
      </c>
      <c r="C89">
        <v>3</v>
      </c>
      <c r="D89">
        <v>6</v>
      </c>
      <c r="E89">
        <v>3</v>
      </c>
      <c r="G89" t="str">
        <f t="shared" si="3"/>
        <v>Pr^'3+'</v>
      </c>
      <c r="H89">
        <v>0.99</v>
      </c>
      <c r="I89" t="s">
        <v>108</v>
      </c>
      <c r="J89" t="s">
        <v>127</v>
      </c>
      <c r="K89">
        <v>59</v>
      </c>
    </row>
    <row r="90" spans="1:11" x14ac:dyDescent="0.25">
      <c r="A90" t="s">
        <v>36</v>
      </c>
      <c r="B90" t="s">
        <v>132</v>
      </c>
      <c r="C90">
        <v>3</v>
      </c>
      <c r="D90">
        <v>6</v>
      </c>
      <c r="E90">
        <v>3</v>
      </c>
      <c r="G90" t="str">
        <f t="shared" si="3"/>
        <v>Nd^'3+'</v>
      </c>
      <c r="H90">
        <v>0.98299999999999998</v>
      </c>
      <c r="I90" t="s">
        <v>108</v>
      </c>
      <c r="J90" t="s">
        <v>127</v>
      </c>
      <c r="K90">
        <v>60</v>
      </c>
    </row>
    <row r="91" spans="1:11" x14ac:dyDescent="0.25">
      <c r="A91" t="s">
        <v>39</v>
      </c>
      <c r="B91" t="s">
        <v>132</v>
      </c>
      <c r="C91">
        <v>3</v>
      </c>
      <c r="D91">
        <v>6</v>
      </c>
      <c r="E91">
        <v>3</v>
      </c>
      <c r="G91" t="str">
        <f t="shared" si="3"/>
        <v>Pm^'3+'</v>
      </c>
      <c r="H91">
        <v>0.97</v>
      </c>
      <c r="I91" t="s">
        <v>108</v>
      </c>
      <c r="J91" t="s">
        <v>127</v>
      </c>
      <c r="K91">
        <v>61</v>
      </c>
    </row>
    <row r="92" spans="1:11" x14ac:dyDescent="0.25">
      <c r="A92" t="s">
        <v>44</v>
      </c>
      <c r="B92" t="s">
        <v>132</v>
      </c>
      <c r="C92">
        <v>3</v>
      </c>
      <c r="D92">
        <v>6</v>
      </c>
      <c r="E92">
        <v>3</v>
      </c>
      <c r="G92" t="str">
        <f t="shared" si="3"/>
        <v>Sm^'3+'</v>
      </c>
      <c r="H92">
        <v>0.95799999999999996</v>
      </c>
      <c r="I92" t="s">
        <v>108</v>
      </c>
      <c r="J92" t="s">
        <v>127</v>
      </c>
      <c r="K92">
        <v>62</v>
      </c>
    </row>
    <row r="93" spans="1:11" x14ac:dyDescent="0.25">
      <c r="A93" t="s">
        <v>23</v>
      </c>
      <c r="B93" t="s">
        <v>132</v>
      </c>
      <c r="C93">
        <v>3</v>
      </c>
      <c r="D93">
        <v>6</v>
      </c>
      <c r="E93">
        <v>3</v>
      </c>
      <c r="G93" t="str">
        <f t="shared" si="3"/>
        <v>Eu^'3+'</v>
      </c>
      <c r="H93">
        <v>0.94699999999999995</v>
      </c>
      <c r="I93" t="s">
        <v>108</v>
      </c>
      <c r="J93" t="s">
        <v>127</v>
      </c>
      <c r="K93">
        <v>63</v>
      </c>
    </row>
    <row r="94" spans="1:11" x14ac:dyDescent="0.25">
      <c r="A94" t="s">
        <v>25</v>
      </c>
      <c r="B94" t="s">
        <v>132</v>
      </c>
      <c r="C94">
        <v>3</v>
      </c>
      <c r="D94">
        <v>6</v>
      </c>
      <c r="E94">
        <v>3</v>
      </c>
      <c r="G94" t="str">
        <f t="shared" si="3"/>
        <v>Gd^'3+'</v>
      </c>
      <c r="H94">
        <v>0.93799999999999994</v>
      </c>
      <c r="I94" t="s">
        <v>108</v>
      </c>
      <c r="J94" t="s">
        <v>127</v>
      </c>
      <c r="K94">
        <v>64</v>
      </c>
    </row>
    <row r="95" spans="1:11" x14ac:dyDescent="0.25">
      <c r="A95" t="s">
        <v>47</v>
      </c>
      <c r="B95" t="s">
        <v>132</v>
      </c>
      <c r="C95">
        <v>3</v>
      </c>
      <c r="D95">
        <v>6</v>
      </c>
      <c r="E95">
        <v>3</v>
      </c>
      <c r="G95" t="str">
        <f t="shared" si="3"/>
        <v>Tb^'3+'</v>
      </c>
      <c r="H95">
        <v>0.92300000000000004</v>
      </c>
      <c r="I95" t="s">
        <v>108</v>
      </c>
      <c r="J95" t="s">
        <v>127</v>
      </c>
      <c r="K95">
        <v>65</v>
      </c>
    </row>
    <row r="96" spans="1:11" x14ac:dyDescent="0.25">
      <c r="A96" t="s">
        <v>21</v>
      </c>
      <c r="B96" t="s">
        <v>132</v>
      </c>
      <c r="C96">
        <v>3</v>
      </c>
      <c r="D96">
        <v>6</v>
      </c>
      <c r="E96">
        <v>3</v>
      </c>
      <c r="G96" t="str">
        <f t="shared" si="3"/>
        <v>Dy^'3+'</v>
      </c>
      <c r="H96">
        <v>0.91200000000000003</v>
      </c>
      <c r="I96" t="s">
        <v>108</v>
      </c>
      <c r="J96" t="s">
        <v>127</v>
      </c>
      <c r="K96">
        <v>66</v>
      </c>
    </row>
    <row r="97" spans="1:11" x14ac:dyDescent="0.25">
      <c r="A97" t="s">
        <v>27</v>
      </c>
      <c r="B97" t="s">
        <v>132</v>
      </c>
      <c r="C97">
        <v>3</v>
      </c>
      <c r="D97">
        <v>6</v>
      </c>
      <c r="E97">
        <v>3</v>
      </c>
      <c r="G97" t="str">
        <f t="shared" si="3"/>
        <v>Ho^'3+'</v>
      </c>
      <c r="H97">
        <v>0.90100000000000002</v>
      </c>
      <c r="I97" t="s">
        <v>108</v>
      </c>
      <c r="J97" t="s">
        <v>127</v>
      </c>
      <c r="K97">
        <v>67</v>
      </c>
    </row>
    <row r="98" spans="1:11" x14ac:dyDescent="0.25">
      <c r="A98" t="s">
        <v>22</v>
      </c>
      <c r="B98" t="s">
        <v>132</v>
      </c>
      <c r="C98">
        <v>3</v>
      </c>
      <c r="D98">
        <v>6</v>
      </c>
      <c r="E98">
        <v>3</v>
      </c>
      <c r="G98" t="str">
        <f t="shared" si="3"/>
        <v>Er^'3+'</v>
      </c>
      <c r="H98">
        <v>0.89</v>
      </c>
      <c r="I98" t="s">
        <v>108</v>
      </c>
      <c r="J98" t="s">
        <v>127</v>
      </c>
      <c r="K98">
        <v>68</v>
      </c>
    </row>
    <row r="99" spans="1:11" x14ac:dyDescent="0.25">
      <c r="A99" t="s">
        <v>50</v>
      </c>
      <c r="B99" t="s">
        <v>132</v>
      </c>
      <c r="C99">
        <v>3</v>
      </c>
      <c r="D99">
        <v>6</v>
      </c>
      <c r="E99">
        <v>3</v>
      </c>
      <c r="G99" t="str">
        <f t="shared" si="3"/>
        <v>Tm^'3+'</v>
      </c>
      <c r="H99">
        <v>0.88</v>
      </c>
      <c r="I99" t="s">
        <v>108</v>
      </c>
      <c r="J99" t="s">
        <v>127</v>
      </c>
      <c r="K99">
        <v>69</v>
      </c>
    </row>
    <row r="100" spans="1:11" x14ac:dyDescent="0.25">
      <c r="A100" t="s">
        <v>55</v>
      </c>
      <c r="B100" t="s">
        <v>132</v>
      </c>
      <c r="C100">
        <v>3</v>
      </c>
      <c r="D100">
        <v>6</v>
      </c>
      <c r="E100">
        <v>3</v>
      </c>
      <c r="G100" t="str">
        <f t="shared" si="3"/>
        <v>Yb^'3+'</v>
      </c>
      <c r="H100">
        <v>0.86799999999999999</v>
      </c>
      <c r="I100" t="s">
        <v>108</v>
      </c>
      <c r="J100" t="s">
        <v>127</v>
      </c>
      <c r="K100">
        <v>70</v>
      </c>
    </row>
    <row r="101" spans="1:11" x14ac:dyDescent="0.25">
      <c r="A101" t="s">
        <v>30</v>
      </c>
      <c r="B101" t="s">
        <v>132</v>
      </c>
      <c r="C101">
        <v>3</v>
      </c>
      <c r="D101">
        <v>6</v>
      </c>
      <c r="E101">
        <v>3</v>
      </c>
      <c r="G101" t="str">
        <f t="shared" si="3"/>
        <v>Lu^'3+'</v>
      </c>
      <c r="H101">
        <v>0.86099999999999999</v>
      </c>
      <c r="I101" t="s">
        <v>108</v>
      </c>
      <c r="J101" t="s">
        <v>127</v>
      </c>
      <c r="K101">
        <v>71</v>
      </c>
    </row>
    <row r="102" spans="1:11" x14ac:dyDescent="0.25">
      <c r="A102" t="s">
        <v>7</v>
      </c>
      <c r="B102" t="s">
        <v>132</v>
      </c>
      <c r="C102">
        <v>3</v>
      </c>
      <c r="D102">
        <v>6</v>
      </c>
      <c r="E102">
        <v>4</v>
      </c>
      <c r="G102" t="str">
        <f t="shared" si="3"/>
        <v>Ce^'4+'</v>
      </c>
      <c r="H102">
        <v>0.87</v>
      </c>
      <c r="I102" t="s">
        <v>108</v>
      </c>
      <c r="J102" t="s">
        <v>127</v>
      </c>
      <c r="K102">
        <v>58</v>
      </c>
    </row>
    <row r="103" spans="1:11" x14ac:dyDescent="0.25">
      <c r="A103" t="s">
        <v>40</v>
      </c>
      <c r="B103" t="s">
        <v>132</v>
      </c>
      <c r="C103">
        <v>3</v>
      </c>
      <c r="D103">
        <v>6</v>
      </c>
      <c r="E103">
        <v>4</v>
      </c>
      <c r="G103" t="str">
        <f t="shared" si="3"/>
        <v>Pr^'4+'</v>
      </c>
      <c r="H103">
        <v>0.85</v>
      </c>
      <c r="I103" t="s">
        <v>108</v>
      </c>
      <c r="J103" t="s">
        <v>127</v>
      </c>
      <c r="K103">
        <v>59</v>
      </c>
    </row>
    <row r="104" spans="1:11" x14ac:dyDescent="0.25">
      <c r="A104" t="s">
        <v>47</v>
      </c>
      <c r="B104" t="s">
        <v>132</v>
      </c>
      <c r="C104">
        <v>3</v>
      </c>
      <c r="D104">
        <v>6</v>
      </c>
      <c r="E104">
        <v>4</v>
      </c>
      <c r="G104" t="str">
        <f t="shared" si="3"/>
        <v>Tb^'4+'</v>
      </c>
      <c r="H104">
        <v>0.76</v>
      </c>
      <c r="I104" t="s">
        <v>108</v>
      </c>
      <c r="J104" t="s">
        <v>127</v>
      </c>
      <c r="K104">
        <v>65</v>
      </c>
    </row>
    <row r="105" spans="1:11" x14ac:dyDescent="0.25">
      <c r="A105" t="s">
        <v>51</v>
      </c>
      <c r="B105" t="s">
        <v>129</v>
      </c>
      <c r="C105">
        <v>3</v>
      </c>
      <c r="D105">
        <v>7</v>
      </c>
      <c r="E105">
        <v>3</v>
      </c>
      <c r="G105" t="str">
        <f>_xlfn.CONCAT("'",A105,"'","^'",E105,"+'")</f>
        <v>'U'^'3+'</v>
      </c>
      <c r="H105">
        <v>1.0249999999999999</v>
      </c>
      <c r="I105" t="s">
        <v>108</v>
      </c>
      <c r="J105" t="s">
        <v>128</v>
      </c>
      <c r="K105">
        <v>92</v>
      </c>
    </row>
    <row r="106" spans="1:11" x14ac:dyDescent="0.25">
      <c r="A106" t="s">
        <v>51</v>
      </c>
      <c r="B106" t="s">
        <v>129</v>
      </c>
      <c r="C106">
        <v>3</v>
      </c>
      <c r="D106">
        <v>7</v>
      </c>
      <c r="E106">
        <v>4</v>
      </c>
      <c r="G106" t="str">
        <f>_xlfn.CONCAT("'",A106,"'","^'",E106,"+'")</f>
        <v>'U'^'4+'</v>
      </c>
      <c r="H106">
        <v>0.89</v>
      </c>
      <c r="I106" t="s">
        <v>108</v>
      </c>
      <c r="J106" t="s">
        <v>128</v>
      </c>
      <c r="K106">
        <v>92</v>
      </c>
    </row>
    <row r="107" spans="1:11" x14ac:dyDescent="0.25">
      <c r="A107" t="s">
        <v>51</v>
      </c>
      <c r="B107" t="s">
        <v>129</v>
      </c>
      <c r="C107">
        <v>3</v>
      </c>
      <c r="D107">
        <v>7</v>
      </c>
      <c r="E107">
        <v>5</v>
      </c>
      <c r="G107" t="str">
        <f>_xlfn.CONCAT("'",A107,"'","^'",E107,"+'")</f>
        <v>'U'^'5+'</v>
      </c>
      <c r="H107">
        <v>0.76</v>
      </c>
      <c r="I107" t="s">
        <v>108</v>
      </c>
      <c r="J107" t="s">
        <v>128</v>
      </c>
      <c r="K107">
        <v>92</v>
      </c>
    </row>
    <row r="108" spans="1:11" x14ac:dyDescent="0.25">
      <c r="A108" t="s">
        <v>51</v>
      </c>
      <c r="B108" t="s">
        <v>129</v>
      </c>
      <c r="C108">
        <v>3</v>
      </c>
      <c r="D108">
        <v>7</v>
      </c>
      <c r="E108">
        <v>6</v>
      </c>
      <c r="G108" t="str">
        <f>_xlfn.CONCAT("'",A108,"'","^'",E108,"+'")</f>
        <v>'U'^'6+'</v>
      </c>
      <c r="H108">
        <v>0.73</v>
      </c>
      <c r="I108" t="s">
        <v>108</v>
      </c>
      <c r="J108" t="s">
        <v>128</v>
      </c>
      <c r="K108">
        <v>92</v>
      </c>
    </row>
    <row r="109" spans="1:11" x14ac:dyDescent="0.25">
      <c r="A109" t="s">
        <v>48</v>
      </c>
      <c r="B109" t="s">
        <v>129</v>
      </c>
      <c r="C109">
        <v>3</v>
      </c>
      <c r="D109">
        <v>7</v>
      </c>
      <c r="E109">
        <v>4</v>
      </c>
      <c r="G109" t="str">
        <f>_xlfn.CONCAT("'",A109,"'","^'",E109,"+'")</f>
        <v>'Th'^'4+'</v>
      </c>
      <c r="H109">
        <v>0.94</v>
      </c>
      <c r="I109" t="s">
        <v>108</v>
      </c>
      <c r="J109" t="s">
        <v>128</v>
      </c>
      <c r="K109">
        <v>90</v>
      </c>
    </row>
  </sheetData>
  <autoFilter ref="A1:H1">
    <sortState ref="A2:H109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minor</vt:lpstr>
      <vt:lpstr>coupled</vt:lpstr>
      <vt:lpstr>minor_possible</vt:lpstr>
      <vt:lpstr>trace_mix</vt:lpstr>
      <vt:lpstr>trace_REE</vt:lpstr>
      <vt:lpstr>trace_radiogenic</vt:lpstr>
      <vt:lpstr>trace_all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2020-02-12T04:03:18Z</dcterms:modified>
</cp:coreProperties>
</file>