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olort\Documents\Fun\"/>
    </mc:Choice>
  </mc:AlternateContent>
  <xr:revisionPtr revIDLastSave="0" documentId="8_{A4A60D6A-C052-455F-8BB9-A8C890BBD910}" xr6:coauthVersionLast="45" xr6:coauthVersionMax="45" xr10:uidLastSave="{00000000-0000-0000-0000-000000000000}"/>
  <bookViews>
    <workbookView xWindow="-120" yWindow="-120" windowWidth="29040" windowHeight="15840" xr2:uid="{9BA886C3-882C-4629-BD0A-A46A8FC8E12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C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2" i="1"/>
  <c r="J8" i="1"/>
  <c r="K8" i="1"/>
  <c r="L8" i="1"/>
  <c r="M8" i="1"/>
  <c r="N8" i="1"/>
  <c r="O8" i="1"/>
  <c r="P8" i="1"/>
  <c r="P11" i="1" s="1"/>
  <c r="Q8" i="1"/>
  <c r="J9" i="1"/>
  <c r="K9" i="1"/>
  <c r="L9" i="1"/>
  <c r="M9" i="1"/>
  <c r="N9" i="1"/>
  <c r="O9" i="1"/>
  <c r="P9" i="1"/>
  <c r="Q9" i="1"/>
  <c r="D8" i="1"/>
  <c r="E8" i="1"/>
  <c r="F8" i="1"/>
  <c r="G8" i="1"/>
  <c r="H8" i="1"/>
  <c r="I8" i="1"/>
  <c r="D9" i="1"/>
  <c r="E9" i="1"/>
  <c r="F9" i="1"/>
  <c r="G9" i="1"/>
  <c r="H9" i="1"/>
  <c r="I9" i="1"/>
  <c r="B6" i="1"/>
  <c r="B7" i="1" s="1"/>
  <c r="B10" i="1"/>
  <c r="N11" i="1" l="1"/>
  <c r="L11" i="1"/>
  <c r="M11" i="1"/>
  <c r="J11" i="1"/>
  <c r="O11" i="1"/>
  <c r="I11" i="1"/>
  <c r="K11" i="1"/>
  <c r="Q11" i="1"/>
  <c r="D11" i="1"/>
  <c r="H11" i="1"/>
  <c r="E11" i="1"/>
  <c r="G11" i="1"/>
  <c r="F11" i="1"/>
  <c r="C9" i="1"/>
  <c r="B9" i="1"/>
  <c r="C8" i="1"/>
  <c r="B8" i="1"/>
  <c r="B11" i="1" s="1"/>
  <c r="C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Zoltán Zsolt Ortutay</author>
  </authors>
  <commentList>
    <comment ref="B6" authorId="0" shapeId="0" xr:uid="{B01B0BC8-F52C-4771-AE35-2409FE9C8C9E}">
      <text>
        <r>
          <rPr>
            <b/>
            <sz val="9"/>
            <color indexed="81"/>
            <rFont val="Tahoma"/>
            <charset val="1"/>
          </rPr>
          <t>Zoltán Zsolt Ortutay:</t>
        </r>
        <r>
          <rPr>
            <sz val="9"/>
            <color indexed="81"/>
            <rFont val="Tahoma"/>
            <charset val="1"/>
          </rPr>
          <t xml:space="preserve">
Feltételezve, hogy a macebell feje gömb alakú és vasból van</t>
        </r>
      </text>
    </comment>
    <comment ref="B8" authorId="0" shapeId="0" xr:uid="{FC37F9C2-AF6C-42EE-A88C-31F7F423BB19}">
      <text>
        <r>
          <rPr>
            <b/>
            <sz val="9"/>
            <color indexed="81"/>
            <rFont val="Tahoma"/>
            <charset val="1"/>
          </rPr>
          <t>Zoltán Zsolt Ortutay:</t>
        </r>
        <r>
          <rPr>
            <sz val="9"/>
            <color indexed="81"/>
            <rFont val="Tahoma"/>
            <charset val="1"/>
          </rPr>
          <t xml:space="preserve">
Huygens-Steiner-tételt használva
</t>
        </r>
      </text>
    </comment>
    <comment ref="B9" authorId="0" shapeId="0" xr:uid="{EA857C54-FA03-4B79-807E-7C596C29A6D0}">
      <text>
        <r>
          <rPr>
            <b/>
            <sz val="9"/>
            <color indexed="81"/>
            <rFont val="Tahoma"/>
            <charset val="1"/>
          </rPr>
          <t>Zoltán Zsolt Ortutay:</t>
        </r>
        <r>
          <rPr>
            <sz val="9"/>
            <color indexed="81"/>
            <rFont val="Tahoma"/>
            <charset val="1"/>
          </rPr>
          <t xml:space="preserve">
Huygens-Steiner-tételt használva</t>
        </r>
      </text>
    </comment>
  </commentList>
</comments>
</file>

<file path=xl/sharedStrings.xml><?xml version="1.0" encoding="utf-8"?>
<sst xmlns="http://schemas.openxmlformats.org/spreadsheetml/2006/main" count="10" uniqueCount="10">
  <si>
    <t>A macebell tömege(kg)</t>
  </si>
  <si>
    <t>A macebell fejének átmérője (cm)</t>
  </si>
  <si>
    <t>A macebell fejének számolt tömege(kg)</t>
  </si>
  <si>
    <t>A macebell nyelének számolt tömege(kg)</t>
  </si>
  <si>
    <t>A macebell nyelének hossza(cm)</t>
  </si>
  <si>
    <t>Forgáspont a macebell vegétől mérve (cm)</t>
  </si>
  <si>
    <t>A macebell fejének számolt tehetetlenségi nyomatéka</t>
  </si>
  <si>
    <t>A macebell nyelének számolt tehetetlenségi nyomatéka</t>
  </si>
  <si>
    <t>A macebell nyelének számolt tehetetlenségi nyomatékának előjele</t>
  </si>
  <si>
    <t>A macebell számolt tehetetlenségi nyomatéka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</si>
</sst>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2" fillId="3" borderId="1" xfId="2"/>
    <xf numFmtId="0" fontId="2" fillId="3" borderId="1" xfId="2" applyFon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 macebell számolt tehetetlenségi nyomatéka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Sheet1!$B$5:$Q$5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Sheet1!$B$11:$Q$11</c:f>
              <c:numCache>
                <c:formatCode>General</c:formatCode>
                <c:ptCount val="16"/>
                <c:pt idx="0">
                  <c:v>6.86</c:v>
                </c:pt>
                <c:pt idx="1">
                  <c:v>6.2</c:v>
                </c:pt>
                <c:pt idx="2">
                  <c:v>5.59</c:v>
                </c:pt>
                <c:pt idx="3">
                  <c:v>5.0199999999999996</c:v>
                </c:pt>
                <c:pt idx="4">
                  <c:v>4.4800000000000004</c:v>
                </c:pt>
                <c:pt idx="5">
                  <c:v>3.98</c:v>
                </c:pt>
                <c:pt idx="6">
                  <c:v>3.51</c:v>
                </c:pt>
                <c:pt idx="7">
                  <c:v>3.08</c:v>
                </c:pt>
                <c:pt idx="8">
                  <c:v>2.69</c:v>
                </c:pt>
                <c:pt idx="9">
                  <c:v>2.33</c:v>
                </c:pt>
                <c:pt idx="10">
                  <c:v>2</c:v>
                </c:pt>
                <c:pt idx="11">
                  <c:v>1.72</c:v>
                </c:pt>
                <c:pt idx="12">
                  <c:v>1.46</c:v>
                </c:pt>
                <c:pt idx="13">
                  <c:v>1.25</c:v>
                </c:pt>
                <c:pt idx="14">
                  <c:v>1.06</c:v>
                </c:pt>
                <c:pt idx="1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6-4E72-BC4D-06EFB5048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800752"/>
        <c:axId val="509800424"/>
      </c:lineChart>
      <c:catAx>
        <c:axId val="50980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9800424"/>
        <c:crosses val="autoZero"/>
        <c:auto val="1"/>
        <c:lblAlgn val="ctr"/>
        <c:lblOffset val="100"/>
        <c:noMultiLvlLbl val="0"/>
      </c:catAx>
      <c:valAx>
        <c:axId val="5098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980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4123765</xdr:colOff>
      <xdr:row>17</xdr:row>
      <xdr:rowOff>23531</xdr:rowOff>
    </xdr:from>
    <xdr:to>
      <xdr:col>14</xdr:col>
      <xdr:colOff>459441</xdr:colOff>
      <xdr:row>36</xdr:row>
      <xdr:rowOff>89646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78B97A-2B76-413E-A38C-5067CA20D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0E0D-0136-471B-B11B-3A06129B4D8A}">
  <dimension ref="A2:Q13"/>
  <sheetViews>
    <sheetView tabSelected="1" zoomScale="85" zoomScaleNormal="85" workbookViewId="0">
      <selection activeCell="I13" sqref="I13"/>
    </sheetView>
  </sheetViews>
  <sheetFormatPr defaultRowHeight="15" x14ac:dyDescent="0.25"/>
  <cols>
    <col min="1" max="1" width="62.28515625" bestFit="1" customWidth="1"/>
  </cols>
  <sheetData>
    <row r="2" spans="1:17" x14ac:dyDescent="0.25">
      <c r="A2" s="1" t="s">
        <v>0</v>
      </c>
      <c r="B2" s="1">
        <v>10</v>
      </c>
    </row>
    <row r="3" spans="1:17" x14ac:dyDescent="0.25">
      <c r="A3" s="1" t="s">
        <v>1</v>
      </c>
      <c r="B3" s="1">
        <v>12</v>
      </c>
    </row>
    <row r="4" spans="1:17" x14ac:dyDescent="0.25">
      <c r="A4" s="1" t="s">
        <v>4</v>
      </c>
      <c r="B4" s="1">
        <v>92</v>
      </c>
    </row>
    <row r="5" spans="1:17" x14ac:dyDescent="0.25">
      <c r="A5" s="1" t="s">
        <v>5</v>
      </c>
      <c r="B5" s="1">
        <v>5</v>
      </c>
      <c r="C5" s="1">
        <v>10</v>
      </c>
      <c r="D5" s="1">
        <v>15</v>
      </c>
      <c r="E5" s="1">
        <v>20</v>
      </c>
      <c r="F5" s="1">
        <v>25</v>
      </c>
      <c r="G5" s="1">
        <v>30</v>
      </c>
      <c r="H5" s="1">
        <v>35</v>
      </c>
      <c r="I5" s="1">
        <v>40</v>
      </c>
      <c r="J5" s="1">
        <v>45</v>
      </c>
      <c r="K5" s="1">
        <v>50</v>
      </c>
      <c r="L5" s="1">
        <v>55</v>
      </c>
      <c r="M5" s="1">
        <v>60</v>
      </c>
      <c r="N5" s="1">
        <v>65</v>
      </c>
      <c r="O5" s="1">
        <v>70</v>
      </c>
      <c r="P5" s="1">
        <v>75</v>
      </c>
      <c r="Q5" s="1">
        <v>80</v>
      </c>
    </row>
    <row r="6" spans="1:17" x14ac:dyDescent="0.25">
      <c r="A6" s="2" t="s">
        <v>2</v>
      </c>
      <c r="B6" s="2">
        <f>ROUND(4/3*PI()*POWER($B3/200,3)*7874,2)</f>
        <v>7.12</v>
      </c>
    </row>
    <row r="7" spans="1:17" x14ac:dyDescent="0.25">
      <c r="A7" s="2" t="s">
        <v>3</v>
      </c>
      <c r="B7" s="2">
        <f>$B$2-$B$6</f>
        <v>2.88</v>
      </c>
    </row>
    <row r="8" spans="1:17" x14ac:dyDescent="0.25">
      <c r="A8" s="2" t="s">
        <v>6</v>
      </c>
      <c r="B8" s="2">
        <f>2/5*B6*POWER($B3/200,2)+$B6*POWER($B3/200+$B4/100-B5/100,2)</f>
        <v>6.1683407999999993</v>
      </c>
      <c r="C8" s="2">
        <f>2/5*C6*POWER($B3/200,2)+$B6*POWER($B3/200+$B4/100-C5/100,2)</f>
        <v>5.5137279999999995</v>
      </c>
      <c r="D8" s="2">
        <f t="shared" ref="D8:I8" si="0">2/5*D6*POWER($B3/200,2)+$B6*POWER($B3/200+$B4/100-D5/100,2)</f>
        <v>4.9049679999999993</v>
      </c>
      <c r="E8" s="2">
        <f t="shared" si="0"/>
        <v>4.3318080000000005</v>
      </c>
      <c r="F8" s="2">
        <f t="shared" si="0"/>
        <v>3.7942479999999996</v>
      </c>
      <c r="G8" s="2">
        <f t="shared" si="0"/>
        <v>3.2922879999999997</v>
      </c>
      <c r="H8" s="2">
        <f t="shared" si="0"/>
        <v>2.8259280000000002</v>
      </c>
      <c r="I8" s="2">
        <f t="shared" si="0"/>
        <v>2.395168</v>
      </c>
      <c r="J8" s="2">
        <f t="shared" ref="J8:Q8" si="1">2/5*J6*POWER($B3/200,2)+$B6*POWER($B3/200+$B4/100-J5/100,2)</f>
        <v>2.0000080000000002</v>
      </c>
      <c r="K8" s="2">
        <f t="shared" si="1"/>
        <v>1.6404479999999999</v>
      </c>
      <c r="L8" s="2">
        <f t="shared" si="1"/>
        <v>1.3164879999999997</v>
      </c>
      <c r="M8" s="2">
        <f t="shared" si="1"/>
        <v>1.0281279999999999</v>
      </c>
      <c r="N8" s="2">
        <f t="shared" si="1"/>
        <v>0.77536799999999984</v>
      </c>
      <c r="O8" s="2">
        <f t="shared" si="1"/>
        <v>0.55820800000000004</v>
      </c>
      <c r="P8" s="2">
        <f t="shared" si="1"/>
        <v>0.37664799999999993</v>
      </c>
      <c r="Q8" s="2">
        <f t="shared" si="1"/>
        <v>0.23068799999999984</v>
      </c>
    </row>
    <row r="9" spans="1:17" x14ac:dyDescent="0.25">
      <c r="A9" s="2" t="s">
        <v>7</v>
      </c>
      <c r="B9" s="2">
        <f>1/12*$B7*POWER($B4/100,2)+$B7*POWER($B4/200-$B5/100,2)</f>
        <v>0.6872640000000001</v>
      </c>
      <c r="C9" s="2">
        <f>1/12*$B7*POWER($B4/100,2)+$B7*POWER($B4/200-$B5/100,2)</f>
        <v>0.6872640000000001</v>
      </c>
      <c r="D9" s="2">
        <f t="shared" ref="D9:I9" si="2">1/12*$B7*POWER($B4/100,2)+$B7*POWER($B4/200-$B5/100,2)</f>
        <v>0.6872640000000001</v>
      </c>
      <c r="E9" s="2">
        <f t="shared" si="2"/>
        <v>0.6872640000000001</v>
      </c>
      <c r="F9" s="2">
        <f t="shared" si="2"/>
        <v>0.6872640000000001</v>
      </c>
      <c r="G9" s="2">
        <f t="shared" si="2"/>
        <v>0.6872640000000001</v>
      </c>
      <c r="H9" s="2">
        <f t="shared" si="2"/>
        <v>0.6872640000000001</v>
      </c>
      <c r="I9" s="2">
        <f t="shared" si="2"/>
        <v>0.6872640000000001</v>
      </c>
      <c r="J9" s="2">
        <f t="shared" ref="J9:Q9" si="3">1/12*$B7*POWER($B4/100,2)+$B7*POWER($B4/200-$B5/100,2)</f>
        <v>0.6872640000000001</v>
      </c>
      <c r="K9" s="2">
        <f t="shared" si="3"/>
        <v>0.6872640000000001</v>
      </c>
      <c r="L9" s="2">
        <f t="shared" si="3"/>
        <v>0.6872640000000001</v>
      </c>
      <c r="M9" s="2">
        <f t="shared" si="3"/>
        <v>0.6872640000000001</v>
      </c>
      <c r="N9" s="2">
        <f t="shared" si="3"/>
        <v>0.6872640000000001</v>
      </c>
      <c r="O9" s="2">
        <f t="shared" si="3"/>
        <v>0.6872640000000001</v>
      </c>
      <c r="P9" s="2">
        <f t="shared" si="3"/>
        <v>0.6872640000000001</v>
      </c>
      <c r="Q9" s="2">
        <f t="shared" si="3"/>
        <v>0.6872640000000001</v>
      </c>
    </row>
    <row r="10" spans="1:17" x14ac:dyDescent="0.25">
      <c r="A10" s="2" t="s">
        <v>8</v>
      </c>
      <c r="B10" s="2">
        <f>IF(B5&lt;B4/2,1,-1)</f>
        <v>1</v>
      </c>
    </row>
    <row r="11" spans="1:17" x14ac:dyDescent="0.25">
      <c r="A11" s="3" t="s">
        <v>9</v>
      </c>
      <c r="B11" s="2">
        <f>ROUND(B8+$B10*B9,2)</f>
        <v>6.86</v>
      </c>
      <c r="C11" s="2">
        <f>ROUND(C8+$B10*C9,2)</f>
        <v>6.2</v>
      </c>
      <c r="D11" s="2">
        <f t="shared" ref="D11:I11" si="4">ROUND(D8+$B10*D9,2)</f>
        <v>5.59</v>
      </c>
      <c r="E11" s="2">
        <f t="shared" si="4"/>
        <v>5.0199999999999996</v>
      </c>
      <c r="F11" s="2">
        <f t="shared" si="4"/>
        <v>4.4800000000000004</v>
      </c>
      <c r="G11" s="2">
        <f t="shared" si="4"/>
        <v>3.98</v>
      </c>
      <c r="H11" s="2">
        <f t="shared" si="4"/>
        <v>3.51</v>
      </c>
      <c r="I11" s="2">
        <f t="shared" si="4"/>
        <v>3.08</v>
      </c>
      <c r="J11" s="2">
        <f t="shared" ref="J11" si="5">ROUND(J8+$B10*J9,2)</f>
        <v>2.69</v>
      </c>
      <c r="K11" s="2">
        <f t="shared" ref="K11" si="6">ROUND(K8+$B10*K9,2)</f>
        <v>2.33</v>
      </c>
      <c r="L11" s="2">
        <f t="shared" ref="L11" si="7">ROUND(L8+$B10*L9,2)</f>
        <v>2</v>
      </c>
      <c r="M11" s="2">
        <f t="shared" ref="M11" si="8">ROUND(M8+$B10*M9,2)</f>
        <v>1.72</v>
      </c>
      <c r="N11" s="2">
        <f t="shared" ref="N11" si="9">ROUND(N8+$B10*N9,2)</f>
        <v>1.46</v>
      </c>
      <c r="O11" s="2">
        <f t="shared" ref="O11" si="10">ROUND(O8+$B10*O9,2)</f>
        <v>1.25</v>
      </c>
      <c r="P11" s="2">
        <f t="shared" ref="P11" si="11">ROUND(P8+$B10*P9,2)</f>
        <v>1.06</v>
      </c>
      <c r="Q11" s="2">
        <f t="shared" ref="Q11" si="12">ROUND(Q8+$B10*Q9,2)</f>
        <v>0.92</v>
      </c>
    </row>
    <row r="12" spans="1:17" x14ac:dyDescent="0.25">
      <c r="B12">
        <f>ROUND(B11/$B11*100,0)</f>
        <v>100</v>
      </c>
      <c r="C12">
        <f>ROUND(C11/$B11*100,0)</f>
        <v>90</v>
      </c>
      <c r="D12">
        <f t="shared" ref="C12:Q13" si="13">ROUND(D11/$B11*100,0)</f>
        <v>81</v>
      </c>
      <c r="E12">
        <f t="shared" si="13"/>
        <v>73</v>
      </c>
      <c r="F12">
        <f t="shared" si="13"/>
        <v>65</v>
      </c>
      <c r="G12">
        <f t="shared" si="13"/>
        <v>58</v>
      </c>
      <c r="H12">
        <f t="shared" si="13"/>
        <v>51</v>
      </c>
      <c r="I12">
        <f t="shared" si="13"/>
        <v>45</v>
      </c>
      <c r="J12">
        <f t="shared" si="13"/>
        <v>39</v>
      </c>
      <c r="K12">
        <f t="shared" si="13"/>
        <v>34</v>
      </c>
      <c r="L12">
        <f t="shared" si="13"/>
        <v>29</v>
      </c>
      <c r="M12">
        <f t="shared" si="13"/>
        <v>25</v>
      </c>
      <c r="N12">
        <f t="shared" si="13"/>
        <v>21</v>
      </c>
      <c r="O12">
        <f t="shared" si="13"/>
        <v>18</v>
      </c>
      <c r="P12">
        <f t="shared" si="13"/>
        <v>15</v>
      </c>
      <c r="Q12">
        <f t="shared" si="13"/>
        <v>13</v>
      </c>
    </row>
    <row r="13" spans="1:17" x14ac:dyDescent="0.25">
      <c r="B13">
        <f>ROUND(B11/$C11*100,0)</f>
        <v>111</v>
      </c>
      <c r="C13">
        <f>ROUND(C11/$C11*100,0)</f>
        <v>100</v>
      </c>
      <c r="D13">
        <f t="shared" ref="D13:Q13" si="14">ROUND(D11/$C11*100,0)</f>
        <v>90</v>
      </c>
      <c r="E13">
        <f t="shared" si="14"/>
        <v>81</v>
      </c>
      <c r="F13">
        <f t="shared" si="14"/>
        <v>72</v>
      </c>
      <c r="G13">
        <f t="shared" si="14"/>
        <v>64</v>
      </c>
      <c r="H13">
        <f t="shared" si="14"/>
        <v>57</v>
      </c>
      <c r="I13">
        <f t="shared" si="14"/>
        <v>50</v>
      </c>
      <c r="J13">
        <f t="shared" si="14"/>
        <v>43</v>
      </c>
      <c r="K13">
        <f t="shared" si="14"/>
        <v>38</v>
      </c>
      <c r="L13">
        <f t="shared" si="14"/>
        <v>32</v>
      </c>
      <c r="M13">
        <f t="shared" si="14"/>
        <v>28</v>
      </c>
      <c r="N13">
        <f t="shared" si="14"/>
        <v>24</v>
      </c>
      <c r="O13">
        <f t="shared" si="14"/>
        <v>20</v>
      </c>
      <c r="P13">
        <f t="shared" si="14"/>
        <v>17</v>
      </c>
      <c r="Q13">
        <f t="shared" si="14"/>
        <v>15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5BE86-B9A4-4E16-A54F-634C5A6177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67C1-BDE7-4B70-AEE3-DA1AA552E29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A0B52CD88B4045A65F21C56DE90386" ma:contentTypeVersion="7" ma:contentTypeDescription="Create a new document." ma:contentTypeScope="" ma:versionID="5cfe7525b2f71d4ee5302eb50340d736">
  <xsd:schema xmlns:xsd="http://www.w3.org/2001/XMLSchema" xmlns:xs="http://www.w3.org/2001/XMLSchema" xmlns:p="http://schemas.microsoft.com/office/2006/metadata/properties" xmlns:ns3="25b042d2-a3ab-4726-8d6e-b3e6b6943c74" xmlns:ns4="9ed4d081-c1df-4fcc-9a3a-ea9311586a01" targetNamespace="http://schemas.microsoft.com/office/2006/metadata/properties" ma:root="true" ma:fieldsID="657ba29cf751b40433689001f3e928db" ns3:_="" ns4:_="">
    <xsd:import namespace="25b042d2-a3ab-4726-8d6e-b3e6b6943c74"/>
    <xsd:import namespace="9ed4d081-c1df-4fcc-9a3a-ea9311586a0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b042d2-a3ab-4726-8d6e-b3e6b6943c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4d081-c1df-4fcc-9a3a-ea9311586a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9548EF-E0AE-4090-BF1E-A573803660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b042d2-a3ab-4726-8d6e-b3e6b6943c74"/>
    <ds:schemaRef ds:uri="9ed4d081-c1df-4fcc-9a3a-ea9311586a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13E8FB-F26F-4301-BF41-54EFC5A866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E4D46B-9729-4254-83A6-632A170FF8C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Zoltán Zsolt Ortutay</dc:creator>
  <cp:lastModifiedBy>Zoltán Zsolt Ortutay</cp:lastModifiedBy>
  <dcterms:created xsi:type="dcterms:W3CDTF">2020-08-28T06:33:47Z</dcterms:created>
  <dcterms:modified xsi:type="dcterms:W3CDTF">2020-08-28T07:27:39Z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0x0101009AA0B52CD88B4045A65F21C56DE90386</vt:lpwstr>
  </property>
</Properties>
</file>