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3955" windowHeight="12840"/>
  </bookViews>
  <sheets>
    <sheet name="Salary and Taxes" sheetId="1" r:id="rId1"/>
    <sheet name="Expens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7" i="1"/>
  <c r="O7" s="1"/>
  <c r="N8"/>
  <c r="O8" s="1"/>
  <c r="N9"/>
  <c r="O9" s="1"/>
  <c r="N10"/>
  <c r="O10" s="1"/>
  <c r="N11"/>
  <c r="O11" s="1"/>
  <c r="N18"/>
  <c r="N6"/>
  <c r="O6" s="1"/>
  <c r="I18"/>
  <c r="H18"/>
  <c r="G18"/>
  <c r="M18" s="1"/>
  <c r="M14"/>
  <c r="M17"/>
  <c r="G17"/>
  <c r="H17" s="1"/>
  <c r="G16"/>
  <c r="H16" s="1"/>
  <c r="I16" s="1"/>
  <c r="N16" s="1"/>
  <c r="I15"/>
  <c r="N15" s="1"/>
  <c r="O15" s="1"/>
  <c r="G15"/>
  <c r="H15" s="1"/>
  <c r="I14"/>
  <c r="N14" s="1"/>
  <c r="O14" s="1"/>
  <c r="G14"/>
  <c r="H14" s="1"/>
  <c r="I13"/>
  <c r="N13" s="1"/>
  <c r="G13"/>
  <c r="H13" s="1"/>
  <c r="L9"/>
  <c r="G12"/>
  <c r="H12" s="1"/>
  <c r="I12" s="1"/>
  <c r="G11"/>
  <c r="H11" s="1"/>
  <c r="L11" s="1"/>
  <c r="G10"/>
  <c r="H10" s="1"/>
  <c r="L10" s="1"/>
  <c r="H9"/>
  <c r="G9"/>
  <c r="M9" s="1"/>
  <c r="H7"/>
  <c r="L7" s="1"/>
  <c r="G7"/>
  <c r="M7" s="1"/>
  <c r="G8"/>
  <c r="H8" s="1"/>
  <c r="L8" s="1"/>
  <c r="H6"/>
  <c r="L6" s="1"/>
  <c r="G6"/>
  <c r="M6" s="1"/>
  <c r="L13" l="1"/>
  <c r="L15"/>
  <c r="L14"/>
  <c r="O13"/>
  <c r="O18"/>
  <c r="L16"/>
  <c r="M15"/>
  <c r="N12"/>
  <c r="O12" s="1"/>
  <c r="M16"/>
  <c r="M8"/>
  <c r="O16"/>
  <c r="M10"/>
  <c r="L12"/>
  <c r="M11"/>
  <c r="M12"/>
  <c r="M13"/>
  <c r="I17"/>
  <c r="E4" l="1"/>
  <c r="E3"/>
  <c r="L17"/>
  <c r="N17"/>
  <c r="O17" s="1"/>
  <c r="E2"/>
  <c r="L18"/>
</calcChain>
</file>

<file path=xl/sharedStrings.xml><?xml version="1.0" encoding="utf-8"?>
<sst xmlns="http://schemas.openxmlformats.org/spreadsheetml/2006/main" count="31" uniqueCount="30">
  <si>
    <t>Month</t>
  </si>
  <si>
    <t>Offer</t>
  </si>
  <si>
    <t>September (1-15)</t>
  </si>
  <si>
    <t>September (15-30)</t>
  </si>
  <si>
    <t>October(1-15)</t>
  </si>
  <si>
    <t>October(15-31)</t>
  </si>
  <si>
    <t>November(1-15)</t>
  </si>
  <si>
    <t>December(1-15)</t>
  </si>
  <si>
    <t>December(15-31)</t>
  </si>
  <si>
    <t>November(15-30)</t>
  </si>
  <si>
    <t>January(1-15)</t>
  </si>
  <si>
    <t>January(15-31)</t>
  </si>
  <si>
    <t>Hours</t>
  </si>
  <si>
    <t>August (15-31)</t>
  </si>
  <si>
    <t>Work Days</t>
  </si>
  <si>
    <t>Actual Pay</t>
  </si>
  <si>
    <t>Received Pay</t>
  </si>
  <si>
    <t>Difference</t>
  </si>
  <si>
    <t>70-30 on 60$/hr</t>
  </si>
  <si>
    <t>February(1-15)</t>
  </si>
  <si>
    <t>Pay Made</t>
  </si>
  <si>
    <t>Profit</t>
  </si>
  <si>
    <t>Vintech</t>
  </si>
  <si>
    <t>Paid to me</t>
  </si>
  <si>
    <t>Consultancy</t>
  </si>
  <si>
    <t>Money ON ME</t>
  </si>
  <si>
    <t>Tax</t>
  </si>
  <si>
    <t>February(15-28)</t>
  </si>
  <si>
    <t>70-30 on 70$/hr</t>
  </si>
  <si>
    <t>Final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</si>
</sst>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FF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FF0000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theme="3" tint="0.399914548173467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n">
        <color theme="6" tint="-0.24994659260841701"/>
      </left>
      <right style="thin">
        <color rgb="FF7F7F7F"/>
      </right>
      <top style="thin">
        <color theme="6" tint="-0.24994659260841701"/>
      </top>
      <bottom style="thin">
        <color rgb="FF7F7F7F"/>
      </bottom>
      <diagonal/>
    </border>
    <border>
      <left style="thin">
        <color theme="6" tint="-0.2499465926084170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6" tint="-0.24994659260841701"/>
      </left>
      <right style="thin">
        <color rgb="FF7F7F7F"/>
      </right>
      <top style="thin">
        <color rgb="FF7F7F7F"/>
      </top>
      <bottom style="thin">
        <color theme="6" tint="-0.24994659260841701"/>
      </bottom>
      <diagonal/>
    </border>
    <border>
      <left style="thin">
        <color rgb="FF3F3F3F"/>
      </left>
      <right style="thin">
        <color theme="6" tint="-0.24994659260841701"/>
      </right>
      <top style="thin">
        <color rgb="FF3F3F3F"/>
      </top>
      <bottom style="thin">
        <color theme="6" tint="-0.24994659260841701"/>
      </bottom>
      <diagonal/>
    </border>
    <border>
      <left style="thin">
        <color rgb="FF3F3F3F"/>
      </left>
      <right/>
      <top style="thin">
        <color theme="6" tint="-0.2499465926084170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2" borderId="1" applyNumberFormat="0" applyAlignment="0" applyProtection="0"/>
    <xf numFmtId="0" fontId="5" fillId="3" borderId="3" applyNumberFormat="0" applyAlignment="0" applyProtection="0"/>
    <xf numFmtId="0" fontId="6" fillId="0" borderId="6" applyNumberFormat="0" applyFill="0" applyAlignment="0" applyProtection="0"/>
  </cellStyleXfs>
  <cellXfs count="30">
    <xf numFmtId="0" fontId="0" fillId="0" borderId="0" xfId="0"/>
    <xf numFmtId="0" fontId="5" fillId="3" borderId="3" xfId="5"/>
    <xf numFmtId="0" fontId="5" fillId="3" borderId="4" xfId="5" applyBorder="1"/>
    <xf numFmtId="0" fontId="0" fillId="0" borderId="2" xfId="0" applyBorder="1"/>
    <xf numFmtId="44" fontId="0" fillId="0" borderId="2" xfId="1" applyFont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44" fontId="0" fillId="0" borderId="8" xfId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44" fontId="0" fillId="0" borderId="10" xfId="1" applyFont="1" applyBorder="1"/>
    <xf numFmtId="0" fontId="5" fillId="3" borderId="11" xfId="5" applyBorder="1"/>
    <xf numFmtId="0" fontId="2" fillId="0" borderId="12" xfId="2" applyBorder="1" applyAlignment="1">
      <alignment horizontal="center"/>
    </xf>
    <xf numFmtId="0" fontId="2" fillId="0" borderId="13" xfId="2" applyBorder="1" applyAlignment="1">
      <alignment horizontal="center"/>
    </xf>
    <xf numFmtId="0" fontId="2" fillId="0" borderId="14" xfId="2" applyBorder="1" applyAlignment="1">
      <alignment horizontal="center"/>
    </xf>
    <xf numFmtId="0" fontId="2" fillId="0" borderId="15" xfId="2" applyBorder="1" applyAlignment="1">
      <alignment horizontal="center"/>
    </xf>
    <xf numFmtId="0" fontId="2" fillId="0" borderId="16" xfId="2" applyBorder="1" applyAlignment="1">
      <alignment horizontal="center"/>
    </xf>
    <xf numFmtId="0" fontId="2" fillId="0" borderId="17" xfId="2" applyBorder="1" applyAlignment="1">
      <alignment horizontal="center"/>
    </xf>
    <xf numFmtId="0" fontId="5" fillId="3" borderId="18" xfId="5" applyBorder="1"/>
    <xf numFmtId="3" fontId="0" fillId="0" borderId="7" xfId="0" applyNumberFormat="1" applyBorder="1" applyAlignment="1">
      <alignment horizontal="center"/>
    </xf>
    <xf numFmtId="0" fontId="6" fillId="0" borderId="19" xfId="6" applyBorder="1"/>
    <xf numFmtId="0" fontId="6" fillId="0" borderId="20" xfId="6" applyBorder="1"/>
    <xf numFmtId="0" fontId="2" fillId="0" borderId="0" xfId="2" applyBorder="1" applyAlignment="1">
      <alignment horizontal="center"/>
    </xf>
    <xf numFmtId="0" fontId="4" fillId="2" borderId="21" xfId="4" applyBorder="1"/>
    <xf numFmtId="0" fontId="4" fillId="2" borderId="22" xfId="4" applyBorder="1"/>
    <xf numFmtId="0" fontId="4" fillId="2" borderId="23" xfId="4" applyBorder="1"/>
    <xf numFmtId="44" fontId="3" fillId="2" borderId="24" xfId="3" applyNumberFormat="1" applyBorder="1"/>
    <xf numFmtId="44" fontId="3" fillId="2" borderId="25" xfId="3" applyNumberFormat="1" applyBorder="1"/>
    <xf numFmtId="44" fontId="3" fillId="2" borderId="26" xfId="3" applyNumberFormat="1" applyBorder="1"/>
  </cellXfs>
  <cellStyles count="7">
    <cellStyle name="Calculation" xfId="4" builtinId="22"/>
    <cellStyle name="Check Cell" xfId="5" builtinId="23"/>
    <cellStyle name="Currency" xfId="1" builtinId="4"/>
    <cellStyle name="Heading 3" xfId="6" builtinId="18"/>
    <cellStyle name="Normal" xfId="0" builtinId="0"/>
    <cellStyle name="Output" xfId="3" builtinId="21"/>
    <cellStyle name="Title" xfId="2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O18"/>
  <sheetViews>
    <sheetView tabSelected="1" workbookViewId="0">
      <selection activeCell="F4" sqref="F4"/>
    </sheetView>
  </sheetViews>
  <sheetFormatPr defaultRowHeight="15"/>
  <cols>
    <col min="2" max="2" width="14.7109375" customWidth="1"/>
    <col min="3" max="3" width="18" customWidth="1"/>
    <col min="4" max="4" width="19.5703125" customWidth="1"/>
    <col min="5" max="5" width="17" customWidth="1"/>
    <col min="6" max="6" width="12.85546875" customWidth="1"/>
    <col min="7" max="7" width="11.28515625" customWidth="1"/>
    <col min="8" max="8" width="14.5703125" customWidth="1"/>
    <col min="9" max="9" width="12.42578125" customWidth="1"/>
    <col min="10" max="10" width="13.7109375" customWidth="1"/>
    <col min="11" max="11" width="12.140625" customWidth="1"/>
    <col min="12" max="12" width="13.28515625" customWidth="1"/>
    <col min="13" max="13" width="10.7109375" customWidth="1"/>
    <col min="14" max="14" width="11.7109375" customWidth="1"/>
    <col min="15" max="15" width="11.85546875" customWidth="1"/>
  </cols>
  <sheetData>
    <row r="1" spans="4:15" ht="15.75" thickBot="1"/>
    <row r="2" spans="4:15" ht="16.5" customHeight="1" thickTop="1">
      <c r="D2" s="24" t="s">
        <v>23</v>
      </c>
      <c r="E2" s="28">
        <f>SUM(I6:I17)</f>
        <v>38658</v>
      </c>
      <c r="F2" s="13" t="s">
        <v>25</v>
      </c>
      <c r="G2" s="14"/>
      <c r="H2" s="14"/>
      <c r="I2" s="14"/>
      <c r="J2" s="14"/>
      <c r="K2" s="15"/>
      <c r="L2" s="23"/>
    </row>
    <row r="3" spans="4:15" ht="15.75" customHeight="1" thickBot="1">
      <c r="D3" s="25" t="s">
        <v>24</v>
      </c>
      <c r="E3" s="29">
        <f>SUM(L6:L17)</f>
        <v>22782</v>
      </c>
      <c r="F3" s="16"/>
      <c r="G3" s="17"/>
      <c r="H3" s="17"/>
      <c r="I3" s="17"/>
      <c r="J3" s="17"/>
      <c r="K3" s="18"/>
      <c r="L3" s="23"/>
    </row>
    <row r="4" spans="4:15" ht="18" customHeight="1" thickTop="1" thickBot="1">
      <c r="D4" s="26" t="s">
        <v>22</v>
      </c>
      <c r="E4" s="27">
        <f>SUM(M6:M17)</f>
        <v>10240</v>
      </c>
      <c r="F4" s="23"/>
      <c r="G4" s="23"/>
      <c r="H4" s="23"/>
      <c r="I4" s="23"/>
      <c r="J4" s="23"/>
      <c r="K4" s="23"/>
      <c r="L4" s="23"/>
      <c r="M4" s="23"/>
    </row>
    <row r="5" spans="4:15" ht="16.5" thickTop="1" thickBot="1">
      <c r="D5" s="21" t="s">
        <v>0</v>
      </c>
      <c r="E5" s="21" t="s">
        <v>1</v>
      </c>
      <c r="F5" s="21" t="s">
        <v>14</v>
      </c>
      <c r="G5" s="21" t="s">
        <v>12</v>
      </c>
      <c r="H5" s="21" t="s">
        <v>20</v>
      </c>
      <c r="I5" s="21" t="s">
        <v>15</v>
      </c>
      <c r="J5" s="21" t="s">
        <v>16</v>
      </c>
      <c r="K5" s="21" t="s">
        <v>17</v>
      </c>
      <c r="L5" s="21" t="s">
        <v>21</v>
      </c>
      <c r="M5" s="21" t="s">
        <v>22</v>
      </c>
      <c r="N5" s="21" t="s">
        <v>26</v>
      </c>
      <c r="O5" s="22" t="s">
        <v>29</v>
      </c>
    </row>
    <row r="6" spans="4:15" ht="16.5" thickTop="1" thickBot="1">
      <c r="D6" s="19" t="s">
        <v>13</v>
      </c>
      <c r="E6" s="20">
        <v>70000</v>
      </c>
      <c r="F6" s="7">
        <v>13</v>
      </c>
      <c r="G6" s="7">
        <f>(F6)*8</f>
        <v>104</v>
      </c>
      <c r="H6" s="8">
        <f>G6*60</f>
        <v>6240</v>
      </c>
      <c r="I6" s="8">
        <v>2915</v>
      </c>
      <c r="J6" s="8"/>
      <c r="K6" s="8"/>
      <c r="L6" s="8">
        <f>H6-I6</f>
        <v>3325</v>
      </c>
      <c r="M6" s="8">
        <f>G6*10</f>
        <v>1040</v>
      </c>
      <c r="N6" s="8">
        <f>(I6*15)/100</f>
        <v>437.25</v>
      </c>
      <c r="O6" s="8">
        <f>(I6-N6)</f>
        <v>2477.75</v>
      </c>
    </row>
    <row r="7" spans="4:15" ht="16.5" thickTop="1" thickBot="1">
      <c r="D7" s="1" t="s">
        <v>2</v>
      </c>
      <c r="E7" s="5"/>
      <c r="F7" s="3">
        <v>10</v>
      </c>
      <c r="G7" s="3">
        <f t="shared" ref="G7:G18" si="0">(F7)*8</f>
        <v>80</v>
      </c>
      <c r="H7" s="4">
        <f t="shared" ref="H7:H17" si="1">G7*60</f>
        <v>4800</v>
      </c>
      <c r="I7" s="4">
        <v>2915</v>
      </c>
      <c r="J7" s="4"/>
      <c r="K7" s="4"/>
      <c r="L7" s="4">
        <f t="shared" ref="L7:L18" si="2">H7-I7</f>
        <v>1885</v>
      </c>
      <c r="M7" s="4">
        <f t="shared" ref="M7:M18" si="3">G7*10</f>
        <v>800</v>
      </c>
      <c r="N7" s="4">
        <f t="shared" ref="N7:N18" si="4">(I7*15)/100</f>
        <v>437.25</v>
      </c>
      <c r="O7" s="8">
        <f t="shared" ref="O7:O18" si="5">(I7-N7)</f>
        <v>2477.75</v>
      </c>
    </row>
    <row r="8" spans="4:15" ht="16.5" thickTop="1" thickBot="1">
      <c r="D8" s="1" t="s">
        <v>3</v>
      </c>
      <c r="E8" s="5"/>
      <c r="F8" s="3">
        <v>10</v>
      </c>
      <c r="G8" s="3">
        <f t="shared" si="0"/>
        <v>80</v>
      </c>
      <c r="H8" s="4">
        <f t="shared" si="1"/>
        <v>4800</v>
      </c>
      <c r="I8" s="4">
        <v>2915</v>
      </c>
      <c r="J8" s="4"/>
      <c r="K8" s="4"/>
      <c r="L8" s="4">
        <f t="shared" si="2"/>
        <v>1885</v>
      </c>
      <c r="M8" s="4">
        <f t="shared" si="3"/>
        <v>800</v>
      </c>
      <c r="N8" s="4">
        <f t="shared" si="4"/>
        <v>437.25</v>
      </c>
      <c r="O8" s="8">
        <f t="shared" si="5"/>
        <v>2477.75</v>
      </c>
    </row>
    <row r="9" spans="4:15" ht="16.5" thickTop="1" thickBot="1">
      <c r="D9" s="1" t="s">
        <v>4</v>
      </c>
      <c r="E9" s="5"/>
      <c r="F9" s="3">
        <v>9</v>
      </c>
      <c r="G9" s="3">
        <f t="shared" si="0"/>
        <v>72</v>
      </c>
      <c r="H9" s="4">
        <f t="shared" si="1"/>
        <v>4320</v>
      </c>
      <c r="I9" s="4">
        <v>2915</v>
      </c>
      <c r="J9" s="4"/>
      <c r="K9" s="4"/>
      <c r="L9" s="4">
        <f t="shared" si="2"/>
        <v>1405</v>
      </c>
      <c r="M9" s="4">
        <f t="shared" si="3"/>
        <v>720</v>
      </c>
      <c r="N9" s="4">
        <f t="shared" si="4"/>
        <v>437.25</v>
      </c>
      <c r="O9" s="8">
        <f t="shared" si="5"/>
        <v>2477.75</v>
      </c>
    </row>
    <row r="10" spans="4:15" ht="16.5" thickTop="1" thickBot="1">
      <c r="D10" s="1" t="s">
        <v>5</v>
      </c>
      <c r="E10" s="5"/>
      <c r="F10" s="3">
        <v>12</v>
      </c>
      <c r="G10" s="3">
        <f t="shared" si="0"/>
        <v>96</v>
      </c>
      <c r="H10" s="4">
        <f t="shared" si="1"/>
        <v>5760</v>
      </c>
      <c r="I10" s="4">
        <v>2915</v>
      </c>
      <c r="J10" s="4"/>
      <c r="K10" s="4"/>
      <c r="L10" s="4">
        <f t="shared" si="2"/>
        <v>2845</v>
      </c>
      <c r="M10" s="4">
        <f t="shared" si="3"/>
        <v>960</v>
      </c>
      <c r="N10" s="4">
        <f t="shared" si="4"/>
        <v>437.25</v>
      </c>
      <c r="O10" s="8">
        <f t="shared" si="5"/>
        <v>2477.75</v>
      </c>
    </row>
    <row r="11" spans="4:15" ht="16.5" thickTop="1" thickBot="1">
      <c r="D11" s="1" t="s">
        <v>6</v>
      </c>
      <c r="E11" s="5"/>
      <c r="F11" s="3">
        <v>11</v>
      </c>
      <c r="G11" s="3">
        <f t="shared" si="0"/>
        <v>88</v>
      </c>
      <c r="H11" s="4">
        <f t="shared" si="1"/>
        <v>5280</v>
      </c>
      <c r="I11" s="4">
        <v>2915</v>
      </c>
      <c r="J11" s="4"/>
      <c r="K11" s="4"/>
      <c r="L11" s="4">
        <f t="shared" si="2"/>
        <v>2365</v>
      </c>
      <c r="M11" s="4">
        <f t="shared" si="3"/>
        <v>880</v>
      </c>
      <c r="N11" s="4">
        <f t="shared" si="4"/>
        <v>437.25</v>
      </c>
      <c r="O11" s="8">
        <f t="shared" si="5"/>
        <v>2477.75</v>
      </c>
    </row>
    <row r="12" spans="4:15" ht="16.5" thickTop="1" thickBot="1">
      <c r="D12" s="1" t="s">
        <v>9</v>
      </c>
      <c r="E12" s="5" t="s">
        <v>18</v>
      </c>
      <c r="F12" s="3">
        <v>10</v>
      </c>
      <c r="G12" s="3">
        <f t="shared" si="0"/>
        <v>80</v>
      </c>
      <c r="H12" s="4">
        <f t="shared" si="1"/>
        <v>4800</v>
      </c>
      <c r="I12" s="4">
        <f t="shared" ref="I12:I18" si="6">(H12*70)/100</f>
        <v>3360</v>
      </c>
      <c r="J12" s="4"/>
      <c r="K12" s="4"/>
      <c r="L12" s="4">
        <f t="shared" si="2"/>
        <v>1440</v>
      </c>
      <c r="M12" s="4">
        <f t="shared" si="3"/>
        <v>800</v>
      </c>
      <c r="N12" s="4">
        <f t="shared" si="4"/>
        <v>504</v>
      </c>
      <c r="O12" s="8">
        <f t="shared" si="5"/>
        <v>2856</v>
      </c>
    </row>
    <row r="13" spans="4:15" ht="16.5" thickTop="1" thickBot="1">
      <c r="D13" s="1" t="s">
        <v>7</v>
      </c>
      <c r="E13" s="5"/>
      <c r="F13" s="3">
        <v>11</v>
      </c>
      <c r="G13" s="3">
        <f t="shared" si="0"/>
        <v>88</v>
      </c>
      <c r="H13" s="4">
        <f t="shared" si="1"/>
        <v>5280</v>
      </c>
      <c r="I13" s="4">
        <f t="shared" si="6"/>
        <v>3696</v>
      </c>
      <c r="J13" s="4"/>
      <c r="K13" s="4"/>
      <c r="L13" s="4">
        <f t="shared" si="2"/>
        <v>1584</v>
      </c>
      <c r="M13" s="4">
        <f t="shared" si="3"/>
        <v>880</v>
      </c>
      <c r="N13" s="4">
        <f t="shared" si="4"/>
        <v>554.4</v>
      </c>
      <c r="O13" s="8">
        <f t="shared" si="5"/>
        <v>3141.6</v>
      </c>
    </row>
    <row r="14" spans="4:15" ht="16.5" thickTop="1" thickBot="1">
      <c r="D14" s="1" t="s">
        <v>8</v>
      </c>
      <c r="E14" s="5"/>
      <c r="F14" s="3">
        <v>10</v>
      </c>
      <c r="G14" s="3">
        <f t="shared" si="0"/>
        <v>80</v>
      </c>
      <c r="H14" s="4">
        <f t="shared" si="1"/>
        <v>4800</v>
      </c>
      <c r="I14" s="4">
        <f t="shared" si="6"/>
        <v>3360</v>
      </c>
      <c r="J14" s="4"/>
      <c r="K14" s="4"/>
      <c r="L14" s="4">
        <f t="shared" si="2"/>
        <v>1440</v>
      </c>
      <c r="M14" s="4">
        <f t="shared" si="3"/>
        <v>800</v>
      </c>
      <c r="N14" s="4">
        <f t="shared" si="4"/>
        <v>504</v>
      </c>
      <c r="O14" s="8">
        <f t="shared" si="5"/>
        <v>2856</v>
      </c>
    </row>
    <row r="15" spans="4:15" ht="16.5" thickTop="1" thickBot="1">
      <c r="D15" s="1" t="s">
        <v>10</v>
      </c>
      <c r="E15" s="5"/>
      <c r="F15" s="3">
        <v>10</v>
      </c>
      <c r="G15" s="3">
        <f t="shared" si="0"/>
        <v>80</v>
      </c>
      <c r="H15" s="4">
        <f t="shared" si="1"/>
        <v>4800</v>
      </c>
      <c r="I15" s="4">
        <f t="shared" si="6"/>
        <v>3360</v>
      </c>
      <c r="J15" s="4"/>
      <c r="K15" s="4"/>
      <c r="L15" s="4">
        <f t="shared" si="2"/>
        <v>1440</v>
      </c>
      <c r="M15" s="4">
        <f t="shared" si="3"/>
        <v>800</v>
      </c>
      <c r="N15" s="4">
        <f t="shared" si="4"/>
        <v>504</v>
      </c>
      <c r="O15" s="8">
        <f t="shared" si="5"/>
        <v>2856</v>
      </c>
    </row>
    <row r="16" spans="4:15" ht="16.5" thickTop="1" thickBot="1">
      <c r="D16" s="1" t="s">
        <v>11</v>
      </c>
      <c r="E16" s="5"/>
      <c r="F16" s="3">
        <v>12</v>
      </c>
      <c r="G16" s="3">
        <f t="shared" si="0"/>
        <v>96</v>
      </c>
      <c r="H16" s="4">
        <f t="shared" si="1"/>
        <v>5760</v>
      </c>
      <c r="I16" s="4">
        <f t="shared" si="6"/>
        <v>4032</v>
      </c>
      <c r="J16" s="4"/>
      <c r="K16" s="4"/>
      <c r="L16" s="4">
        <f t="shared" si="2"/>
        <v>1728</v>
      </c>
      <c r="M16" s="4">
        <f t="shared" si="3"/>
        <v>960</v>
      </c>
      <c r="N16" s="4">
        <f t="shared" si="4"/>
        <v>604.79999999999995</v>
      </c>
      <c r="O16" s="8">
        <f t="shared" si="5"/>
        <v>3427.2</v>
      </c>
    </row>
    <row r="17" spans="4:15" ht="16.5" thickTop="1" thickBot="1">
      <c r="D17" s="12" t="s">
        <v>19</v>
      </c>
      <c r="E17" s="9"/>
      <c r="F17" s="10">
        <v>10</v>
      </c>
      <c r="G17" s="10">
        <f t="shared" si="0"/>
        <v>80</v>
      </c>
      <c r="H17" s="11">
        <f t="shared" si="1"/>
        <v>4800</v>
      </c>
      <c r="I17" s="11">
        <f t="shared" si="6"/>
        <v>3360</v>
      </c>
      <c r="J17" s="11"/>
      <c r="K17" s="11"/>
      <c r="L17" s="11">
        <f t="shared" si="2"/>
        <v>1440</v>
      </c>
      <c r="M17" s="11">
        <f t="shared" si="3"/>
        <v>800</v>
      </c>
      <c r="N17" s="11">
        <f t="shared" si="4"/>
        <v>504</v>
      </c>
      <c r="O17" s="11">
        <f t="shared" si="5"/>
        <v>2856</v>
      </c>
    </row>
    <row r="18" spans="4:15" ht="15.75" thickTop="1">
      <c r="D18" s="2" t="s">
        <v>27</v>
      </c>
      <c r="E18" s="6" t="s">
        <v>28</v>
      </c>
      <c r="F18" s="7">
        <v>10</v>
      </c>
      <c r="G18" s="7">
        <f t="shared" si="0"/>
        <v>80</v>
      </c>
      <c r="H18" s="8">
        <f>G18*70</f>
        <v>5600</v>
      </c>
      <c r="I18" s="8">
        <f t="shared" si="6"/>
        <v>3920</v>
      </c>
      <c r="J18" s="8"/>
      <c r="K18" s="8"/>
      <c r="L18" s="8">
        <f t="shared" si="2"/>
        <v>1680</v>
      </c>
      <c r="M18" s="8">
        <f t="shared" si="3"/>
        <v>800</v>
      </c>
      <c r="N18" s="4">
        <f t="shared" si="4"/>
        <v>588</v>
      </c>
      <c r="O18" s="8">
        <f t="shared" si="5"/>
        <v>3332</v>
      </c>
    </row>
  </sheetData>
  <mergeCells count="3">
    <mergeCell ref="E6:E11"/>
    <mergeCell ref="E12:E17"/>
    <mergeCell ref="F2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and Taxes</vt:lpstr>
      <vt:lpstr>Expenses</vt:lpstr>
      <vt:lpstr>Sheet3</vt:lpstr>
    </vt:vector>
  </TitlesOfParts>
  <Company>Thomson Reuters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Oruganti, Venkata</dc:creator>
  <cp:lastModifiedBy>Oruganti, Venkata</cp:lastModifiedBy>
  <dcterms:created xsi:type="dcterms:W3CDTF">2017-08-24T22:01:59Z</dcterms:created>
  <dcterms:modified xsi:type="dcterms:W3CDTF">2017-08-30T17:07:06Z</dcterms:modified>
</cp:coreProperties>
</file>