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3955" windowHeight="12840"/>
  </bookViews>
  <sheets>
    <sheet name="Salary and Taxes" sheetId="1" r:id="rId1"/>
    <sheet name="Expense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6" i="1"/>
  <c r="H16"/>
  <c r="G16"/>
  <c r="M16" s="1"/>
  <c r="C9"/>
  <c r="C8"/>
  <c r="C7"/>
  <c r="M5"/>
  <c r="M6"/>
  <c r="M7"/>
  <c r="M8"/>
  <c r="M9"/>
  <c r="M10"/>
  <c r="M11"/>
  <c r="M12"/>
  <c r="M13"/>
  <c r="M14"/>
  <c r="M15"/>
  <c r="M4"/>
  <c r="G15"/>
  <c r="H15" s="1"/>
  <c r="L11"/>
  <c r="L12"/>
  <c r="L13"/>
  <c r="L14"/>
  <c r="G14"/>
  <c r="H14" s="1"/>
  <c r="I14" s="1"/>
  <c r="I13"/>
  <c r="G13"/>
  <c r="H13" s="1"/>
  <c r="I12"/>
  <c r="G12"/>
  <c r="H12" s="1"/>
  <c r="I11"/>
  <c r="G11"/>
  <c r="H11" s="1"/>
  <c r="L5"/>
  <c r="L6"/>
  <c r="L7"/>
  <c r="L8"/>
  <c r="L9"/>
  <c r="L10"/>
  <c r="L4"/>
  <c r="I10"/>
  <c r="G10"/>
  <c r="H10" s="1"/>
  <c r="G9"/>
  <c r="H9" s="1"/>
  <c r="G8"/>
  <c r="H8" s="1"/>
  <c r="H7"/>
  <c r="G7"/>
  <c r="H5"/>
  <c r="H6"/>
  <c r="G5"/>
  <c r="G6"/>
  <c r="H4"/>
  <c r="G4"/>
  <c r="I15" l="1"/>
  <c r="L15" s="1"/>
  <c r="L16" l="1"/>
</calcChain>
</file>

<file path=xl/sharedStrings.xml><?xml version="1.0" encoding="utf-8"?>
<sst xmlns="http://schemas.openxmlformats.org/spreadsheetml/2006/main" count="30" uniqueCount="29">
  <si>
    <t>Month</t>
  </si>
  <si>
    <t>Offer</t>
  </si>
  <si>
    <t>September (1-15)</t>
  </si>
  <si>
    <t>September (15-30)</t>
  </si>
  <si>
    <t>October(1-15)</t>
  </si>
  <si>
    <t>October(15-31)</t>
  </si>
  <si>
    <t>November(1-15)</t>
  </si>
  <si>
    <t>December(1-15)</t>
  </si>
  <si>
    <t>December(15-31)</t>
  </si>
  <si>
    <t>November(15-30)</t>
  </si>
  <si>
    <t>January(1-15)</t>
  </si>
  <si>
    <t>January(15-31)</t>
  </si>
  <si>
    <t>Hours</t>
  </si>
  <si>
    <t>August (15-31)</t>
  </si>
  <si>
    <t>Work Days</t>
  </si>
  <si>
    <t>Actual Pay</t>
  </si>
  <si>
    <t>Received Pay</t>
  </si>
  <si>
    <t>Difference</t>
  </si>
  <si>
    <t>70-30 on 60$/hr</t>
  </si>
  <si>
    <t>February(1-15)</t>
  </si>
  <si>
    <t>Pay Made</t>
  </si>
  <si>
    <t>Profit</t>
  </si>
  <si>
    <t>Vintech</t>
  </si>
  <si>
    <t>Paid to me</t>
  </si>
  <si>
    <t>Consultancy</t>
  </si>
  <si>
    <t>Money ON ME</t>
  </si>
  <si>
    <t>Tax</t>
  </si>
  <si>
    <t>February(15-28)</t>
  </si>
  <si>
    <t>75-25 on 70$/hr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</si>
</sst>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3" applyNumberFormat="0" applyAlignment="0" applyProtection="0"/>
    <xf numFmtId="0" fontId="5" fillId="2" borderId="2" applyNumberFormat="0" applyAlignment="0" applyProtection="0"/>
    <xf numFmtId="0" fontId="6" fillId="3" borderId="4" applyNumberFormat="0" applyAlignment="0" applyProtection="0"/>
  </cellStyleXfs>
  <cellXfs count="12">
    <xf numFmtId="0" fontId="0" fillId="0" borderId="0" xfId="0"/>
    <xf numFmtId="0" fontId="3" fillId="0" borderId="1" xfId="3"/>
    <xf numFmtId="0" fontId="5" fillId="2" borderId="2" xfId="5"/>
    <xf numFmtId="0" fontId="6" fillId="3" borderId="4" xfId="6"/>
    <xf numFmtId="44" fontId="4" fillId="2" borderId="3" xfId="4" applyNumberFormat="1"/>
    <xf numFmtId="0" fontId="2" fillId="0" borderId="0" xfId="2" applyAlignment="1">
      <alignment horizontal="center"/>
    </xf>
    <xf numFmtId="0" fontId="6" fillId="3" borderId="5" xfId="6" applyBorder="1"/>
    <xf numFmtId="3" fontId="0" fillId="0" borderId="6" xfId="0" applyNumberFormat="1" applyBorder="1" applyAlignment="1">
      <alignment horizontal="center"/>
    </xf>
    <xf numFmtId="0" fontId="0" fillId="0" borderId="3" xfId="0" applyBorder="1"/>
    <xf numFmtId="44" fontId="0" fillId="0" borderId="3" xfId="1" applyFont="1" applyBorder="1"/>
    <xf numFmtId="0" fontId="0" fillId="0" borderId="6" xfId="0" applyBorder="1" applyAlignment="1">
      <alignment horizontal="center"/>
    </xf>
    <xf numFmtId="0" fontId="0" fillId="0" borderId="6" xfId="0" applyBorder="1"/>
  </cellXfs>
  <cellStyles count="7">
    <cellStyle name="Calculation" xfId="5" builtinId="22"/>
    <cellStyle name="Check Cell" xfId="6" builtinId="23"/>
    <cellStyle name="Currency" xfId="1" builtinId="4"/>
    <cellStyle name="Heading 2" xfId="3" builtinId="17"/>
    <cellStyle name="Normal" xfId="0" builtinId="0"/>
    <cellStyle name="Output" xfId="4" builtinId="21"/>
    <cellStyle name="Title" xfId="2" builtinId="1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16"/>
  <sheetViews>
    <sheetView tabSelected="1" workbookViewId="0">
      <selection activeCell="E4" sqref="E4:E9"/>
    </sheetView>
  </sheetViews>
  <sheetFormatPr defaultRowHeight="15"/>
  <cols>
    <col min="2" max="2" width="14.7109375" customWidth="1"/>
    <col min="3" max="3" width="18" customWidth="1"/>
    <col min="4" max="4" width="19.5703125" customWidth="1"/>
    <col min="5" max="5" width="17" customWidth="1"/>
    <col min="6" max="6" width="12.85546875" customWidth="1"/>
    <col min="7" max="7" width="11.28515625" customWidth="1"/>
    <col min="8" max="8" width="14.5703125" customWidth="1"/>
    <col min="9" max="9" width="12.42578125" customWidth="1"/>
    <col min="10" max="10" width="18.7109375" customWidth="1"/>
    <col min="11" max="11" width="16.85546875" customWidth="1"/>
    <col min="12" max="12" width="13.42578125" customWidth="1"/>
    <col min="13" max="13" width="13.7109375" customWidth="1"/>
    <col min="14" max="14" width="18" customWidth="1"/>
  </cols>
  <sheetData>
    <row r="1" spans="2:14">
      <c r="E1" s="5" t="s">
        <v>25</v>
      </c>
      <c r="F1" s="5"/>
      <c r="G1" s="5"/>
      <c r="H1" s="5"/>
      <c r="I1" s="5"/>
      <c r="J1" s="5"/>
      <c r="K1" s="5"/>
    </row>
    <row r="2" spans="2:14">
      <c r="E2" s="5"/>
      <c r="F2" s="5"/>
      <c r="G2" s="5"/>
      <c r="H2" s="5"/>
      <c r="I2" s="5"/>
      <c r="J2" s="5"/>
      <c r="K2" s="5"/>
    </row>
    <row r="3" spans="2:14" ht="18" thickBot="1">
      <c r="D3" s="1" t="s">
        <v>0</v>
      </c>
      <c r="E3" s="1" t="s">
        <v>1</v>
      </c>
      <c r="F3" s="1" t="s">
        <v>14</v>
      </c>
      <c r="G3" s="1" t="s">
        <v>12</v>
      </c>
      <c r="H3" s="1" t="s">
        <v>20</v>
      </c>
      <c r="I3" s="1" t="s">
        <v>15</v>
      </c>
      <c r="J3" s="1" t="s">
        <v>16</v>
      </c>
      <c r="K3" s="1" t="s">
        <v>17</v>
      </c>
      <c r="L3" s="1" t="s">
        <v>21</v>
      </c>
      <c r="M3" s="1" t="s">
        <v>22</v>
      </c>
      <c r="N3" s="1" t="s">
        <v>26</v>
      </c>
    </row>
    <row r="4" spans="2:14" ht="16.5" thickTop="1" thickBot="1">
      <c r="D4" s="3" t="s">
        <v>13</v>
      </c>
      <c r="E4" s="7">
        <v>70000</v>
      </c>
      <c r="F4" s="8">
        <v>13</v>
      </c>
      <c r="G4" s="8">
        <f>(F4)*8</f>
        <v>104</v>
      </c>
      <c r="H4" s="9">
        <f>G4*60</f>
        <v>6240</v>
      </c>
      <c r="I4" s="9">
        <v>2915</v>
      </c>
      <c r="J4" s="9"/>
      <c r="K4" s="9"/>
      <c r="L4" s="9">
        <f>H4-I4</f>
        <v>3325</v>
      </c>
      <c r="M4" s="9">
        <f>G4*10</f>
        <v>1040</v>
      </c>
    </row>
    <row r="5" spans="2:14" ht="16.5" thickTop="1" thickBot="1">
      <c r="D5" s="3" t="s">
        <v>2</v>
      </c>
      <c r="E5" s="10"/>
      <c r="F5" s="8">
        <v>10</v>
      </c>
      <c r="G5" s="8">
        <f t="shared" ref="G5:G16" si="0">(F5)*8</f>
        <v>80</v>
      </c>
      <c r="H5" s="9">
        <f t="shared" ref="H5:H16" si="1">G5*60</f>
        <v>4800</v>
      </c>
      <c r="I5" s="9">
        <v>2915</v>
      </c>
      <c r="J5" s="9"/>
      <c r="K5" s="9"/>
      <c r="L5" s="9">
        <f t="shared" ref="L5:L16" si="2">H5-I5</f>
        <v>1885</v>
      </c>
      <c r="M5" s="9">
        <f t="shared" ref="M5:M16" si="3">G5*10</f>
        <v>800</v>
      </c>
    </row>
    <row r="6" spans="2:14" ht="16.5" thickTop="1" thickBot="1">
      <c r="D6" s="3" t="s">
        <v>3</v>
      </c>
      <c r="E6" s="10"/>
      <c r="F6" s="8">
        <v>10</v>
      </c>
      <c r="G6" s="8">
        <f t="shared" si="0"/>
        <v>80</v>
      </c>
      <c r="H6" s="9">
        <f t="shared" si="1"/>
        <v>4800</v>
      </c>
      <c r="I6" s="9">
        <v>2915</v>
      </c>
      <c r="J6" s="9"/>
      <c r="K6" s="9"/>
      <c r="L6" s="9">
        <f t="shared" si="2"/>
        <v>1885</v>
      </c>
      <c r="M6" s="9">
        <f t="shared" si="3"/>
        <v>800</v>
      </c>
    </row>
    <row r="7" spans="2:14" ht="16.5" thickTop="1" thickBot="1">
      <c r="B7" s="2" t="s">
        <v>23</v>
      </c>
      <c r="C7" s="4">
        <f>SUM(I4:I15)</f>
        <v>38658</v>
      </c>
      <c r="D7" s="3" t="s">
        <v>4</v>
      </c>
      <c r="E7" s="10"/>
      <c r="F7" s="8">
        <v>9</v>
      </c>
      <c r="G7" s="8">
        <f t="shared" si="0"/>
        <v>72</v>
      </c>
      <c r="H7" s="9">
        <f t="shared" si="1"/>
        <v>4320</v>
      </c>
      <c r="I7" s="9">
        <v>2915</v>
      </c>
      <c r="J7" s="9"/>
      <c r="K7" s="9"/>
      <c r="L7" s="9">
        <f t="shared" si="2"/>
        <v>1405</v>
      </c>
      <c r="M7" s="9">
        <f t="shared" si="3"/>
        <v>720</v>
      </c>
    </row>
    <row r="8" spans="2:14" ht="16.5" thickTop="1" thickBot="1">
      <c r="B8" s="2" t="s">
        <v>24</v>
      </c>
      <c r="C8" s="4">
        <f>SUM(L4:L15)</f>
        <v>22782</v>
      </c>
      <c r="D8" s="3" t="s">
        <v>5</v>
      </c>
      <c r="E8" s="10"/>
      <c r="F8" s="8">
        <v>12</v>
      </c>
      <c r="G8" s="8">
        <f t="shared" si="0"/>
        <v>96</v>
      </c>
      <c r="H8" s="9">
        <f t="shared" si="1"/>
        <v>5760</v>
      </c>
      <c r="I8" s="9">
        <v>2915</v>
      </c>
      <c r="J8" s="9"/>
      <c r="K8" s="9"/>
      <c r="L8" s="9">
        <f t="shared" si="2"/>
        <v>2845</v>
      </c>
      <c r="M8" s="9">
        <f t="shared" si="3"/>
        <v>960</v>
      </c>
    </row>
    <row r="9" spans="2:14" ht="16.5" thickTop="1" thickBot="1">
      <c r="B9" s="2" t="s">
        <v>22</v>
      </c>
      <c r="C9" s="4">
        <f>SUM(M4:M15)</f>
        <v>10240</v>
      </c>
      <c r="D9" s="3" t="s">
        <v>6</v>
      </c>
      <c r="E9" s="10"/>
      <c r="F9" s="8">
        <v>11</v>
      </c>
      <c r="G9" s="8">
        <f t="shared" si="0"/>
        <v>88</v>
      </c>
      <c r="H9" s="9">
        <f t="shared" si="1"/>
        <v>5280</v>
      </c>
      <c r="I9" s="9">
        <v>2915</v>
      </c>
      <c r="J9" s="9"/>
      <c r="K9" s="9"/>
      <c r="L9" s="9">
        <f t="shared" si="2"/>
        <v>2365</v>
      </c>
      <c r="M9" s="9">
        <f t="shared" si="3"/>
        <v>880</v>
      </c>
    </row>
    <row r="10" spans="2:14" ht="16.5" thickTop="1" thickBot="1">
      <c r="D10" s="3" t="s">
        <v>9</v>
      </c>
      <c r="E10" s="10" t="s">
        <v>18</v>
      </c>
      <c r="F10" s="8">
        <v>10</v>
      </c>
      <c r="G10" s="8">
        <f t="shared" si="0"/>
        <v>80</v>
      </c>
      <c r="H10" s="9">
        <f t="shared" si="1"/>
        <v>4800</v>
      </c>
      <c r="I10" s="9">
        <f>(H10*70)/100</f>
        <v>3360</v>
      </c>
      <c r="J10" s="9"/>
      <c r="K10" s="9"/>
      <c r="L10" s="9">
        <f t="shared" si="2"/>
        <v>1440</v>
      </c>
      <c r="M10" s="9">
        <f t="shared" si="3"/>
        <v>800</v>
      </c>
    </row>
    <row r="11" spans="2:14" ht="16.5" thickTop="1" thickBot="1">
      <c r="D11" s="3" t="s">
        <v>7</v>
      </c>
      <c r="E11" s="10"/>
      <c r="F11" s="8">
        <v>11</v>
      </c>
      <c r="G11" s="8">
        <f t="shared" si="0"/>
        <v>88</v>
      </c>
      <c r="H11" s="9">
        <f t="shared" si="1"/>
        <v>5280</v>
      </c>
      <c r="I11" s="9">
        <f>(H11*70)/100</f>
        <v>3696</v>
      </c>
      <c r="J11" s="9"/>
      <c r="K11" s="9"/>
      <c r="L11" s="9">
        <f t="shared" si="2"/>
        <v>1584</v>
      </c>
      <c r="M11" s="9">
        <f t="shared" si="3"/>
        <v>880</v>
      </c>
    </row>
    <row r="12" spans="2:14" ht="16.5" thickTop="1" thickBot="1">
      <c r="D12" s="3" t="s">
        <v>8</v>
      </c>
      <c r="E12" s="10"/>
      <c r="F12" s="8">
        <v>10</v>
      </c>
      <c r="G12" s="8">
        <f t="shared" si="0"/>
        <v>80</v>
      </c>
      <c r="H12" s="9">
        <f t="shared" si="1"/>
        <v>4800</v>
      </c>
      <c r="I12" s="9">
        <f>(H12*70)/100</f>
        <v>3360</v>
      </c>
      <c r="J12" s="9"/>
      <c r="K12" s="9"/>
      <c r="L12" s="9">
        <f t="shared" si="2"/>
        <v>1440</v>
      </c>
      <c r="M12" s="9">
        <f t="shared" si="3"/>
        <v>800</v>
      </c>
    </row>
    <row r="13" spans="2:14" ht="16.5" thickTop="1" thickBot="1">
      <c r="D13" s="3" t="s">
        <v>10</v>
      </c>
      <c r="E13" s="10"/>
      <c r="F13" s="8">
        <v>10</v>
      </c>
      <c r="G13" s="8">
        <f t="shared" si="0"/>
        <v>80</v>
      </c>
      <c r="H13" s="9">
        <f t="shared" si="1"/>
        <v>4800</v>
      </c>
      <c r="I13" s="9">
        <f>(H13*70)/100</f>
        <v>3360</v>
      </c>
      <c r="J13" s="9"/>
      <c r="K13" s="9"/>
      <c r="L13" s="9">
        <f t="shared" si="2"/>
        <v>1440</v>
      </c>
      <c r="M13" s="9">
        <f t="shared" si="3"/>
        <v>800</v>
      </c>
    </row>
    <row r="14" spans="2:14" ht="16.5" thickTop="1" thickBot="1">
      <c r="D14" s="3" t="s">
        <v>11</v>
      </c>
      <c r="E14" s="10"/>
      <c r="F14" s="8">
        <v>12</v>
      </c>
      <c r="G14" s="8">
        <f t="shared" si="0"/>
        <v>96</v>
      </c>
      <c r="H14" s="9">
        <f t="shared" si="1"/>
        <v>5760</v>
      </c>
      <c r="I14" s="9">
        <f>(H14*70)/100</f>
        <v>4032</v>
      </c>
      <c r="J14" s="9"/>
      <c r="K14" s="9"/>
      <c r="L14" s="9">
        <f t="shared" si="2"/>
        <v>1728</v>
      </c>
      <c r="M14" s="9">
        <f t="shared" si="3"/>
        <v>960</v>
      </c>
    </row>
    <row r="15" spans="2:14" ht="16.5" thickTop="1" thickBot="1">
      <c r="D15" s="3" t="s">
        <v>19</v>
      </c>
      <c r="E15" s="10"/>
      <c r="F15" s="8">
        <v>10</v>
      </c>
      <c r="G15" s="8">
        <f t="shared" si="0"/>
        <v>80</v>
      </c>
      <c r="H15" s="9">
        <f t="shared" si="1"/>
        <v>4800</v>
      </c>
      <c r="I15" s="9">
        <f>(H15*70)/100</f>
        <v>3360</v>
      </c>
      <c r="J15" s="9"/>
      <c r="K15" s="9"/>
      <c r="L15" s="9">
        <f t="shared" si="2"/>
        <v>1440</v>
      </c>
      <c r="M15" s="9">
        <f t="shared" si="3"/>
        <v>800</v>
      </c>
    </row>
    <row r="16" spans="2:14" ht="15.75" thickTop="1">
      <c r="D16" s="6" t="s">
        <v>27</v>
      </c>
      <c r="E16" s="11" t="s">
        <v>28</v>
      </c>
      <c r="F16" s="8">
        <v>9</v>
      </c>
      <c r="G16" s="8">
        <f t="shared" si="0"/>
        <v>72</v>
      </c>
      <c r="H16" s="9">
        <f>G16*70</f>
        <v>5040</v>
      </c>
      <c r="I16" s="9">
        <f>(H16*75)/100</f>
        <v>3780</v>
      </c>
      <c r="J16" s="9"/>
      <c r="K16" s="9"/>
      <c r="L16" s="9">
        <f t="shared" si="2"/>
        <v>1260</v>
      </c>
      <c r="M16" s="9">
        <f t="shared" si="3"/>
        <v>720</v>
      </c>
    </row>
  </sheetData>
  <mergeCells count="3">
    <mergeCell ref="E4:E9"/>
    <mergeCell ref="E10:E15"/>
    <mergeCell ref="E1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3" sqref="C3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Salary and Taxes</vt:lpstr>
      <vt:lpstr>Expenses</vt:lpstr>
      <vt:lpstr>Sheet3</vt:lpstr>
    </vt:vector>
  </TitlesOfParts>
  <Company>Thomson Reuters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Oruganti, Venkata</dc:creator>
  <cp:lastModifiedBy>Oruganti, Venkata</cp:lastModifiedBy>
  <dcterms:created xsi:type="dcterms:W3CDTF">2017-08-24T22:01:59Z</dcterms:created>
  <dcterms:modified xsi:type="dcterms:W3CDTF">2017-08-24T22:56:47Z</dcterms:modified>
</cp:coreProperties>
</file>