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live\projects\capacity_credit\"/>
    </mc:Choice>
  </mc:AlternateContent>
  <xr:revisionPtr revIDLastSave="0" documentId="13_ncr:1_{7A203300-3051-40AD-ACF5-2CAD7139646F}" xr6:coauthVersionLast="47" xr6:coauthVersionMax="47" xr10:uidLastSave="{00000000-0000-0000-0000-000000000000}"/>
  <bookViews>
    <workbookView xWindow="1395" yWindow="1395" windowWidth="21600" windowHeight="11505" xr2:uid="{00000000-000D-0000-FFFF-FFFF00000000}"/>
  </bookViews>
  <sheets>
    <sheet name="t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J9" i="1"/>
  <c r="I9" i="1"/>
  <c r="P11" i="1"/>
  <c r="G10" i="1" s="1"/>
  <c r="M10" i="1"/>
  <c r="H10" i="1"/>
  <c r="H9" i="1"/>
  <c r="F6" i="1"/>
  <c r="R6" i="1" s="1"/>
  <c r="F7" i="1"/>
  <c r="R7" i="1" s="1"/>
  <c r="F9" i="1"/>
  <c r="F5" i="1"/>
  <c r="R5" i="1" s="1"/>
  <c r="P10" i="1" l="1"/>
  <c r="F10" i="1" s="1"/>
</calcChain>
</file>

<file path=xl/sharedStrings.xml><?xml version="1.0" encoding="utf-8"?>
<sst xmlns="http://schemas.openxmlformats.org/spreadsheetml/2006/main" count="46" uniqueCount="46">
  <si>
    <t>afc</t>
  </si>
  <si>
    <t>pv</t>
  </si>
  <si>
    <t>on</t>
  </si>
  <si>
    <t>off</t>
  </si>
  <si>
    <t>eff</t>
  </si>
  <si>
    <t>bat</t>
  </si>
  <si>
    <t>Fixed O&amp;M (€/kW/a)</t>
  </si>
  <si>
    <t>Lifetime
(a)</t>
  </si>
  <si>
    <t>Discountrate</t>
  </si>
  <si>
    <t>h2</t>
  </si>
  <si>
    <t>afc_sto</t>
  </si>
  <si>
    <t>capa_charge</t>
  </si>
  <si>
    <t>capa_sto</t>
  </si>
  <si>
    <t>capa</t>
  </si>
  <si>
    <t>afc_charge</t>
  </si>
  <si>
    <t>hydro</t>
  </si>
  <si>
    <t>eff_charge</t>
  </si>
  <si>
    <t>bio</t>
  </si>
  <si>
    <t>ror</t>
  </si>
  <si>
    <t>optimal</t>
  </si>
  <si>
    <t>bioflex</t>
  </si>
  <si>
    <t>Annualized fixed cost (AFC)</t>
  </si>
  <si>
    <t>Generation and storage discharging
(€/kW/a)</t>
  </si>
  <si>
    <t>Storage charging
(€/kW/a)</t>
  </si>
  <si>
    <t>Storage energy
(€/kWh/a)</t>
  </si>
  <si>
    <t>Installed capacity</t>
  </si>
  <si>
    <t>Efficiency</t>
  </si>
  <si>
    <t>Light blue area is used in the model</t>
  </si>
  <si>
    <t>H2-CCGT</t>
  </si>
  <si>
    <t>H2-Electrolyzer</t>
  </si>
  <si>
    <t>Solar PV</t>
  </si>
  <si>
    <t>Onshore wind</t>
  </si>
  <si>
    <t>Offshore wind</t>
  </si>
  <si>
    <t>Batteries</t>
  </si>
  <si>
    <t>Assumptions for calculating AFC</t>
  </si>
  <si>
    <t>Additional information</t>
  </si>
  <si>
    <t>Generation and storage discharging (GW)</t>
  </si>
  <si>
    <t>Storage charging 
(GW)</t>
  </si>
  <si>
    <t>Storage energy 
(GWh)</t>
  </si>
  <si>
    <t>Optimal generation 
(GW)</t>
  </si>
  <si>
    <t>Storage discharging 
(1)</t>
  </si>
  <si>
    <t>Storage charging 
(1)</t>
  </si>
  <si>
    <t>Levelized cost of electricity 
(€/MWh)</t>
  </si>
  <si>
    <t>Capacity factor - 
from profiles 
(1)</t>
  </si>
  <si>
    <t>Energy-specific investment
(€/kWh)</t>
  </si>
  <si>
    <t>Power-specific investment
(€/kW)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</si>
</sst>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4" borderId="0" xfId="0" applyFill="1" applyBorder="1"/>
    <xf numFmtId="0" fontId="0" fillId="3" borderId="0" xfId="0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2" xfId="0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0" fontId="0" fillId="2" borderId="2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0" fontId="0" fillId="4" borderId="2" xfId="0" applyFill="1" applyBorder="1"/>
    <xf numFmtId="164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5" xfId="0" applyFill="1" applyBorder="1" applyAlignment="1">
      <alignment horizontal="right" wrapText="1"/>
    </xf>
    <xf numFmtId="0" fontId="0" fillId="5" borderId="6" xfId="0" applyFill="1" applyBorder="1" applyAlignment="1">
      <alignment horizontal="right" wrapText="1"/>
    </xf>
    <xf numFmtId="2" fontId="0" fillId="4" borderId="2" xfId="0" applyNumberFormat="1" applyFill="1" applyBorder="1"/>
    <xf numFmtId="0" fontId="1" fillId="5" borderId="1" xfId="0" applyFont="1" applyFill="1" applyBorder="1"/>
    <xf numFmtId="9" fontId="0" fillId="4" borderId="1" xfId="0" applyNumberFormat="1" applyFill="1" applyBorder="1"/>
    <xf numFmtId="0" fontId="0" fillId="0" borderId="0" xfId="0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Normal="100" workbookViewId="0"/>
  </sheetViews>
  <sheetFormatPr baseColWidth="10" defaultColWidth="8.85546875" defaultRowHeight="15" x14ac:dyDescent="0.25"/>
  <cols>
    <col min="1" max="1" width="11.85546875" bestFit="1" customWidth="1"/>
    <col min="2" max="10" width="13.28515625" customWidth="1"/>
    <col min="12" max="12" width="13.42578125" bestFit="1" customWidth="1"/>
    <col min="13" max="18" width="12.28515625" customWidth="1"/>
  </cols>
  <sheetData>
    <row r="1" spans="1:18" x14ac:dyDescent="0.25">
      <c r="G1" s="2"/>
      <c r="H1" s="2"/>
      <c r="I1" s="2"/>
    </row>
    <row r="2" spans="1:18" x14ac:dyDescent="0.25">
      <c r="B2" s="13" t="s">
        <v>25</v>
      </c>
      <c r="C2" s="14"/>
      <c r="D2" s="14"/>
      <c r="E2" s="15"/>
      <c r="F2" s="13" t="s">
        <v>21</v>
      </c>
      <c r="G2" s="14"/>
      <c r="H2" s="14"/>
      <c r="I2" s="13" t="s">
        <v>26</v>
      </c>
      <c r="J2" s="15"/>
      <c r="M2" s="34" t="s">
        <v>34</v>
      </c>
      <c r="N2" s="35"/>
      <c r="O2" s="35"/>
      <c r="P2" s="35"/>
      <c r="Q2" s="34" t="s">
        <v>35</v>
      </c>
      <c r="R2" s="36"/>
    </row>
    <row r="3" spans="1:18" s="1" customFormat="1" ht="75" x14ac:dyDescent="0.25">
      <c r="B3" s="16" t="s">
        <v>36</v>
      </c>
      <c r="C3" s="4" t="s">
        <v>37</v>
      </c>
      <c r="D3" s="4" t="s">
        <v>38</v>
      </c>
      <c r="E3" s="17" t="s">
        <v>39</v>
      </c>
      <c r="F3" s="16" t="s">
        <v>22</v>
      </c>
      <c r="G3" s="4" t="s">
        <v>23</v>
      </c>
      <c r="H3" s="4" t="s">
        <v>24</v>
      </c>
      <c r="I3" s="16" t="s">
        <v>40</v>
      </c>
      <c r="J3" s="17" t="s">
        <v>41</v>
      </c>
      <c r="M3" s="37" t="s">
        <v>45</v>
      </c>
      <c r="N3" s="38" t="s">
        <v>44</v>
      </c>
      <c r="O3" s="38" t="s">
        <v>7</v>
      </c>
      <c r="P3" s="38" t="s">
        <v>6</v>
      </c>
      <c r="Q3" s="37" t="s">
        <v>43</v>
      </c>
      <c r="R3" s="39" t="s">
        <v>42</v>
      </c>
    </row>
    <row r="4" spans="1:18" x14ac:dyDescent="0.25">
      <c r="A4" s="22"/>
      <c r="B4" s="23" t="s">
        <v>13</v>
      </c>
      <c r="C4" s="24" t="s">
        <v>11</v>
      </c>
      <c r="D4" s="24" t="s">
        <v>12</v>
      </c>
      <c r="E4" s="25" t="s">
        <v>19</v>
      </c>
      <c r="F4" s="23" t="s">
        <v>0</v>
      </c>
      <c r="G4" s="24" t="s">
        <v>14</v>
      </c>
      <c r="H4" s="24" t="s">
        <v>10</v>
      </c>
      <c r="I4" s="23" t="s">
        <v>4</v>
      </c>
      <c r="J4" s="25" t="s">
        <v>16</v>
      </c>
      <c r="K4" s="1"/>
      <c r="L4" s="44"/>
      <c r="M4" s="45"/>
      <c r="N4" s="46"/>
      <c r="O4" s="46"/>
      <c r="P4" s="46"/>
      <c r="Q4" s="45"/>
      <c r="R4" s="47"/>
    </row>
    <row r="5" spans="1:18" x14ac:dyDescent="0.25">
      <c r="A5" s="7" t="s">
        <v>1</v>
      </c>
      <c r="B5" s="18"/>
      <c r="C5" s="5"/>
      <c r="D5" s="5"/>
      <c r="E5" s="19">
        <v>91.637276871042246</v>
      </c>
      <c r="F5" s="21">
        <f>-PMT($M$13,O5,M5)+P5</f>
        <v>45.202023195523289</v>
      </c>
      <c r="G5" s="6"/>
      <c r="H5" s="6"/>
      <c r="I5" s="21"/>
      <c r="J5" s="8"/>
      <c r="K5" s="1"/>
      <c r="L5" s="26" t="s">
        <v>30</v>
      </c>
      <c r="M5" s="28">
        <v>450</v>
      </c>
      <c r="N5" s="3"/>
      <c r="O5" s="3">
        <v>25</v>
      </c>
      <c r="P5" s="3">
        <v>10</v>
      </c>
      <c r="Q5" s="40">
        <v>0.1138207511110282</v>
      </c>
      <c r="R5" s="29">
        <f>F5/(Q5*8.76)</f>
        <v>45.334864333813741</v>
      </c>
    </row>
    <row r="6" spans="1:18" x14ac:dyDescent="0.25">
      <c r="A6" s="7" t="s">
        <v>2</v>
      </c>
      <c r="B6" s="18"/>
      <c r="C6" s="5"/>
      <c r="D6" s="5"/>
      <c r="E6" s="19">
        <v>93.90240035348404</v>
      </c>
      <c r="F6" s="21">
        <f>-PMT($M$13,O6,M6)+P6</f>
        <v>83.404046391046577</v>
      </c>
      <c r="G6" s="6"/>
      <c r="H6" s="6"/>
      <c r="I6" s="21"/>
      <c r="J6" s="8"/>
      <c r="K6" s="1"/>
      <c r="L6" s="26" t="s">
        <v>31</v>
      </c>
      <c r="M6" s="28">
        <v>900</v>
      </c>
      <c r="N6" s="3"/>
      <c r="O6" s="3">
        <v>25</v>
      </c>
      <c r="P6" s="3">
        <v>13</v>
      </c>
      <c r="Q6" s="40">
        <v>0.22287576377452228</v>
      </c>
      <c r="R6" s="29">
        <f>F6/(Q6*8.76)</f>
        <v>42.718910754350937</v>
      </c>
    </row>
    <row r="7" spans="1:18" x14ac:dyDescent="0.25">
      <c r="A7" s="7" t="s">
        <v>3</v>
      </c>
      <c r="B7" s="18"/>
      <c r="C7" s="5"/>
      <c r="D7" s="5"/>
      <c r="E7" s="19">
        <v>98.0508431517476</v>
      </c>
      <c r="F7" s="21">
        <f>-PMT($M$13,O7,M7)+P7</f>
        <v>166.80809278209315</v>
      </c>
      <c r="G7" s="6"/>
      <c r="H7" s="6"/>
      <c r="I7" s="21"/>
      <c r="J7" s="8"/>
      <c r="K7" s="1"/>
      <c r="L7" s="26" t="s">
        <v>32</v>
      </c>
      <c r="M7" s="28">
        <v>1800</v>
      </c>
      <c r="N7" s="3"/>
      <c r="O7" s="3">
        <v>25</v>
      </c>
      <c r="P7" s="3">
        <v>26</v>
      </c>
      <c r="Q7" s="40">
        <v>0.42960883564975966</v>
      </c>
      <c r="R7" s="29">
        <f>F7/(Q7*8.76)</f>
        <v>44.324087737123079</v>
      </c>
    </row>
    <row r="8" spans="1:18" x14ac:dyDescent="0.25">
      <c r="A8" s="7" t="s">
        <v>15</v>
      </c>
      <c r="B8" s="18">
        <v>8.85</v>
      </c>
      <c r="C8" s="5">
        <v>7.96</v>
      </c>
      <c r="D8" s="5">
        <v>1280</v>
      </c>
      <c r="E8" s="8"/>
      <c r="F8" s="21"/>
      <c r="G8" s="6"/>
      <c r="H8" s="6"/>
      <c r="I8" s="21">
        <f>SQRT(0.8)</f>
        <v>0.89442719099991586</v>
      </c>
      <c r="J8" s="9">
        <f>SQRT(0.8)</f>
        <v>0.89442719099991586</v>
      </c>
      <c r="K8" s="1"/>
      <c r="L8" s="26"/>
      <c r="M8" s="28"/>
      <c r="N8" s="3"/>
      <c r="O8" s="3"/>
      <c r="P8" s="3"/>
      <c r="Q8" s="28"/>
      <c r="R8" s="30"/>
    </row>
    <row r="9" spans="1:18" x14ac:dyDescent="0.25">
      <c r="A9" s="7" t="s">
        <v>5</v>
      </c>
      <c r="B9" s="18"/>
      <c r="C9" s="5"/>
      <c r="D9" s="5"/>
      <c r="E9" s="8"/>
      <c r="F9" s="21">
        <f>-PMT($M$13,O9,M9)+P9</f>
        <v>10.296276395531271</v>
      </c>
      <c r="G9" s="6"/>
      <c r="H9" s="6">
        <f>-PMT($M$13,O9,N9)</f>
        <v>12.870345494414089</v>
      </c>
      <c r="I9" s="21">
        <f>SQRT(0.9)</f>
        <v>0.94868329805051377</v>
      </c>
      <c r="J9" s="9">
        <f>SQRT(0.9)</f>
        <v>0.94868329805051377</v>
      </c>
      <c r="K9" s="1"/>
      <c r="L9" s="26" t="s">
        <v>33</v>
      </c>
      <c r="M9" s="28">
        <v>100</v>
      </c>
      <c r="N9" s="3">
        <v>125</v>
      </c>
      <c r="O9" s="3">
        <v>15</v>
      </c>
      <c r="P9" s="3">
        <v>0</v>
      </c>
      <c r="Q9" s="28"/>
      <c r="R9" s="30"/>
    </row>
    <row r="10" spans="1:18" x14ac:dyDescent="0.25">
      <c r="A10" s="7" t="s">
        <v>9</v>
      </c>
      <c r="B10" s="18"/>
      <c r="C10" s="5"/>
      <c r="D10" s="5"/>
      <c r="E10" s="8"/>
      <c r="F10" s="21">
        <f>-PMT($M$13,O10,M10)+P10</f>
        <v>73.670038659205488</v>
      </c>
      <c r="G10" s="6">
        <f>-PMT($M$13,O11,M11)+P11</f>
        <v>44.202023195523289</v>
      </c>
      <c r="H10" s="6">
        <f>-PMT($M$13,O10,N10)</f>
        <v>0.15645343642454798</v>
      </c>
      <c r="I10" s="21">
        <v>0.63</v>
      </c>
      <c r="J10" s="9">
        <v>0.8</v>
      </c>
      <c r="K10" s="1"/>
      <c r="L10" s="26" t="s">
        <v>28</v>
      </c>
      <c r="M10" s="28">
        <f>750</f>
        <v>750</v>
      </c>
      <c r="N10" s="3">
        <v>2</v>
      </c>
      <c r="O10" s="3">
        <v>25</v>
      </c>
      <c r="P10" s="3">
        <f>0.02*M10</f>
        <v>15</v>
      </c>
      <c r="Q10" s="28"/>
      <c r="R10" s="30"/>
    </row>
    <row r="11" spans="1:18" x14ac:dyDescent="0.25">
      <c r="A11" s="7" t="s">
        <v>17</v>
      </c>
      <c r="B11" s="18">
        <v>8</v>
      </c>
      <c r="C11" s="5"/>
      <c r="D11" s="5"/>
      <c r="E11" s="8"/>
      <c r="F11" s="18"/>
      <c r="G11" s="5"/>
      <c r="H11" s="5"/>
      <c r="I11" s="18"/>
      <c r="J11" s="8"/>
      <c r="K11" s="1"/>
      <c r="L11" s="27" t="s">
        <v>29</v>
      </c>
      <c r="M11" s="31">
        <v>450</v>
      </c>
      <c r="N11" s="32"/>
      <c r="O11" s="32">
        <v>25</v>
      </c>
      <c r="P11" s="32">
        <f>0.02*M11</f>
        <v>9</v>
      </c>
      <c r="Q11" s="31"/>
      <c r="R11" s="33"/>
    </row>
    <row r="12" spans="1:18" x14ac:dyDescent="0.25">
      <c r="A12" s="7" t="s">
        <v>18</v>
      </c>
      <c r="B12" s="18">
        <v>4</v>
      </c>
      <c r="C12" s="5"/>
      <c r="D12" s="5"/>
      <c r="E12" s="8"/>
      <c r="F12" s="18"/>
      <c r="G12" s="5"/>
      <c r="H12" s="5"/>
      <c r="I12" s="18"/>
      <c r="J12" s="8"/>
      <c r="K12" s="1"/>
    </row>
    <row r="13" spans="1:18" x14ac:dyDescent="0.25">
      <c r="A13" s="10" t="s">
        <v>20</v>
      </c>
      <c r="B13" s="20"/>
      <c r="C13" s="11"/>
      <c r="D13" s="11"/>
      <c r="E13" s="12"/>
      <c r="F13" s="20"/>
      <c r="G13" s="11"/>
      <c r="H13" s="11"/>
      <c r="I13" s="20">
        <v>1</v>
      </c>
      <c r="J13" s="12">
        <v>1</v>
      </c>
      <c r="K13" s="1"/>
      <c r="L13" s="41" t="s">
        <v>8</v>
      </c>
      <c r="M13" s="42">
        <v>0.06</v>
      </c>
    </row>
    <row r="14" spans="1:18" x14ac:dyDescent="0.25">
      <c r="A14" s="48" t="s">
        <v>27</v>
      </c>
      <c r="I14" s="43"/>
      <c r="J14" s="43"/>
      <c r="K14" s="1"/>
    </row>
    <row r="15" spans="1:18" x14ac:dyDescent="0.25">
      <c r="K15" s="1"/>
    </row>
    <row r="16" spans="1:18" x14ac:dyDescent="0.25">
      <c r="K16" s="1"/>
    </row>
    <row r="17" spans="11:11" x14ac:dyDescent="0.25">
      <c r="K17" s="1"/>
    </row>
    <row r="18" spans="11:11" x14ac:dyDescent="0.25">
      <c r="K18" s="1"/>
    </row>
  </sheetData>
  <mergeCells count="5">
    <mergeCell ref="Q2:R2"/>
    <mergeCell ref="F2:H2"/>
    <mergeCell ref="B2:E2"/>
    <mergeCell ref="I2:J2"/>
    <mergeCell ref="M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Ruhnau</dc:creator>
  <cp:lastModifiedBy>Oliver Ruhnau</cp:lastModifiedBy>
  <dcterms:created xsi:type="dcterms:W3CDTF">2015-06-05T18:19:34Z</dcterms:created>
  <dcterms:modified xsi:type="dcterms:W3CDTF">2021-12-20T14:31:17Z</dcterms:modified>
</cp:coreProperties>
</file>