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rikan\Downloads\px\data\"/>
    </mc:Choice>
  </mc:AlternateContent>
  <xr:revisionPtr revIDLastSave="0" documentId="13_ncr:1_{DEA25E94-E844-4577-9895-8320F2927B69}" xr6:coauthVersionLast="47" xr6:coauthVersionMax="47" xr10:uidLastSave="{00000000-0000-0000-0000-000000000000}"/>
  <bookViews>
    <workbookView xWindow="-25905" yWindow="8490" windowWidth="26010" windowHeight="10545" xr2:uid="{23836B73-0E02-4EF4-9D35-18409F12CF45}"/>
  </bookViews>
  <sheets>
    <sheet name="Results" sheetId="6" r:id="rId1"/>
    <sheet name="collect" sheetId="7" r:id="rId2"/>
    <sheet name="reduce" sheetId="8" r:id="rId3"/>
    <sheet name="find" sheetId="9" r:id="rId4"/>
    <sheet name="arbitrary-iter" sheetId="11" r:id="rId5"/>
    <sheet name="long-chain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3" l="1"/>
  <c r="A2" i="13"/>
  <c r="I3" i="13"/>
  <c r="H3" i="13"/>
  <c r="I2" i="13"/>
  <c r="H2" i="13"/>
  <c r="G3" i="13"/>
  <c r="G2" i="13"/>
  <c r="B3" i="13"/>
  <c r="A3" i="13"/>
  <c r="B2" i="11"/>
  <c r="A2" i="11"/>
  <c r="A6" i="13"/>
  <c r="I4" i="9"/>
  <c r="H4" i="9"/>
  <c r="I3" i="9"/>
  <c r="H3" i="9"/>
  <c r="I2" i="9"/>
  <c r="H2" i="9"/>
  <c r="G4" i="9"/>
  <c r="G3" i="9"/>
  <c r="I4" i="11"/>
  <c r="H4" i="11"/>
  <c r="I3" i="11"/>
  <c r="H3" i="11"/>
  <c r="I2" i="11"/>
  <c r="H2" i="11"/>
  <c r="G4" i="11"/>
  <c r="G3" i="11"/>
  <c r="G2" i="11"/>
  <c r="B4" i="11"/>
  <c r="B3" i="11"/>
  <c r="A4" i="11"/>
  <c r="A3" i="11"/>
  <c r="A7" i="11"/>
  <c r="P4" i="11"/>
  <c r="Q3" i="11"/>
  <c r="U3" i="11" s="1"/>
  <c r="P3" i="11"/>
  <c r="T3" i="11" s="1"/>
  <c r="M3" i="11"/>
  <c r="Y3" i="11" s="1"/>
  <c r="E3" i="11" s="1"/>
  <c r="L3" i="11"/>
  <c r="O3" i="11"/>
  <c r="S3" i="11" s="1"/>
  <c r="G2" i="9"/>
  <c r="O2" i="9" s="1"/>
  <c r="S2" i="9" s="1"/>
  <c r="B4" i="9"/>
  <c r="B3" i="9"/>
  <c r="B2" i="9"/>
  <c r="A4" i="9"/>
  <c r="A3" i="9"/>
  <c r="A2" i="9"/>
  <c r="A7" i="9"/>
  <c r="O4" i="9"/>
  <c r="S4" i="9" s="1"/>
  <c r="B7" i="7"/>
  <c r="B6" i="7"/>
  <c r="B5" i="7"/>
  <c r="B4" i="7"/>
  <c r="B3" i="7"/>
  <c r="B2" i="7"/>
  <c r="B4" i="8"/>
  <c r="B3" i="8"/>
  <c r="B2" i="8"/>
  <c r="I4" i="8"/>
  <c r="H4" i="8"/>
  <c r="G4" i="8"/>
  <c r="I3" i="8"/>
  <c r="H3" i="8"/>
  <c r="G3" i="8"/>
  <c r="I2" i="8"/>
  <c r="H2" i="8"/>
  <c r="G2" i="8"/>
  <c r="A7" i="8"/>
  <c r="A4" i="8"/>
  <c r="A3" i="8"/>
  <c r="A2" i="8"/>
  <c r="A10" i="7"/>
  <c r="A2" i="7"/>
  <c r="A3" i="7"/>
  <c r="A4" i="7"/>
  <c r="A5" i="7"/>
  <c r="A6" i="7"/>
  <c r="A7" i="7"/>
  <c r="K7" i="7"/>
  <c r="J7" i="7"/>
  <c r="I7" i="7"/>
  <c r="H7" i="7"/>
  <c r="K6" i="7"/>
  <c r="J6" i="7"/>
  <c r="I6" i="7"/>
  <c r="H6" i="7"/>
  <c r="R6" i="7" s="1"/>
  <c r="W6" i="7" s="1"/>
  <c r="K5" i="7"/>
  <c r="J5" i="7"/>
  <c r="I5" i="7"/>
  <c r="H5" i="7"/>
  <c r="K4" i="7"/>
  <c r="J4" i="7"/>
  <c r="I4" i="7"/>
  <c r="H4" i="7"/>
  <c r="R4" i="7" s="1"/>
  <c r="K3" i="7"/>
  <c r="J3" i="7"/>
  <c r="I3" i="7"/>
  <c r="H3" i="7"/>
  <c r="K2" i="7"/>
  <c r="J2" i="7"/>
  <c r="I2" i="7"/>
  <c r="H2" i="7"/>
  <c r="L3" i="13" l="1"/>
  <c r="K3" i="13"/>
  <c r="Q3" i="13"/>
  <c r="U3" i="13" s="1"/>
  <c r="M3" i="13"/>
  <c r="O3" i="13"/>
  <c r="S3" i="13" s="1"/>
  <c r="W3" i="13" s="1"/>
  <c r="C3" i="13" s="1"/>
  <c r="P3" i="13"/>
  <c r="T3" i="13" s="1"/>
  <c r="X3" i="13" s="1"/>
  <c r="D3" i="13" s="1"/>
  <c r="K2" i="13"/>
  <c r="L2" i="13"/>
  <c r="M2" i="13"/>
  <c r="O2" i="13"/>
  <c r="S2" i="13" s="1"/>
  <c r="P2" i="13"/>
  <c r="T2" i="13" s="1"/>
  <c r="Q2" i="13"/>
  <c r="U2" i="13" s="1"/>
  <c r="X3" i="11"/>
  <c r="D3" i="11" s="1"/>
  <c r="T4" i="11"/>
  <c r="K2" i="11"/>
  <c r="L2" i="11"/>
  <c r="M2" i="11"/>
  <c r="O2" i="11"/>
  <c r="S2" i="11" s="1"/>
  <c r="P2" i="11"/>
  <c r="T2" i="11" s="1"/>
  <c r="Q2" i="11"/>
  <c r="U2" i="11" s="1"/>
  <c r="K4" i="11"/>
  <c r="L4" i="11"/>
  <c r="M4" i="11"/>
  <c r="O4" i="11"/>
  <c r="S4" i="11" s="1"/>
  <c r="Q4" i="11"/>
  <c r="U4" i="11" s="1"/>
  <c r="K3" i="11"/>
  <c r="W3" i="11" s="1"/>
  <c r="C3" i="11" s="1"/>
  <c r="M7" i="7"/>
  <c r="L4" i="9"/>
  <c r="M4" i="9"/>
  <c r="P3" i="9"/>
  <c r="T3" i="9" s="1"/>
  <c r="P4" i="9"/>
  <c r="T4" i="9" s="1"/>
  <c r="Q4" i="9"/>
  <c r="U4" i="9" s="1"/>
  <c r="L3" i="9"/>
  <c r="M3" i="9"/>
  <c r="L2" i="9"/>
  <c r="K3" i="9"/>
  <c r="O3" i="9"/>
  <c r="S3" i="9" s="1"/>
  <c r="Q3" i="9"/>
  <c r="U3" i="9" s="1"/>
  <c r="K2" i="9"/>
  <c r="W2" i="9" s="1"/>
  <c r="C2" i="9" s="1"/>
  <c r="M2" i="9"/>
  <c r="P2" i="9"/>
  <c r="T2" i="9" s="1"/>
  <c r="Q2" i="9"/>
  <c r="U2" i="9" s="1"/>
  <c r="K4" i="9"/>
  <c r="W4" i="9" s="1"/>
  <c r="C4" i="9" s="1"/>
  <c r="Q4" i="8"/>
  <c r="U4" i="8" s="1"/>
  <c r="P4" i="8"/>
  <c r="T4" i="8" s="1"/>
  <c r="P2" i="8"/>
  <c r="T2" i="8" s="1"/>
  <c r="Q2" i="8"/>
  <c r="U2" i="8" s="1"/>
  <c r="K4" i="8"/>
  <c r="L4" i="8"/>
  <c r="O4" i="8"/>
  <c r="S4" i="8" s="1"/>
  <c r="M4" i="8"/>
  <c r="L3" i="8"/>
  <c r="M3" i="8"/>
  <c r="O3" i="8"/>
  <c r="S3" i="8" s="1"/>
  <c r="K3" i="8"/>
  <c r="P3" i="8"/>
  <c r="T3" i="8" s="1"/>
  <c r="K2" i="8"/>
  <c r="Q3" i="8"/>
  <c r="U3" i="8" s="1"/>
  <c r="L2" i="8"/>
  <c r="M2" i="8"/>
  <c r="O2" i="8"/>
  <c r="S2" i="8" s="1"/>
  <c r="M5" i="7"/>
  <c r="W4" i="7"/>
  <c r="N4" i="7"/>
  <c r="O2" i="7"/>
  <c r="P2" i="7"/>
  <c r="O3" i="7"/>
  <c r="P3" i="7"/>
  <c r="O4" i="7"/>
  <c r="N5" i="7"/>
  <c r="N7" i="7"/>
  <c r="U5" i="7"/>
  <c r="Z5" i="7" s="1"/>
  <c r="N6" i="7"/>
  <c r="P6" i="7"/>
  <c r="O7" i="7"/>
  <c r="P4" i="7"/>
  <c r="S7" i="7"/>
  <c r="X7" i="7" s="1"/>
  <c r="M3" i="7"/>
  <c r="N3" i="7"/>
  <c r="N2" i="7"/>
  <c r="M4" i="7"/>
  <c r="T5" i="7"/>
  <c r="Y5" i="7" s="1"/>
  <c r="T6" i="7"/>
  <c r="Y6" i="7" s="1"/>
  <c r="M6" i="7"/>
  <c r="AB6" i="7" s="1"/>
  <c r="C6" i="7" s="1"/>
  <c r="O6" i="7"/>
  <c r="U7" i="7"/>
  <c r="Z7" i="7" s="1"/>
  <c r="P7" i="7"/>
  <c r="M2" i="7"/>
  <c r="T3" i="7"/>
  <c r="Y3" i="7" s="1"/>
  <c r="T4" i="7"/>
  <c r="Y4" i="7" s="1"/>
  <c r="O5" i="7"/>
  <c r="P5" i="7"/>
  <c r="S4" i="7"/>
  <c r="X4" i="7" s="1"/>
  <c r="S5" i="7"/>
  <c r="X5" i="7" s="1"/>
  <c r="R2" i="7"/>
  <c r="W2" i="7" s="1"/>
  <c r="S2" i="7"/>
  <c r="X2" i="7" s="1"/>
  <c r="T2" i="7"/>
  <c r="Y2" i="7" s="1"/>
  <c r="U2" i="7"/>
  <c r="Z2" i="7" s="1"/>
  <c r="R3" i="7"/>
  <c r="W3" i="7" s="1"/>
  <c r="S3" i="7"/>
  <c r="X3" i="7" s="1"/>
  <c r="U3" i="7"/>
  <c r="Z3" i="7" s="1"/>
  <c r="U4" i="7"/>
  <c r="Z4" i="7" s="1"/>
  <c r="R5" i="7"/>
  <c r="W5" i="7" s="1"/>
  <c r="S6" i="7"/>
  <c r="X6" i="7" s="1"/>
  <c r="U6" i="7"/>
  <c r="Z6" i="7" s="1"/>
  <c r="R7" i="7"/>
  <c r="W7" i="7" s="1"/>
  <c r="T7" i="7"/>
  <c r="Y7" i="7" s="1"/>
  <c r="Y3" i="13" l="1"/>
  <c r="E3" i="13" s="1"/>
  <c r="A9" i="13"/>
  <c r="Y4" i="8"/>
  <c r="E4" i="8" s="1"/>
  <c r="AB7" i="7"/>
  <c r="C7" i="7" s="1"/>
  <c r="X2" i="13"/>
  <c r="D2" i="13" s="1"/>
  <c r="Y2" i="13"/>
  <c r="E2" i="13" s="1"/>
  <c r="W2" i="13"/>
  <c r="C2" i="13" s="1"/>
  <c r="A10" i="11"/>
  <c r="X4" i="11"/>
  <c r="D4" i="11" s="1"/>
  <c r="X2" i="11"/>
  <c r="D2" i="11" s="1"/>
  <c r="Y4" i="11"/>
  <c r="E4" i="11" s="1"/>
  <c r="Y2" i="11"/>
  <c r="E2" i="11" s="1"/>
  <c r="W2" i="11"/>
  <c r="C2" i="11" s="1"/>
  <c r="W4" i="11"/>
  <c r="C4" i="11" s="1"/>
  <c r="A11" i="11" s="1"/>
  <c r="X4" i="8"/>
  <c r="D4" i="8" s="1"/>
  <c r="X2" i="8"/>
  <c r="D2" i="8" s="1"/>
  <c r="Y2" i="8"/>
  <c r="E2" i="8" s="1"/>
  <c r="AC4" i="7"/>
  <c r="D4" i="7" s="1"/>
  <c r="X3" i="9"/>
  <c r="D3" i="9" s="1"/>
  <c r="Y4" i="9"/>
  <c r="E4" i="9" s="1"/>
  <c r="W4" i="8"/>
  <c r="C4" i="8" s="1"/>
  <c r="A11" i="8" s="1"/>
  <c r="X4" i="9"/>
  <c r="D4" i="9" s="1"/>
  <c r="Y2" i="9"/>
  <c r="E2" i="9" s="1"/>
  <c r="W3" i="9"/>
  <c r="C3" i="9" s="1"/>
  <c r="X2" i="9"/>
  <c r="D2" i="9" s="1"/>
  <c r="A9" i="9" s="1"/>
  <c r="Y3" i="9"/>
  <c r="E3" i="9" s="1"/>
  <c r="X3" i="8"/>
  <c r="D3" i="8" s="1"/>
  <c r="Y3" i="8"/>
  <c r="E3" i="8" s="1"/>
  <c r="W3" i="8"/>
  <c r="C3" i="8" s="1"/>
  <c r="W2" i="8"/>
  <c r="C2" i="8" s="1"/>
  <c r="A9" i="8" s="1"/>
  <c r="AB5" i="7"/>
  <c r="C5" i="7" s="1"/>
  <c r="AC7" i="7"/>
  <c r="D7" i="7" s="1"/>
  <c r="AE3" i="7"/>
  <c r="F3" i="7" s="1"/>
  <c r="AE4" i="7"/>
  <c r="F4" i="7" s="1"/>
  <c r="AD4" i="7"/>
  <c r="E4" i="7" s="1"/>
  <c r="AD3" i="7"/>
  <c r="E3" i="7" s="1"/>
  <c r="AB2" i="7"/>
  <c r="C2" i="7" s="1"/>
  <c r="AB4" i="7"/>
  <c r="C4" i="7" s="1"/>
  <c r="AD6" i="7"/>
  <c r="E6" i="7" s="1"/>
  <c r="AD7" i="7"/>
  <c r="E7" i="7" s="1"/>
  <c r="AE6" i="7"/>
  <c r="F6" i="7" s="1"/>
  <c r="AD5" i="7"/>
  <c r="E5" i="7" s="1"/>
  <c r="AC6" i="7"/>
  <c r="D6" i="7" s="1"/>
  <c r="AE7" i="7"/>
  <c r="F7" i="7" s="1"/>
  <c r="AC3" i="7"/>
  <c r="D3" i="7" s="1"/>
  <c r="AB3" i="7"/>
  <c r="C3" i="7" s="1"/>
  <c r="AE2" i="7"/>
  <c r="F2" i="7" s="1"/>
  <c r="AD2" i="7"/>
  <c r="E2" i="7" s="1"/>
  <c r="AC2" i="7"/>
  <c r="D2" i="7" s="1"/>
  <c r="AC5" i="7"/>
  <c r="D5" i="7" s="1"/>
  <c r="AE5" i="7"/>
  <c r="F5" i="7" s="1"/>
  <c r="A8" i="13" l="1"/>
  <c r="A14" i="7"/>
  <c r="A12" i="7"/>
  <c r="A11" i="9"/>
  <c r="A9" i="11"/>
  <c r="A10" i="8"/>
  <c r="A10" i="9"/>
  <c r="A13" i="7"/>
  <c r="A16" i="7"/>
  <c r="A17" i="7"/>
  <c r="A15" i="7"/>
</calcChain>
</file>

<file path=xl/sharedStrings.xml><?xml version="1.0" encoding="utf-8"?>
<sst xmlns="http://schemas.openxmlformats.org/spreadsheetml/2006/main" count="184" uniqueCount="56">
  <si>
    <t>computation</t>
  </si>
  <si>
    <t>sequential</t>
  </si>
  <si>
    <t>rayon</t>
  </si>
  <si>
    <t>orx-parallel</t>
  </si>
  <si>
    <t>collect_filter.rs</t>
  </si>
  <si>
    <t>input len</t>
  </si>
  <si>
    <t>orx-parallel-into-split-vec</t>
  </si>
  <si>
    <t>collect_filtermap.rs</t>
  </si>
  <si>
    <t>collect_flatmap.rs</t>
  </si>
  <si>
    <t>benchmark file</t>
  </si>
  <si>
    <t>collect_map_filter.rs</t>
  </si>
  <si>
    <t>collect_map.rs</t>
  </si>
  <si>
    <t>count_filtermap.rs</t>
  </si>
  <si>
    <t>count_flatmap.rs</t>
  </si>
  <si>
    <t>count_map_filter.rs</t>
  </si>
  <si>
    <t>count_map.rs</t>
  </si>
  <si>
    <t>find_flatmap.rs</t>
  </si>
  <si>
    <t>find_map_filter.rs</t>
  </si>
  <si>
    <t>find.rs</t>
  </si>
  <si>
    <t>reduce_map_filter.rs</t>
  </si>
  <si>
    <t>reduce_map.rs</t>
  </si>
  <si>
    <t>reduce.rs</t>
  </si>
  <si>
    <t>sum_filtermap.rs</t>
  </si>
  <si>
    <t>sum_flatmap.rs</t>
  </si>
  <si>
    <t>sum_map_filter.rs</t>
  </si>
  <si>
    <t>sum.rs</t>
  </si>
  <si>
    <t>collect_long_chain.rs</t>
  </si>
  <si>
    <t>reduce_long_chain.rs</t>
  </si>
  <si>
    <t>kind</t>
  </si>
  <si>
    <t>collect</t>
  </si>
  <si>
    <t>early exit</t>
  </si>
  <si>
    <t>reduce</t>
  </si>
  <si>
    <t>file</t>
  </si>
  <si>
    <t>collect_iter_into_par.rs</t>
  </si>
  <si>
    <t>reduce_iter_into_par.rs</t>
  </si>
  <si>
    <t>find_iter_into_par.rs</t>
  </si>
  <si>
    <t>drain_vec_collect_map_filter.rs</t>
  </si>
  <si>
    <t>131072 (early)</t>
  </si>
  <si>
    <t>131072 (middle)</t>
  </si>
  <si>
    <t>131072 (end)</t>
  </si>
  <si>
    <t>orx-parallel (s)</t>
  </si>
  <si>
    <t>|---|---|---:|---:|---:|---:|</t>
  </si>
  <si>
    <t>.filter(_).collect()</t>
  </si>
  <si>
    <t>.filter_map(_).collect()</t>
  </si>
  <si>
    <t>.flat_map(_).collect()</t>
  </si>
  <si>
    <t>.map(_).collect()</t>
  </si>
  <si>
    <t>.map(_).filter(_).collect()</t>
  </si>
  <si>
    <t>.map(_).filter(_).reduce(_)</t>
  </si>
  <si>
    <t>.map(_).reduce(_)</t>
  </si>
  <si>
    <t>.reduce(_)</t>
  </si>
  <si>
    <t>…long_chain.reduce(_)</t>
  </si>
  <si>
    <t>|---|---|---:|---:|---:|</t>
  </si>
  <si>
    <t>.find(_)</t>
  </si>
  <si>
    <t>.map(_).filter(_).find(_)</t>
  </si>
  <si>
    <t>.flat_map(_).find(_)</t>
  </si>
  <si>
    <t>…long_chain.collect()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</si>
</sst>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93A-9C22-4A54-B4B6-7954A8AF9FDB}">
  <dimension ref="A1:H34"/>
  <sheetViews>
    <sheetView tabSelected="1" workbookViewId="0"/>
  </sheetViews>
  <sheetFormatPr defaultRowHeight="14.4" x14ac:dyDescent="0.3"/>
  <cols>
    <col min="2" max="2" width="28.5546875" style="5" bestFit="1" customWidth="1"/>
    <col min="3" max="3" width="35.21875" style="5" bestFit="1" customWidth="1"/>
    <col min="4" max="4" width="14.88671875" bestFit="1" customWidth="1"/>
    <col min="5" max="8" width="14.88671875" customWidth="1"/>
  </cols>
  <sheetData>
    <row r="1" spans="1:8" x14ac:dyDescent="0.3">
      <c r="A1" t="s">
        <v>28</v>
      </c>
      <c r="B1" s="5" t="s">
        <v>9</v>
      </c>
      <c r="C1" s="5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3">
      <c r="A2" t="s">
        <v>29</v>
      </c>
      <c r="B2" s="5" t="s">
        <v>4</v>
      </c>
      <c r="C2" s="5" t="s">
        <v>42</v>
      </c>
      <c r="D2" s="1">
        <v>131072</v>
      </c>
      <c r="E2" s="2">
        <v>2.7408999999999999</v>
      </c>
      <c r="F2" s="2">
        <v>12.135</v>
      </c>
      <c r="G2" s="2">
        <v>1.8033999999999999</v>
      </c>
      <c r="H2" s="2">
        <v>1.87</v>
      </c>
    </row>
    <row r="3" spans="1:8" x14ac:dyDescent="0.3">
      <c r="B3" s="5" t="s">
        <v>7</v>
      </c>
      <c r="C3" s="5" t="s">
        <v>43</v>
      </c>
      <c r="D3" s="1">
        <v>131072</v>
      </c>
      <c r="E3" s="2">
        <v>6.96</v>
      </c>
      <c r="F3" s="2">
        <v>13.279</v>
      </c>
      <c r="G3" s="2">
        <v>3.5139999999999998</v>
      </c>
      <c r="H3" s="2">
        <v>3.35</v>
      </c>
    </row>
    <row r="4" spans="1:8" x14ac:dyDescent="0.3">
      <c r="B4" s="5" t="s">
        <v>8</v>
      </c>
      <c r="C4" s="5" t="s">
        <v>44</v>
      </c>
      <c r="D4" s="1">
        <v>131072</v>
      </c>
      <c r="E4" s="2">
        <v>77.929000000000002</v>
      </c>
      <c r="F4" s="2">
        <v>239.83</v>
      </c>
      <c r="G4" s="2">
        <v>31.728000000000002</v>
      </c>
      <c r="H4" s="2">
        <v>23.786000000000001</v>
      </c>
    </row>
    <row r="5" spans="1:8" x14ac:dyDescent="0.3">
      <c r="B5" s="5" t="s">
        <v>10</v>
      </c>
      <c r="C5" s="5" t="s">
        <v>46</v>
      </c>
      <c r="D5" s="1">
        <v>131072</v>
      </c>
      <c r="E5" s="2">
        <v>19.239000000000001</v>
      </c>
      <c r="F5" s="2">
        <v>9.9937000000000005</v>
      </c>
      <c r="G5" s="2">
        <v>6.2137000000000002</v>
      </c>
      <c r="H5" s="2">
        <v>5.9772999999999996</v>
      </c>
    </row>
    <row r="6" spans="1:8" x14ac:dyDescent="0.3">
      <c r="B6" s="5" t="s">
        <v>11</v>
      </c>
      <c r="C6" s="5" t="s">
        <v>45</v>
      </c>
      <c r="D6" s="1">
        <v>131072</v>
      </c>
      <c r="E6" s="2">
        <v>18.081</v>
      </c>
      <c r="F6" s="2">
        <v>7.9832000000000001</v>
      </c>
      <c r="G6" s="2">
        <v>5.2789000000000001</v>
      </c>
      <c r="H6" s="2">
        <v>6.0907</v>
      </c>
    </row>
    <row r="7" spans="1:8" x14ac:dyDescent="0.3">
      <c r="B7" s="5" t="s">
        <v>36</v>
      </c>
      <c r="C7" s="5" t="s">
        <v>46</v>
      </c>
      <c r="D7" s="1">
        <v>131072</v>
      </c>
      <c r="E7" s="2">
        <v>19.405999999999999</v>
      </c>
      <c r="F7" s="2">
        <v>7.5407000000000002</v>
      </c>
      <c r="G7" s="2">
        <v>5.9005000000000001</v>
      </c>
      <c r="H7" s="2">
        <v>5.7652999999999999</v>
      </c>
    </row>
    <row r="8" spans="1:8" x14ac:dyDescent="0.3">
      <c r="B8" s="4" t="s">
        <v>26</v>
      </c>
      <c r="C8" s="5" t="s">
        <v>55</v>
      </c>
      <c r="D8" s="1">
        <v>131072</v>
      </c>
      <c r="E8" s="2">
        <v>14.273999999999999</v>
      </c>
      <c r="F8" s="2">
        <v>6.33</v>
      </c>
      <c r="G8" s="2">
        <v>3.8043</v>
      </c>
      <c r="H8" s="2">
        <v>3.8104</v>
      </c>
    </row>
    <row r="9" spans="1:8" x14ac:dyDescent="0.3">
      <c r="B9" s="5" t="s">
        <v>33</v>
      </c>
      <c r="C9" s="5" t="s">
        <v>46</v>
      </c>
      <c r="D9" s="1">
        <v>131072</v>
      </c>
      <c r="E9" s="2">
        <v>19.718</v>
      </c>
      <c r="F9" s="2">
        <v>32.536999999999999</v>
      </c>
      <c r="G9" s="2">
        <v>6.1180000000000003</v>
      </c>
      <c r="H9" s="2">
        <v>8.1699000000000002</v>
      </c>
    </row>
    <row r="10" spans="1:8" x14ac:dyDescent="0.3">
      <c r="A10" t="s">
        <v>31</v>
      </c>
      <c r="B10" s="5" t="s">
        <v>12</v>
      </c>
      <c r="D10" s="1">
        <v>131072</v>
      </c>
      <c r="E10" s="2">
        <v>4.7539999999999996</v>
      </c>
      <c r="F10" s="2">
        <v>6.4383999999999997</v>
      </c>
      <c r="G10" s="2">
        <v>2.0870000000000002</v>
      </c>
      <c r="H10" s="2"/>
    </row>
    <row r="11" spans="1:8" x14ac:dyDescent="0.3">
      <c r="B11" s="5" t="s">
        <v>13</v>
      </c>
      <c r="D11" s="1">
        <v>131072</v>
      </c>
      <c r="E11" s="2">
        <v>50.795999999999999</v>
      </c>
      <c r="F11" s="2">
        <v>48.027000000000001</v>
      </c>
      <c r="G11" s="2">
        <v>10.115</v>
      </c>
      <c r="H11" s="2"/>
    </row>
    <row r="12" spans="1:8" x14ac:dyDescent="0.3">
      <c r="B12" s="5" t="s">
        <v>14</v>
      </c>
      <c r="D12" s="1">
        <v>131072</v>
      </c>
      <c r="E12" s="2">
        <v>15.851000000000001</v>
      </c>
      <c r="F12" s="2">
        <v>4.6932</v>
      </c>
      <c r="G12" s="2">
        <v>4.2565</v>
      </c>
      <c r="H12" s="2"/>
    </row>
    <row r="13" spans="1:8" x14ac:dyDescent="0.3">
      <c r="B13" s="5" t="s">
        <v>15</v>
      </c>
      <c r="D13" s="1">
        <v>131072</v>
      </c>
      <c r="E13" s="2">
        <v>12.973000000000001</v>
      </c>
      <c r="F13" s="2">
        <v>4.3776999999999999</v>
      </c>
      <c r="G13" s="2">
        <v>3.637</v>
      </c>
      <c r="H13" s="2"/>
    </row>
    <row r="14" spans="1:8" x14ac:dyDescent="0.3">
      <c r="B14" s="5" t="s">
        <v>19</v>
      </c>
      <c r="C14" s="5" t="s">
        <v>47</v>
      </c>
      <c r="D14" s="1">
        <v>131072</v>
      </c>
      <c r="E14" s="2">
        <v>14.146000000000001</v>
      </c>
      <c r="F14" s="2">
        <v>7.5547000000000004</v>
      </c>
      <c r="G14" s="2">
        <v>3.8639999999999999</v>
      </c>
      <c r="H14" s="2"/>
    </row>
    <row r="15" spans="1:8" x14ac:dyDescent="0.3">
      <c r="B15" s="5" t="s">
        <v>20</v>
      </c>
      <c r="C15" s="5" t="s">
        <v>48</v>
      </c>
      <c r="D15" s="1">
        <v>131072</v>
      </c>
      <c r="E15" s="2">
        <v>13.81</v>
      </c>
      <c r="F15" s="2">
        <v>6.2539999999999996</v>
      </c>
      <c r="G15" s="2">
        <v>4.1489000000000003</v>
      </c>
      <c r="H15" s="2"/>
    </row>
    <row r="16" spans="1:8" x14ac:dyDescent="0.3">
      <c r="B16" s="5" t="s">
        <v>21</v>
      </c>
      <c r="C16" s="5" t="s">
        <v>49</v>
      </c>
      <c r="D16" s="1">
        <v>131072</v>
      </c>
      <c r="E16" s="2">
        <v>0.97223999999999999</v>
      </c>
      <c r="F16" s="2">
        <v>10.584</v>
      </c>
      <c r="G16" s="2">
        <v>0.90100000000000002</v>
      </c>
      <c r="H16" s="2"/>
    </row>
    <row r="17" spans="1:8" x14ac:dyDescent="0.3">
      <c r="B17" s="5" t="s">
        <v>22</v>
      </c>
      <c r="D17" s="1">
        <v>131072</v>
      </c>
      <c r="E17" s="2">
        <v>4.7911000000000001</v>
      </c>
      <c r="F17" s="2">
        <v>6.7195</v>
      </c>
      <c r="G17" s="2">
        <v>2.1372</v>
      </c>
      <c r="H17" s="2"/>
    </row>
    <row r="18" spans="1:8" x14ac:dyDescent="0.3">
      <c r="B18" s="5" t="s">
        <v>23</v>
      </c>
      <c r="D18" s="1">
        <v>131072</v>
      </c>
      <c r="E18" s="2">
        <v>55.616</v>
      </c>
      <c r="F18" s="2">
        <v>63.996000000000002</v>
      </c>
      <c r="G18" s="2">
        <v>10.266999999999999</v>
      </c>
      <c r="H18" s="2"/>
    </row>
    <row r="19" spans="1:8" x14ac:dyDescent="0.3">
      <c r="B19" s="5" t="s">
        <v>24</v>
      </c>
      <c r="D19" s="1">
        <v>131072</v>
      </c>
      <c r="E19" s="2">
        <v>2.9748999999999999</v>
      </c>
      <c r="F19" s="2">
        <v>10.724</v>
      </c>
      <c r="G19" s="2">
        <v>1.5944</v>
      </c>
      <c r="H19" s="2"/>
    </row>
    <row r="20" spans="1:8" x14ac:dyDescent="0.3">
      <c r="B20" s="5" t="s">
        <v>25</v>
      </c>
      <c r="D20" s="1">
        <v>131072</v>
      </c>
      <c r="E20" s="2">
        <v>7.0000000000000001E-3</v>
      </c>
      <c r="F20" s="2">
        <v>10.667</v>
      </c>
      <c r="G20" s="2">
        <v>0.15384999999999999</v>
      </c>
      <c r="H20" s="2"/>
    </row>
    <row r="21" spans="1:8" x14ac:dyDescent="0.3">
      <c r="B21" s="4" t="s">
        <v>27</v>
      </c>
      <c r="C21" s="5" t="s">
        <v>50</v>
      </c>
      <c r="D21" s="1">
        <v>131072</v>
      </c>
      <c r="E21" s="2">
        <v>15.077</v>
      </c>
      <c r="F21" s="2">
        <v>6.1020000000000003</v>
      </c>
      <c r="G21" s="2">
        <v>4.0331999999999999</v>
      </c>
      <c r="H21" s="2"/>
    </row>
    <row r="22" spans="1:8" x14ac:dyDescent="0.3">
      <c r="B22" s="5" t="s">
        <v>34</v>
      </c>
      <c r="C22" s="5" t="s">
        <v>47</v>
      </c>
      <c r="D22" s="1">
        <v>131072</v>
      </c>
      <c r="E22" s="2">
        <v>15.167</v>
      </c>
      <c r="F22" s="2">
        <v>118.28</v>
      </c>
      <c r="G22" s="2">
        <v>4.9848999999999997</v>
      </c>
      <c r="H22" s="2"/>
    </row>
    <row r="23" spans="1:8" x14ac:dyDescent="0.3">
      <c r="A23" t="s">
        <v>30</v>
      </c>
      <c r="B23" s="5" t="s">
        <v>16</v>
      </c>
      <c r="C23" s="5" t="s">
        <v>54</v>
      </c>
      <c r="D23" s="1" t="s">
        <v>37</v>
      </c>
      <c r="E23" s="2">
        <v>158.41</v>
      </c>
      <c r="F23" s="2">
        <v>116.25</v>
      </c>
      <c r="G23" s="2">
        <v>27.402000000000001</v>
      </c>
      <c r="H23" s="2"/>
    </row>
    <row r="24" spans="1:8" x14ac:dyDescent="0.3">
      <c r="C24" s="5" t="s">
        <v>54</v>
      </c>
      <c r="D24" s="1" t="s">
        <v>38</v>
      </c>
      <c r="E24" s="2">
        <v>160.24</v>
      </c>
      <c r="F24" s="2">
        <v>127.37</v>
      </c>
      <c r="G24" s="2">
        <v>27.658000000000001</v>
      </c>
      <c r="H24" s="2"/>
    </row>
    <row r="25" spans="1:8" x14ac:dyDescent="0.3">
      <c r="C25" s="5" t="s">
        <v>54</v>
      </c>
      <c r="D25" s="1" t="s">
        <v>39</v>
      </c>
      <c r="E25" s="2">
        <v>164.06</v>
      </c>
      <c r="F25" s="2">
        <v>105.52</v>
      </c>
      <c r="G25" s="2">
        <v>26.13</v>
      </c>
      <c r="H25" s="2"/>
    </row>
    <row r="26" spans="1:8" x14ac:dyDescent="0.3">
      <c r="B26" s="5" t="s">
        <v>17</v>
      </c>
      <c r="C26" s="5" t="s">
        <v>53</v>
      </c>
      <c r="D26" s="1" t="s">
        <v>37</v>
      </c>
      <c r="E26" s="2">
        <v>33.853000000000002</v>
      </c>
      <c r="F26" s="2">
        <v>8.5426000000000002</v>
      </c>
      <c r="G26" s="2">
        <v>7.5350999999999999</v>
      </c>
      <c r="H26" s="2"/>
    </row>
    <row r="27" spans="1:8" x14ac:dyDescent="0.3">
      <c r="C27" s="5" t="s">
        <v>53</v>
      </c>
      <c r="D27" s="1" t="s">
        <v>38</v>
      </c>
      <c r="E27" s="2">
        <v>43.006999999999998</v>
      </c>
      <c r="F27" s="2">
        <v>11.135999999999999</v>
      </c>
      <c r="G27" s="2">
        <v>8.6104000000000003</v>
      </c>
      <c r="H27" s="2"/>
    </row>
    <row r="28" spans="1:8" x14ac:dyDescent="0.3">
      <c r="C28" s="5" t="s">
        <v>53</v>
      </c>
      <c r="D28" s="1" t="s">
        <v>39</v>
      </c>
      <c r="E28" s="2">
        <v>42.962000000000003</v>
      </c>
      <c r="F28" s="2">
        <v>12.238</v>
      </c>
      <c r="G28" s="2">
        <v>8.9534000000000002</v>
      </c>
      <c r="H28" s="2"/>
    </row>
    <row r="29" spans="1:8" x14ac:dyDescent="0.3">
      <c r="B29" s="5" t="s">
        <v>18</v>
      </c>
      <c r="C29" s="5" t="s">
        <v>52</v>
      </c>
      <c r="D29" s="1" t="s">
        <v>37</v>
      </c>
      <c r="E29" s="2">
        <v>2.8007</v>
      </c>
      <c r="F29" s="2">
        <v>12.377000000000001</v>
      </c>
      <c r="G29" s="2">
        <v>1.6222000000000001</v>
      </c>
      <c r="H29" s="2"/>
    </row>
    <row r="30" spans="1:8" x14ac:dyDescent="0.3">
      <c r="C30" s="5" t="s">
        <v>52</v>
      </c>
      <c r="D30" s="1" t="s">
        <v>38</v>
      </c>
      <c r="E30" s="2">
        <v>2.9447999999999999</v>
      </c>
      <c r="F30" s="2">
        <v>12.845000000000001</v>
      </c>
      <c r="G30" s="2">
        <v>1.5403</v>
      </c>
      <c r="H30" s="2"/>
    </row>
    <row r="31" spans="1:8" x14ac:dyDescent="0.3">
      <c r="C31" s="5" t="s">
        <v>52</v>
      </c>
      <c r="D31" s="1" t="s">
        <v>39</v>
      </c>
      <c r="E31" s="2">
        <v>2.7273000000000001</v>
      </c>
      <c r="F31" s="2">
        <v>12.231999999999999</v>
      </c>
      <c r="G31" s="2">
        <v>1.4823</v>
      </c>
      <c r="H31" s="2"/>
    </row>
    <row r="32" spans="1:8" x14ac:dyDescent="0.3">
      <c r="B32" s="5" t="s">
        <v>35</v>
      </c>
      <c r="C32" s="5" t="s">
        <v>53</v>
      </c>
      <c r="D32" s="1" t="s">
        <v>37</v>
      </c>
      <c r="E32" s="2">
        <v>38.582999999999998</v>
      </c>
      <c r="F32" s="2">
        <v>62.177999999999997</v>
      </c>
      <c r="G32" s="2">
        <v>8.6031999999999993</v>
      </c>
    </row>
    <row r="33" spans="3:7" x14ac:dyDescent="0.3">
      <c r="C33" s="5" t="s">
        <v>53</v>
      </c>
      <c r="D33" s="1" t="s">
        <v>38</v>
      </c>
      <c r="E33" s="2">
        <v>42.576999999999998</v>
      </c>
      <c r="F33" s="2">
        <v>63.594999999999999</v>
      </c>
      <c r="G33" s="2">
        <v>7.9797000000000002</v>
      </c>
    </row>
    <row r="34" spans="3:7" x14ac:dyDescent="0.3">
      <c r="C34" s="5" t="s">
        <v>53</v>
      </c>
      <c r="D34" s="1" t="s">
        <v>39</v>
      </c>
      <c r="E34" s="2">
        <v>42.405000000000001</v>
      </c>
      <c r="F34" s="2">
        <v>62.698999999999998</v>
      </c>
      <c r="G34" s="2">
        <v>7.6909000000000001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9D29-ADD6-477F-AFCC-A509B932BFBE}">
  <dimension ref="A1:AE17"/>
  <sheetViews>
    <sheetView workbookViewId="0">
      <selection activeCell="A17" sqref="A17"/>
    </sheetView>
  </sheetViews>
  <sheetFormatPr defaultRowHeight="14.4" x14ac:dyDescent="0.3"/>
  <cols>
    <col min="1" max="1" width="89.6640625" customWidth="1"/>
    <col min="2" max="2" width="18.5546875" customWidth="1"/>
    <col min="3" max="6" width="14.77734375" customWidth="1"/>
    <col min="7" max="7" width="13.33203125" customWidth="1"/>
    <col min="8" max="16" width="12.6640625" customWidth="1"/>
    <col min="18" max="21" width="12.6640625" customWidth="1"/>
    <col min="23" max="26" width="12.6640625" customWidth="1"/>
    <col min="28" max="31" width="12.6640625" customWidth="1"/>
  </cols>
  <sheetData>
    <row r="1" spans="1:31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F1" s="1" t="s">
        <v>40</v>
      </c>
      <c r="H1" s="1" t="s">
        <v>1</v>
      </c>
      <c r="I1" s="1" t="s">
        <v>2</v>
      </c>
      <c r="J1" s="1" t="s">
        <v>3</v>
      </c>
      <c r="K1" s="1" t="s">
        <v>40</v>
      </c>
      <c r="M1" s="1" t="s">
        <v>1</v>
      </c>
      <c r="N1" s="1" t="s">
        <v>2</v>
      </c>
      <c r="O1" s="1" t="s">
        <v>3</v>
      </c>
      <c r="P1" s="1" t="s">
        <v>40</v>
      </c>
      <c r="R1" s="1" t="s">
        <v>1</v>
      </c>
      <c r="S1" s="1" t="s">
        <v>2</v>
      </c>
      <c r="T1" s="1" t="s">
        <v>3</v>
      </c>
      <c r="U1" s="1" t="s">
        <v>40</v>
      </c>
      <c r="W1" s="1" t="s">
        <v>1</v>
      </c>
      <c r="X1" s="1" t="s">
        <v>2</v>
      </c>
      <c r="Y1" s="1" t="s">
        <v>3</v>
      </c>
      <c r="Z1" s="1" t="s">
        <v>40</v>
      </c>
      <c r="AB1" s="1" t="s">
        <v>1</v>
      </c>
      <c r="AC1" s="1" t="s">
        <v>2</v>
      </c>
      <c r="AD1" s="1" t="s">
        <v>3</v>
      </c>
      <c r="AE1" s="1" t="s">
        <v>40</v>
      </c>
    </row>
    <row r="2" spans="1:31" x14ac:dyDescent="0.3">
      <c r="A2" t="str">
        <f>"[⇨](https://github.com/orxfun/orx-parallel/blob/main/benches/"&amp;Results!B2&amp;")"</f>
        <v>[⇨](https://github.com/orxfun/orx-parallel/blob/main/benches/collect_filter.rs)</v>
      </c>
      <c r="B2" t="str">
        <f>"`"&amp;Results!C2&amp;"`"</f>
        <v>`.filter(_).collect()`</v>
      </c>
      <c r="C2" s="2" t="str">
        <f>AB2</f>
        <v>2.74 (1.00)</v>
      </c>
      <c r="D2" s="2" t="str">
        <f t="shared" ref="D2:D7" si="0">AC2</f>
        <v>12.14 (4.43)</v>
      </c>
      <c r="E2" s="2" t="str">
        <f t="shared" ref="E2:E7" si="1">AD2</f>
        <v>**1.8 (0.66)**</v>
      </c>
      <c r="F2" s="2" t="str">
        <f t="shared" ref="F2:F7" si="2">AE2</f>
        <v>1.87 (0.68)</v>
      </c>
      <c r="H2" s="3">
        <f>ROUND(Results!E2,2)</f>
        <v>2.74</v>
      </c>
      <c r="I2" s="3">
        <f>ROUND(Results!F2,2)</f>
        <v>12.14</v>
      </c>
      <c r="J2" s="3">
        <f>ROUND(Results!G2,2)</f>
        <v>1.8</v>
      </c>
      <c r="K2" s="3">
        <f>ROUND(Results!H2,2)</f>
        <v>1.87</v>
      </c>
      <c r="M2" s="2" t="b">
        <f>H2=MIN($H2:$K2)</f>
        <v>0</v>
      </c>
      <c r="N2" s="2" t="b">
        <f t="shared" ref="N2:N7" si="3">I2=MIN($H2:$K2)</f>
        <v>0</v>
      </c>
      <c r="O2" s="2" t="b">
        <f t="shared" ref="O2:O7" si="4">J2=MIN($H2:$K2)</f>
        <v>1</v>
      </c>
      <c r="P2" s="2" t="b">
        <f t="shared" ref="P2:P7" si="5">K2=MIN($H2:$K2)</f>
        <v>0</v>
      </c>
      <c r="R2" s="2" t="str">
        <f>TEXT(H2/$H2,"0.00")</f>
        <v>1.00</v>
      </c>
      <c r="S2" s="2" t="str">
        <f t="shared" ref="S2:S7" si="6">TEXT(I2/$H2,"0.00")</f>
        <v>4.43</v>
      </c>
      <c r="T2" s="2" t="str">
        <f t="shared" ref="T2:T7" si="7">TEXT(J2/$H2,"0.00")</f>
        <v>0.66</v>
      </c>
      <c r="U2" s="2" t="str">
        <f t="shared" ref="U2:U7" si="8">TEXT(K2/$H2,"0.00")</f>
        <v>0.68</v>
      </c>
      <c r="W2" s="2" t="str">
        <f>H2&amp;" ("&amp;R2&amp;")"</f>
        <v>2.74 (1.00)</v>
      </c>
      <c r="X2" s="2" t="str">
        <f t="shared" ref="X2:X7" si="9">I2&amp;" ("&amp;S2&amp;")"</f>
        <v>12.14 (4.43)</v>
      </c>
      <c r="Y2" s="2" t="str">
        <f t="shared" ref="Y2:Y7" si="10">J2&amp;" ("&amp;T2&amp;")"</f>
        <v>1.8 (0.66)</v>
      </c>
      <c r="Z2" s="2" t="str">
        <f t="shared" ref="Z2:Z7" si="11">K2&amp;" ("&amp;U2&amp;")"</f>
        <v>1.87 (0.68)</v>
      </c>
      <c r="AB2" s="2" t="str">
        <f>IF(M2,"**"&amp;W2&amp;"**",W2)</f>
        <v>2.74 (1.00)</v>
      </c>
      <c r="AC2" s="2" t="str">
        <f t="shared" ref="AC2:AC7" si="12">IF(N2,"**"&amp;X2&amp;"**",X2)</f>
        <v>12.14 (4.43)</v>
      </c>
      <c r="AD2" s="2" t="str">
        <f t="shared" ref="AD2:AD7" si="13">IF(O2,"**"&amp;Y2&amp;"**",Y2)</f>
        <v>**1.8 (0.66)**</v>
      </c>
      <c r="AE2" s="2" t="str">
        <f t="shared" ref="AE2:AE7" si="14">IF(P2,"**"&amp;Z2&amp;"**",Z2)</f>
        <v>1.87 (0.68)</v>
      </c>
    </row>
    <row r="3" spans="1:31" x14ac:dyDescent="0.3">
      <c r="A3" t="str">
        <f>"[⇨](https://github.com/orxfun/orx-parallel/blob/main/benches/"&amp;Results!B3&amp;")"</f>
        <v>[⇨](https://github.com/orxfun/orx-parallel/blob/main/benches/collect_filtermap.rs)</v>
      </c>
      <c r="B3" t="str">
        <f>"`"&amp;Results!C3&amp;"`"</f>
        <v>`.filter_map(_).collect()`</v>
      </c>
      <c r="C3" s="2" t="str">
        <f t="shared" ref="C3:C7" si="15">AB3</f>
        <v>6.96 (1.00)</v>
      </c>
      <c r="D3" s="2" t="str">
        <f t="shared" si="0"/>
        <v>13.28 (1.91)</v>
      </c>
      <c r="E3" s="2" t="str">
        <f t="shared" si="1"/>
        <v>3.51 (0.50)</v>
      </c>
      <c r="F3" s="2" t="str">
        <f t="shared" si="2"/>
        <v>**3.35 (0.48)**</v>
      </c>
      <c r="H3" s="3">
        <f>ROUND(Results!E3,2)</f>
        <v>6.96</v>
      </c>
      <c r="I3" s="3">
        <f>ROUND(Results!F3,2)</f>
        <v>13.28</v>
      </c>
      <c r="J3" s="3">
        <f>ROUND(Results!G3,2)</f>
        <v>3.51</v>
      </c>
      <c r="K3" s="3">
        <f>ROUND(Results!H3,2)</f>
        <v>3.35</v>
      </c>
      <c r="M3" s="2" t="b">
        <f t="shared" ref="M3:M7" si="16">H3=MIN($H3:$K3)</f>
        <v>0</v>
      </c>
      <c r="N3" s="2" t="b">
        <f t="shared" si="3"/>
        <v>0</v>
      </c>
      <c r="O3" s="2" t="b">
        <f t="shared" si="4"/>
        <v>0</v>
      </c>
      <c r="P3" s="2" t="b">
        <f t="shared" si="5"/>
        <v>1</v>
      </c>
      <c r="R3" s="2" t="str">
        <f t="shared" ref="R3:R7" si="17">TEXT(H3/$H3,"0.00")</f>
        <v>1.00</v>
      </c>
      <c r="S3" s="2" t="str">
        <f t="shared" si="6"/>
        <v>1.91</v>
      </c>
      <c r="T3" s="2" t="str">
        <f t="shared" si="7"/>
        <v>0.50</v>
      </c>
      <c r="U3" s="2" t="str">
        <f t="shared" si="8"/>
        <v>0.48</v>
      </c>
      <c r="W3" s="2" t="str">
        <f t="shared" ref="W3:W7" si="18">H3&amp;" ("&amp;R3&amp;")"</f>
        <v>6.96 (1.00)</v>
      </c>
      <c r="X3" s="2" t="str">
        <f t="shared" si="9"/>
        <v>13.28 (1.91)</v>
      </c>
      <c r="Y3" s="2" t="str">
        <f t="shared" si="10"/>
        <v>3.51 (0.50)</v>
      </c>
      <c r="Z3" s="2" t="str">
        <f t="shared" si="11"/>
        <v>3.35 (0.48)</v>
      </c>
      <c r="AB3" s="2" t="str">
        <f t="shared" ref="AB3:AB7" si="19">IF(M3,"**"&amp;W3&amp;"**",W3)</f>
        <v>6.96 (1.00)</v>
      </c>
      <c r="AC3" s="2" t="str">
        <f t="shared" si="12"/>
        <v>13.28 (1.91)</v>
      </c>
      <c r="AD3" s="2" t="str">
        <f t="shared" si="13"/>
        <v>3.51 (0.50)</v>
      </c>
      <c r="AE3" s="2" t="str">
        <f t="shared" si="14"/>
        <v>**3.35 (0.48)**</v>
      </c>
    </row>
    <row r="4" spans="1:31" x14ac:dyDescent="0.3">
      <c r="A4" t="str">
        <f>"[⇨](https://github.com/orxfun/orx-parallel/blob/main/benches/"&amp;Results!B4&amp;")"</f>
        <v>[⇨](https://github.com/orxfun/orx-parallel/blob/main/benches/collect_flatmap.rs)</v>
      </c>
      <c r="B4" t="str">
        <f>"`"&amp;Results!C4&amp;"`"</f>
        <v>`.flat_map(_).collect()`</v>
      </c>
      <c r="C4" s="2" t="str">
        <f t="shared" si="15"/>
        <v>77.93 (1.00)</v>
      </c>
      <c r="D4" s="2" t="str">
        <f t="shared" si="0"/>
        <v>239.83 (3.08)</v>
      </c>
      <c r="E4" s="2" t="str">
        <f t="shared" si="1"/>
        <v>31.73 (0.41)</v>
      </c>
      <c r="F4" s="2" t="str">
        <f t="shared" si="2"/>
        <v>**23.79 (0.31)**</v>
      </c>
      <c r="H4" s="3">
        <f>ROUND(Results!E4,2)</f>
        <v>77.930000000000007</v>
      </c>
      <c r="I4" s="3">
        <f>ROUND(Results!F4,2)</f>
        <v>239.83</v>
      </c>
      <c r="J4" s="3">
        <f>ROUND(Results!G4,2)</f>
        <v>31.73</v>
      </c>
      <c r="K4" s="3">
        <f>ROUND(Results!H4,2)</f>
        <v>23.79</v>
      </c>
      <c r="M4" s="2" t="b">
        <f t="shared" si="16"/>
        <v>0</v>
      </c>
      <c r="N4" s="2" t="b">
        <f t="shared" si="3"/>
        <v>0</v>
      </c>
      <c r="O4" s="2" t="b">
        <f t="shared" si="4"/>
        <v>0</v>
      </c>
      <c r="P4" s="2" t="b">
        <f t="shared" si="5"/>
        <v>1</v>
      </c>
      <c r="R4" s="2" t="str">
        <f t="shared" si="17"/>
        <v>1.00</v>
      </c>
      <c r="S4" s="2" t="str">
        <f t="shared" si="6"/>
        <v>3.08</v>
      </c>
      <c r="T4" s="2" t="str">
        <f t="shared" si="7"/>
        <v>0.41</v>
      </c>
      <c r="U4" s="2" t="str">
        <f t="shared" si="8"/>
        <v>0.31</v>
      </c>
      <c r="W4" s="2" t="str">
        <f t="shared" si="18"/>
        <v>77.93 (1.00)</v>
      </c>
      <c r="X4" s="2" t="str">
        <f t="shared" si="9"/>
        <v>239.83 (3.08)</v>
      </c>
      <c r="Y4" s="2" t="str">
        <f t="shared" si="10"/>
        <v>31.73 (0.41)</v>
      </c>
      <c r="Z4" s="2" t="str">
        <f t="shared" si="11"/>
        <v>23.79 (0.31)</v>
      </c>
      <c r="AB4" s="2" t="str">
        <f t="shared" si="19"/>
        <v>77.93 (1.00)</v>
      </c>
      <c r="AC4" s="2" t="str">
        <f t="shared" si="12"/>
        <v>239.83 (3.08)</v>
      </c>
      <c r="AD4" s="2" t="str">
        <f t="shared" si="13"/>
        <v>31.73 (0.41)</v>
      </c>
      <c r="AE4" s="2" t="str">
        <f t="shared" si="14"/>
        <v>**23.79 (0.31)**</v>
      </c>
    </row>
    <row r="5" spans="1:31" x14ac:dyDescent="0.3">
      <c r="A5" t="str">
        <f>"[⇨](https://github.com/orxfun/orx-parallel/blob/main/benches/"&amp;Results!B5&amp;")"</f>
        <v>[⇨](https://github.com/orxfun/orx-parallel/blob/main/benches/collect_map_filter.rs)</v>
      </c>
      <c r="B5" t="str">
        <f>"`"&amp;Results!C5&amp;"`"</f>
        <v>`.map(_).filter(_).collect()`</v>
      </c>
      <c r="C5" s="2" t="str">
        <f t="shared" si="15"/>
        <v>19.24 (1.00)</v>
      </c>
      <c r="D5" s="2" t="str">
        <f t="shared" si="0"/>
        <v>9.99 (0.52)</v>
      </c>
      <c r="E5" s="2" t="str">
        <f t="shared" si="1"/>
        <v>6.21 (0.32)</v>
      </c>
      <c r="F5" s="2" t="str">
        <f t="shared" si="2"/>
        <v>**5.98 (0.31)**</v>
      </c>
      <c r="H5" s="3">
        <f>ROUND(Results!E5,2)</f>
        <v>19.239999999999998</v>
      </c>
      <c r="I5" s="3">
        <f>ROUND(Results!F5,2)</f>
        <v>9.99</v>
      </c>
      <c r="J5" s="3">
        <f>ROUND(Results!G5,2)</f>
        <v>6.21</v>
      </c>
      <c r="K5" s="3">
        <f>ROUND(Results!H5,2)</f>
        <v>5.98</v>
      </c>
      <c r="M5" s="2" t="b">
        <f t="shared" si="16"/>
        <v>0</v>
      </c>
      <c r="N5" s="2" t="b">
        <f t="shared" si="3"/>
        <v>0</v>
      </c>
      <c r="O5" s="2" t="b">
        <f t="shared" si="4"/>
        <v>0</v>
      </c>
      <c r="P5" s="2" t="b">
        <f t="shared" si="5"/>
        <v>1</v>
      </c>
      <c r="R5" s="2" t="str">
        <f t="shared" si="17"/>
        <v>1.00</v>
      </c>
      <c r="S5" s="2" t="str">
        <f t="shared" si="6"/>
        <v>0.52</v>
      </c>
      <c r="T5" s="2" t="str">
        <f t="shared" si="7"/>
        <v>0.32</v>
      </c>
      <c r="U5" s="2" t="str">
        <f t="shared" si="8"/>
        <v>0.31</v>
      </c>
      <c r="W5" s="2" t="str">
        <f t="shared" si="18"/>
        <v>19.24 (1.00)</v>
      </c>
      <c r="X5" s="2" t="str">
        <f t="shared" si="9"/>
        <v>9.99 (0.52)</v>
      </c>
      <c r="Y5" s="2" t="str">
        <f t="shared" si="10"/>
        <v>6.21 (0.32)</v>
      </c>
      <c r="Z5" s="2" t="str">
        <f t="shared" si="11"/>
        <v>5.98 (0.31)</v>
      </c>
      <c r="AB5" s="2" t="str">
        <f t="shared" si="19"/>
        <v>19.24 (1.00)</v>
      </c>
      <c r="AC5" s="2" t="str">
        <f t="shared" si="12"/>
        <v>9.99 (0.52)</v>
      </c>
      <c r="AD5" s="2" t="str">
        <f t="shared" si="13"/>
        <v>6.21 (0.32)</v>
      </c>
      <c r="AE5" s="2" t="str">
        <f t="shared" si="14"/>
        <v>**5.98 (0.31)**</v>
      </c>
    </row>
    <row r="6" spans="1:31" x14ac:dyDescent="0.3">
      <c r="A6" t="str">
        <f>"[⇨](https://github.com/orxfun/orx-parallel/blob/main/benches/"&amp;Results!B6&amp;")"</f>
        <v>[⇨](https://github.com/orxfun/orx-parallel/blob/main/benches/collect_map.rs)</v>
      </c>
      <c r="B6" t="str">
        <f>"`"&amp;Results!C6&amp;"`"</f>
        <v>`.map(_).collect()`</v>
      </c>
      <c r="C6" s="2" t="str">
        <f t="shared" si="15"/>
        <v>18.08 (1.00)</v>
      </c>
      <c r="D6" s="2" t="str">
        <f t="shared" si="0"/>
        <v>7.98 (0.44)</v>
      </c>
      <c r="E6" s="2" t="str">
        <f t="shared" si="1"/>
        <v>**5.28 (0.29)**</v>
      </c>
      <c r="F6" s="2" t="str">
        <f t="shared" si="2"/>
        <v>6.09 (0.34)</v>
      </c>
      <c r="H6" s="3">
        <f>ROUND(Results!E6,2)</f>
        <v>18.079999999999998</v>
      </c>
      <c r="I6" s="3">
        <f>ROUND(Results!F6,2)</f>
        <v>7.98</v>
      </c>
      <c r="J6" s="3">
        <f>ROUND(Results!G6,2)</f>
        <v>5.28</v>
      </c>
      <c r="K6" s="3">
        <f>ROUND(Results!H6,2)</f>
        <v>6.09</v>
      </c>
      <c r="M6" s="2" t="b">
        <f t="shared" si="16"/>
        <v>0</v>
      </c>
      <c r="N6" s="2" t="b">
        <f t="shared" si="3"/>
        <v>0</v>
      </c>
      <c r="O6" s="2" t="b">
        <f t="shared" si="4"/>
        <v>1</v>
      </c>
      <c r="P6" s="2" t="b">
        <f t="shared" si="5"/>
        <v>0</v>
      </c>
      <c r="R6" s="2" t="str">
        <f t="shared" si="17"/>
        <v>1.00</v>
      </c>
      <c r="S6" s="2" t="str">
        <f t="shared" si="6"/>
        <v>0.44</v>
      </c>
      <c r="T6" s="2" t="str">
        <f t="shared" si="7"/>
        <v>0.29</v>
      </c>
      <c r="U6" s="2" t="str">
        <f t="shared" si="8"/>
        <v>0.34</v>
      </c>
      <c r="W6" s="2" t="str">
        <f t="shared" si="18"/>
        <v>18.08 (1.00)</v>
      </c>
      <c r="X6" s="2" t="str">
        <f t="shared" si="9"/>
        <v>7.98 (0.44)</v>
      </c>
      <c r="Y6" s="2" t="str">
        <f t="shared" si="10"/>
        <v>5.28 (0.29)</v>
      </c>
      <c r="Z6" s="2" t="str">
        <f t="shared" si="11"/>
        <v>6.09 (0.34)</v>
      </c>
      <c r="AB6" s="2" t="str">
        <f t="shared" si="19"/>
        <v>18.08 (1.00)</v>
      </c>
      <c r="AC6" s="2" t="str">
        <f t="shared" si="12"/>
        <v>7.98 (0.44)</v>
      </c>
      <c r="AD6" s="2" t="str">
        <f t="shared" si="13"/>
        <v>**5.28 (0.29)**</v>
      </c>
      <c r="AE6" s="2" t="str">
        <f t="shared" si="14"/>
        <v>6.09 (0.34)</v>
      </c>
    </row>
    <row r="7" spans="1:31" x14ac:dyDescent="0.3">
      <c r="A7" t="str">
        <f>"[⇨](https://github.com/orxfun/orx-parallel/blob/main/benches/"&amp;Results!B7&amp;")"</f>
        <v>[⇨](https://github.com/orxfun/orx-parallel/blob/main/benches/drain_vec_collect_map_filter.rs)</v>
      </c>
      <c r="B7" t="str">
        <f>"`"&amp;Results!C7&amp;"`"</f>
        <v>`.map(_).filter(_).collect()`</v>
      </c>
      <c r="C7" s="2" t="str">
        <f t="shared" si="15"/>
        <v>19.41 (1.00)</v>
      </c>
      <c r="D7" s="2" t="str">
        <f t="shared" si="0"/>
        <v>7.54 (0.39)</v>
      </c>
      <c r="E7" s="2" t="str">
        <f t="shared" si="1"/>
        <v>5.9 (0.30)</v>
      </c>
      <c r="F7" s="2" t="str">
        <f t="shared" si="2"/>
        <v>**5.77 (0.30)**</v>
      </c>
      <c r="H7" s="3">
        <f>ROUND(Results!E7,2)</f>
        <v>19.41</v>
      </c>
      <c r="I7" s="3">
        <f>ROUND(Results!F7,2)</f>
        <v>7.54</v>
      </c>
      <c r="J7" s="3">
        <f>ROUND(Results!G7,2)</f>
        <v>5.9</v>
      </c>
      <c r="K7" s="3">
        <f>ROUND(Results!H7,2)</f>
        <v>5.77</v>
      </c>
      <c r="M7" s="2" t="b">
        <f t="shared" si="16"/>
        <v>0</v>
      </c>
      <c r="N7" s="2" t="b">
        <f t="shared" si="3"/>
        <v>0</v>
      </c>
      <c r="O7" s="2" t="b">
        <f t="shared" si="4"/>
        <v>0</v>
      </c>
      <c r="P7" s="2" t="b">
        <f t="shared" si="5"/>
        <v>1</v>
      </c>
      <c r="R7" s="2" t="str">
        <f t="shared" si="17"/>
        <v>1.00</v>
      </c>
      <c r="S7" s="2" t="str">
        <f t="shared" si="6"/>
        <v>0.39</v>
      </c>
      <c r="T7" s="2" t="str">
        <f t="shared" si="7"/>
        <v>0.30</v>
      </c>
      <c r="U7" s="2" t="str">
        <f t="shared" si="8"/>
        <v>0.30</v>
      </c>
      <c r="W7" s="2" t="str">
        <f t="shared" si="18"/>
        <v>19.41 (1.00)</v>
      </c>
      <c r="X7" s="2" t="str">
        <f t="shared" si="9"/>
        <v>7.54 (0.39)</v>
      </c>
      <c r="Y7" s="2" t="str">
        <f t="shared" si="10"/>
        <v>5.9 (0.30)</v>
      </c>
      <c r="Z7" s="2" t="str">
        <f t="shared" si="11"/>
        <v>5.77 (0.30)</v>
      </c>
      <c r="AB7" s="2" t="str">
        <f t="shared" si="19"/>
        <v>19.41 (1.00)</v>
      </c>
      <c r="AC7" s="2" t="str">
        <f t="shared" si="12"/>
        <v>7.54 (0.39)</v>
      </c>
      <c r="AD7" s="2" t="str">
        <f t="shared" si="13"/>
        <v>5.9 (0.30)</v>
      </c>
      <c r="AE7" s="2" t="str">
        <f t="shared" si="14"/>
        <v>**5.77 (0.30)**</v>
      </c>
    </row>
    <row r="10" spans="1:31" x14ac:dyDescent="0.3">
      <c r="A10" t="str">
        <f>"|"&amp;A1&amp;"|"&amp;B1&amp;"|"&amp;C1&amp;"|"&amp;D1&amp;"|"&amp;E1&amp;"|"&amp;F1&amp;"|"</f>
        <v>|file|computation|sequential|rayon|orx-parallel|orx-parallel (s)|</v>
      </c>
    </row>
    <row r="11" spans="1:31" x14ac:dyDescent="0.3">
      <c r="A11" t="s">
        <v>41</v>
      </c>
    </row>
    <row r="12" spans="1:31" x14ac:dyDescent="0.3">
      <c r="A12" t="str">
        <f>"|"&amp;A2&amp;"|"&amp;B2&amp;"|"&amp;C2&amp;"|"&amp;D2&amp;"|"&amp;E2&amp;"|"&amp;F2&amp;"|"</f>
        <v>|[⇨](https://github.com/orxfun/orx-parallel/blob/main/benches/collect_filter.rs)|`.filter(_).collect()`|2.74 (1.00)|12.14 (4.43)|**1.8 (0.66)**|1.87 (0.68)|</v>
      </c>
    </row>
    <row r="13" spans="1:31" x14ac:dyDescent="0.3">
      <c r="A13" t="str">
        <f>"|"&amp;A3&amp;"|"&amp;B3&amp;"|"&amp;C3&amp;"|"&amp;D3&amp;"|"&amp;E3&amp;"|"&amp;F3&amp;"|"</f>
        <v>|[⇨](https://github.com/orxfun/orx-parallel/blob/main/benches/collect_filtermap.rs)|`.filter_map(_).collect()`|6.96 (1.00)|13.28 (1.91)|3.51 (0.50)|**3.35 (0.48)**|</v>
      </c>
    </row>
    <row r="14" spans="1:31" x14ac:dyDescent="0.3">
      <c r="A14" t="str">
        <f>"|"&amp;A4&amp;"|"&amp;B4&amp;"|"&amp;C4&amp;"|"&amp;D4&amp;"|"&amp;E4&amp;"|"&amp;F4&amp;"|"</f>
        <v>|[⇨](https://github.com/orxfun/orx-parallel/blob/main/benches/collect_flatmap.rs)|`.flat_map(_).collect()`|77.93 (1.00)|239.83 (3.08)|31.73 (0.41)|**23.79 (0.31)**|</v>
      </c>
    </row>
    <row r="15" spans="1:31" x14ac:dyDescent="0.3">
      <c r="A15" t="str">
        <f>"|"&amp;A5&amp;"|"&amp;B5&amp;"|"&amp;C5&amp;"|"&amp;D5&amp;"|"&amp;E5&amp;"|"&amp;F5&amp;"|"</f>
        <v>|[⇨](https://github.com/orxfun/orx-parallel/blob/main/benches/collect_map_filter.rs)|`.map(_).filter(_).collect()`|19.24 (1.00)|9.99 (0.52)|6.21 (0.32)|**5.98 (0.31)**|</v>
      </c>
    </row>
    <row r="16" spans="1:31" x14ac:dyDescent="0.3">
      <c r="A16" t="str">
        <f>"|"&amp;A6&amp;"|"&amp;B6&amp;"|"&amp;C6&amp;"|"&amp;D6&amp;"|"&amp;E6&amp;"|"&amp;F6&amp;"|"</f>
        <v>|[⇨](https://github.com/orxfun/orx-parallel/blob/main/benches/collect_map.rs)|`.map(_).collect()`|18.08 (1.00)|7.98 (0.44)|**5.28 (0.29)**|6.09 (0.34)|</v>
      </c>
    </row>
    <row r="17" spans="1:1" x14ac:dyDescent="0.3">
      <c r="A17" t="str">
        <f>"|"&amp;A7&amp;"|"&amp;B7&amp;"|"&amp;C7&amp;"|"&amp;D7&amp;"|"&amp;E7&amp;"|"&amp;F7&amp;"|"</f>
        <v>|[⇨](https://github.com/orxfun/orx-parallel/blob/main/benches/drain_vec_collect_map_filter.rs)|`.map(_).filter(_).collect()`|19.41 (1.00)|7.54 (0.39)|5.9 (0.30)|**5.77 (0.30)**|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EFDF-C84C-4F0D-A67D-EF3C8C4CC1DE}">
  <dimension ref="A1:Y11"/>
  <sheetViews>
    <sheetView workbookViewId="0">
      <selection activeCell="A7" sqref="A7:A11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"[⇨](https://github.com/orxfun/orx-parallel/blob/main/benches/"&amp;Results!B14&amp;")"</f>
        <v>[⇨](https://github.com/orxfun/orx-parallel/blob/main/benches/reduce_map_filter.rs)</v>
      </c>
      <c r="B2" t="str">
        <f>"`"&amp;Results!C14&amp;"`"</f>
        <v>`.map(_).filter(_).reduce(_)`</v>
      </c>
      <c r="C2" s="2" t="str">
        <f>W2</f>
        <v>14.15 (1.00)</v>
      </c>
      <c r="D2" s="2" t="str">
        <f>X2</f>
        <v>7.55 (0.53)</v>
      </c>
      <c r="E2" s="2" t="str">
        <f>Y2</f>
        <v>**3.86 (0.27)**</v>
      </c>
      <c r="G2" s="3">
        <f>ROUND(Results!E14,2)</f>
        <v>14.15</v>
      </c>
      <c r="H2" s="3">
        <f>ROUND(Results!F14,2)</f>
        <v>7.55</v>
      </c>
      <c r="I2" s="3">
        <f>ROUND(Results!G14,2)</f>
        <v>3.86</v>
      </c>
      <c r="K2" s="2" t="b">
        <f>G2=MIN($G2:$I2)</f>
        <v>0</v>
      </c>
      <c r="L2" s="2" t="b">
        <f>H2=MIN($G2:$I2)</f>
        <v>0</v>
      </c>
      <c r="M2" s="2" t="b">
        <f>I2=MIN($G2:$I2)</f>
        <v>1</v>
      </c>
      <c r="O2" s="2" t="str">
        <f>TEXT(G2/$G2,"0.00")</f>
        <v>1.00</v>
      </c>
      <c r="P2" s="2" t="str">
        <f>TEXT(H2/$G2,"0.00")</f>
        <v>0.53</v>
      </c>
      <c r="Q2" s="2" t="str">
        <f>TEXT(I2/$G2,"0.00")</f>
        <v>0.27</v>
      </c>
      <c r="S2" s="2" t="str">
        <f>G2&amp;" ("&amp;O2&amp;")"</f>
        <v>14.15 (1.00)</v>
      </c>
      <c r="T2" s="2" t="str">
        <f>H2&amp;" ("&amp;P2&amp;")"</f>
        <v>7.55 (0.53)</v>
      </c>
      <c r="U2" s="2" t="str">
        <f>I2&amp;" ("&amp;Q2&amp;")"</f>
        <v>3.86 (0.27)</v>
      </c>
      <c r="W2" s="2" t="str">
        <f>IF(K2,"**"&amp;S2&amp;"**",S2)</f>
        <v>14.15 (1.00)</v>
      </c>
      <c r="X2" s="2" t="str">
        <f>IF(L2,"**"&amp;T2&amp;"**",T2)</f>
        <v>7.55 (0.53)</v>
      </c>
      <c r="Y2" s="2" t="str">
        <f>IF(M2,"**"&amp;U2&amp;"**",U2)</f>
        <v>**3.86 (0.27)**</v>
      </c>
    </row>
    <row r="3" spans="1:25" x14ac:dyDescent="0.3">
      <c r="A3" t="str">
        <f>"[⇨](https://github.com/orxfun/orx-parallel/blob/main/benches/"&amp;Results!B15&amp;")"</f>
        <v>[⇨](https://github.com/orxfun/orx-parallel/blob/main/benches/reduce_map.rs)</v>
      </c>
      <c r="B3" t="str">
        <f>"`"&amp;Results!C15&amp;"`"</f>
        <v>`.map(_).reduce(_)`</v>
      </c>
      <c r="C3" s="2" t="str">
        <f>W3</f>
        <v>13.81 (1.00)</v>
      </c>
      <c r="D3" s="2" t="str">
        <f>X3</f>
        <v>6.25 (0.45)</v>
      </c>
      <c r="E3" s="2" t="str">
        <f>Y3</f>
        <v>**4.15 (0.30)**</v>
      </c>
      <c r="G3" s="3">
        <f>ROUND(Results!E15,2)</f>
        <v>13.81</v>
      </c>
      <c r="H3" s="3">
        <f>ROUND(Results!F15,2)</f>
        <v>6.25</v>
      </c>
      <c r="I3" s="3">
        <f>ROUND(Results!G15,2)</f>
        <v>4.1500000000000004</v>
      </c>
      <c r="K3" s="2" t="b">
        <f>G3=MIN($G3:$I3)</f>
        <v>0</v>
      </c>
      <c r="L3" s="2" t="b">
        <f>H3=MIN($G3:$I3)</f>
        <v>0</v>
      </c>
      <c r="M3" s="2" t="b">
        <f>I3=MIN($G3:$I3)</f>
        <v>1</v>
      </c>
      <c r="O3" s="2" t="str">
        <f>TEXT(G3/$G3,"0.00")</f>
        <v>1.00</v>
      </c>
      <c r="P3" s="2" t="str">
        <f>TEXT(H3/$G3,"0.00")</f>
        <v>0.45</v>
      </c>
      <c r="Q3" s="2" t="str">
        <f>TEXT(I3/$G3,"0.00")</f>
        <v>0.30</v>
      </c>
      <c r="S3" s="2" t="str">
        <f>G3&amp;" ("&amp;O3&amp;")"</f>
        <v>13.81 (1.00)</v>
      </c>
      <c r="T3" s="2" t="str">
        <f>H3&amp;" ("&amp;P3&amp;")"</f>
        <v>6.25 (0.45)</v>
      </c>
      <c r="U3" s="2" t="str">
        <f>I3&amp;" ("&amp;Q3&amp;")"</f>
        <v>4.15 (0.30)</v>
      </c>
      <c r="W3" s="2" t="str">
        <f>IF(K3,"**"&amp;S3&amp;"**",S3)</f>
        <v>13.81 (1.00)</v>
      </c>
      <c r="X3" s="2" t="str">
        <f>IF(L3,"**"&amp;T3&amp;"**",T3)</f>
        <v>6.25 (0.45)</v>
      </c>
      <c r="Y3" s="2" t="str">
        <f>IF(M3,"**"&amp;U3&amp;"**",U3)</f>
        <v>**4.15 (0.30)**</v>
      </c>
    </row>
    <row r="4" spans="1:25" x14ac:dyDescent="0.3">
      <c r="A4" t="str">
        <f>"[⇨](https://github.com/orxfun/orx-parallel/blob/main/benches/"&amp;Results!B16&amp;")"</f>
        <v>[⇨](https://github.com/orxfun/orx-parallel/blob/main/benches/reduce.rs)</v>
      </c>
      <c r="B4" t="str">
        <f>"`"&amp;Results!C16&amp;"`"</f>
        <v>`.reduce(_)`</v>
      </c>
      <c r="C4" s="2" t="str">
        <f>W4</f>
        <v>0.97 (1.00)</v>
      </c>
      <c r="D4" s="2" t="str">
        <f>X4</f>
        <v>10.58 (10.91)</v>
      </c>
      <c r="E4" s="2" t="str">
        <f>Y4</f>
        <v>**0.9 (0.93)**</v>
      </c>
      <c r="G4" s="3">
        <f>ROUND(Results!E16,2)</f>
        <v>0.97</v>
      </c>
      <c r="H4" s="3">
        <f>ROUND(Results!F16,2)</f>
        <v>10.58</v>
      </c>
      <c r="I4" s="3">
        <f>ROUND(Results!G16,2)</f>
        <v>0.9</v>
      </c>
      <c r="K4" s="2" t="b">
        <f>G4=MIN($G4:$I4)</f>
        <v>0</v>
      </c>
      <c r="L4" s="2" t="b">
        <f>H4=MIN($G4:$I4)</f>
        <v>0</v>
      </c>
      <c r="M4" s="2" t="b">
        <f>I4=MIN($G4:$I4)</f>
        <v>1</v>
      </c>
      <c r="O4" s="2" t="str">
        <f>TEXT(G4/$G4,"0.00")</f>
        <v>1.00</v>
      </c>
      <c r="P4" s="2" t="str">
        <f>TEXT(H4/$G4,"0.00")</f>
        <v>10.91</v>
      </c>
      <c r="Q4" s="2" t="str">
        <f>TEXT(I4/$G4,"0.00")</f>
        <v>0.93</v>
      </c>
      <c r="S4" s="2" t="str">
        <f>G4&amp;" ("&amp;O4&amp;")"</f>
        <v>0.97 (1.00)</v>
      </c>
      <c r="T4" s="2" t="str">
        <f>H4&amp;" ("&amp;P4&amp;")"</f>
        <v>10.58 (10.91)</v>
      </c>
      <c r="U4" s="2" t="str">
        <f>I4&amp;" ("&amp;Q4&amp;")"</f>
        <v>0.9 (0.93)</v>
      </c>
      <c r="W4" s="2" t="str">
        <f>IF(K4,"**"&amp;S4&amp;"**",S4)</f>
        <v>0.97 (1.00)</v>
      </c>
      <c r="X4" s="2" t="str">
        <f>IF(L4,"**"&amp;T4&amp;"**",T4)</f>
        <v>10.58 (10.91)</v>
      </c>
      <c r="Y4" s="2" t="str">
        <f>IF(M4,"**"&amp;U4&amp;"**",U4)</f>
        <v>**0.9 (0.93)**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|[⇨](https://github.com/orxfun/orx-parallel/blob/main/benches/reduce_map_filter.rs)|`.map(_).filter(_).reduce(_)`|14.15 (1.00)|7.55 (0.53)|**3.86 (0.27)**|</v>
      </c>
    </row>
    <row r="10" spans="1:25" x14ac:dyDescent="0.3">
      <c r="A10" t="str">
        <f>"|"&amp;A3&amp;"|"&amp;B3&amp;"|"&amp;C3&amp;"|"&amp;D3&amp;"|"&amp;E3&amp;"|"</f>
        <v>|[⇨](https://github.com/orxfun/orx-parallel/blob/main/benches/reduce_map.rs)|`.map(_).reduce(_)`|13.81 (1.00)|6.25 (0.45)|**4.15 (0.30)**|</v>
      </c>
    </row>
    <row r="11" spans="1:25" x14ac:dyDescent="0.3">
      <c r="A11" t="str">
        <f>"|"&amp;A4&amp;"|"&amp;B4&amp;"|"&amp;C4&amp;"|"&amp;D4&amp;"|"&amp;E4&amp;"|"</f>
        <v>|[⇨](https://github.com/orxfun/orx-parallel/blob/main/benches/reduce.rs)|`.reduce(_)`|0.97 (1.00)|10.58 (10.91)|**0.9 (0.93)**|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97AF-238D-4403-A840-594746F17851}">
  <dimension ref="A1:Y11"/>
  <sheetViews>
    <sheetView workbookViewId="0">
      <selection activeCell="C18" sqref="C18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"[⇨](https://github.com/orxfun/orx-parallel/blob/main/benches/"&amp;Results!B24&amp;")"</f>
        <v>[⇨](https://github.com/orxfun/orx-parallel/blob/main/benches/)</v>
      </c>
      <c r="B2" t="str">
        <f>"`"&amp;Results!C24&amp;"`"</f>
        <v>`.flat_map(_).find(_)`</v>
      </c>
      <c r="C2" s="2" t="str">
        <f>W2</f>
        <v>160.24 (1.00)</v>
      </c>
      <c r="D2" s="2" t="str">
        <f>X2</f>
        <v>127.37 (0.79)</v>
      </c>
      <c r="E2" s="2" t="str">
        <f>Y2</f>
        <v>**27.66 (0.17)**</v>
      </c>
      <c r="G2" s="3">
        <f>ROUND(Results!E24,2)</f>
        <v>160.24</v>
      </c>
      <c r="H2" s="3">
        <f>ROUND(Results!F24,2)</f>
        <v>127.37</v>
      </c>
      <c r="I2" s="3">
        <f>ROUND(Results!G24,2)</f>
        <v>27.66</v>
      </c>
      <c r="K2" s="2" t="b">
        <f>G2=MIN($G2:$I2)</f>
        <v>0</v>
      </c>
      <c r="L2" s="2" t="b">
        <f>H2=MIN($G2:$I2)</f>
        <v>0</v>
      </c>
      <c r="M2" s="2" t="b">
        <f>I2=MIN($G2:$I2)</f>
        <v>1</v>
      </c>
      <c r="O2" s="2" t="str">
        <f>TEXT(G2/$G2,"0.00")</f>
        <v>1.00</v>
      </c>
      <c r="P2" s="2" t="str">
        <f>TEXT(H2/$G2,"0.00")</f>
        <v>0.79</v>
      </c>
      <c r="Q2" s="2" t="str">
        <f>TEXT(I2/$G2,"0.00")</f>
        <v>0.17</v>
      </c>
      <c r="S2" s="2" t="str">
        <f>G2&amp;" ("&amp;O2&amp;")"</f>
        <v>160.24 (1.00)</v>
      </c>
      <c r="T2" s="2" t="str">
        <f>H2&amp;" ("&amp;P2&amp;")"</f>
        <v>127.37 (0.79)</v>
      </c>
      <c r="U2" s="2" t="str">
        <f>I2&amp;" ("&amp;Q2&amp;")"</f>
        <v>27.66 (0.17)</v>
      </c>
      <c r="W2" s="2" t="str">
        <f>IF(K2,"**"&amp;S2&amp;"**",S2)</f>
        <v>160.24 (1.00)</v>
      </c>
      <c r="X2" s="2" t="str">
        <f>IF(L2,"**"&amp;T2&amp;"**",T2)</f>
        <v>127.37 (0.79)</v>
      </c>
      <c r="Y2" s="2" t="str">
        <f>IF(M2,"**"&amp;U2&amp;"**",U2)</f>
        <v>**27.66 (0.17)**</v>
      </c>
    </row>
    <row r="3" spans="1:25" x14ac:dyDescent="0.3">
      <c r="A3" t="str">
        <f>"[⇨](https://github.com/orxfun/orx-parallel/blob/main/benches/"&amp;Results!B27&amp;")"</f>
        <v>[⇨](https://github.com/orxfun/orx-parallel/blob/main/benches/)</v>
      </c>
      <c r="B3" t="str">
        <f>"`"&amp;Results!C27&amp;"`"</f>
        <v>`.map(_).filter(_).find(_)`</v>
      </c>
      <c r="C3" s="2" t="str">
        <f>W3</f>
        <v>43.01 (1.00)</v>
      </c>
      <c r="D3" s="2" t="str">
        <f>X3</f>
        <v>11.14 (0.26)</v>
      </c>
      <c r="E3" s="2" t="str">
        <f>Y3</f>
        <v>**8.61 (0.20)**</v>
      </c>
      <c r="G3" s="3">
        <f>ROUND(Results!E27,2)</f>
        <v>43.01</v>
      </c>
      <c r="H3" s="3">
        <f>ROUND(Results!F27,2)</f>
        <v>11.14</v>
      </c>
      <c r="I3" s="3">
        <f>ROUND(Results!G27,2)</f>
        <v>8.61</v>
      </c>
      <c r="K3" s="2" t="b">
        <f>G3=MIN($G3:$I3)</f>
        <v>0</v>
      </c>
      <c r="L3" s="2" t="b">
        <f>H3=MIN($G3:$I3)</f>
        <v>0</v>
      </c>
      <c r="M3" s="2" t="b">
        <f>I3=MIN($G3:$I3)</f>
        <v>1</v>
      </c>
      <c r="O3" s="2" t="str">
        <f>TEXT(G3/$G3,"0.00")</f>
        <v>1.00</v>
      </c>
      <c r="P3" s="2" t="str">
        <f>TEXT(H3/$G3,"0.00")</f>
        <v>0.26</v>
      </c>
      <c r="Q3" s="2" t="str">
        <f>TEXT(I3/$G3,"0.00")</f>
        <v>0.20</v>
      </c>
      <c r="S3" s="2" t="str">
        <f>G3&amp;" ("&amp;O3&amp;")"</f>
        <v>43.01 (1.00)</v>
      </c>
      <c r="T3" s="2" t="str">
        <f>H3&amp;" ("&amp;P3&amp;")"</f>
        <v>11.14 (0.26)</v>
      </c>
      <c r="U3" s="2" t="str">
        <f>I3&amp;" ("&amp;Q3&amp;")"</f>
        <v>8.61 (0.20)</v>
      </c>
      <c r="W3" s="2" t="str">
        <f>IF(K3,"**"&amp;S3&amp;"**",S3)</f>
        <v>43.01 (1.00)</v>
      </c>
      <c r="X3" s="2" t="str">
        <f>IF(L3,"**"&amp;T3&amp;"**",T3)</f>
        <v>11.14 (0.26)</v>
      </c>
      <c r="Y3" s="2" t="str">
        <f>IF(M3,"**"&amp;U3&amp;"**",U3)</f>
        <v>**8.61 (0.20)**</v>
      </c>
    </row>
    <row r="4" spans="1:25" x14ac:dyDescent="0.3">
      <c r="A4" t="str">
        <f>"[⇨](https://github.com/orxfun/orx-parallel/blob/main/benches/"&amp;Results!B30&amp;")"</f>
        <v>[⇨](https://github.com/orxfun/orx-parallel/blob/main/benches/)</v>
      </c>
      <c r="B4" t="str">
        <f>"`"&amp;Results!C30&amp;"`"</f>
        <v>`.find(_)`</v>
      </c>
      <c r="C4" s="2" t="str">
        <f>W4</f>
        <v>2.94 (1.00)</v>
      </c>
      <c r="D4" s="2" t="str">
        <f>X4</f>
        <v>12.85 (4.37)</v>
      </c>
      <c r="E4" s="2" t="str">
        <f>Y4</f>
        <v>**1.54 (0.52)**</v>
      </c>
      <c r="G4" s="3">
        <f>ROUND(Results!E30,2)</f>
        <v>2.94</v>
      </c>
      <c r="H4" s="3">
        <f>ROUND(Results!F30,2)</f>
        <v>12.85</v>
      </c>
      <c r="I4" s="3">
        <f>ROUND(Results!G30,2)</f>
        <v>1.54</v>
      </c>
      <c r="K4" s="2" t="b">
        <f>G4=MIN($G4:$I4)</f>
        <v>0</v>
      </c>
      <c r="L4" s="2" t="b">
        <f>H4=MIN($G4:$I4)</f>
        <v>0</v>
      </c>
      <c r="M4" s="2" t="b">
        <f>I4=MIN($G4:$I4)</f>
        <v>1</v>
      </c>
      <c r="O4" s="2" t="str">
        <f>TEXT(G4/$G4,"0.00")</f>
        <v>1.00</v>
      </c>
      <c r="P4" s="2" t="str">
        <f>TEXT(H4/$G4,"0.00")</f>
        <v>4.37</v>
      </c>
      <c r="Q4" s="2" t="str">
        <f>TEXT(I4/$G4,"0.00")</f>
        <v>0.52</v>
      </c>
      <c r="S4" s="2" t="str">
        <f>G4&amp;" ("&amp;O4&amp;")"</f>
        <v>2.94 (1.00)</v>
      </c>
      <c r="T4" s="2" t="str">
        <f>H4&amp;" ("&amp;P4&amp;")"</f>
        <v>12.85 (4.37)</v>
      </c>
      <c r="U4" s="2" t="str">
        <f>I4&amp;" ("&amp;Q4&amp;")"</f>
        <v>1.54 (0.52)</v>
      </c>
      <c r="W4" s="2" t="str">
        <f>IF(K4,"**"&amp;S4&amp;"**",S4)</f>
        <v>2.94 (1.00)</v>
      </c>
      <c r="X4" s="2" t="str">
        <f>IF(L4,"**"&amp;T4&amp;"**",T4)</f>
        <v>12.85 (4.37)</v>
      </c>
      <c r="Y4" s="2" t="str">
        <f>IF(M4,"**"&amp;U4&amp;"**",U4)</f>
        <v>**1.54 (0.52)**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|[⇨](https://github.com/orxfun/orx-parallel/blob/main/benches/)|`.flat_map(_).find(_)`|160.24 (1.00)|127.37 (0.79)|**27.66 (0.17)**|</v>
      </c>
    </row>
    <row r="10" spans="1:25" x14ac:dyDescent="0.3">
      <c r="A10" t="str">
        <f>"|"&amp;A3&amp;"|"&amp;B3&amp;"|"&amp;C3&amp;"|"&amp;D3&amp;"|"&amp;E3&amp;"|"</f>
        <v>|[⇨](https://github.com/orxfun/orx-parallel/blob/main/benches/)|`.map(_).filter(_).find(_)`|43.01 (1.00)|11.14 (0.26)|**8.61 (0.20)**|</v>
      </c>
    </row>
    <row r="11" spans="1:25" x14ac:dyDescent="0.3">
      <c r="A11" t="str">
        <f>"|"&amp;A4&amp;"|"&amp;B4&amp;"|"&amp;C4&amp;"|"&amp;D4&amp;"|"&amp;E4&amp;"|"</f>
        <v>|[⇨](https://github.com/orxfun/orx-parallel/blob/main/benches/)|`.find(_)`|2.94 (1.00)|12.85 (4.37)|**1.54 (0.52)**|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CD54-41F4-49BE-9095-9ABF97C4F7E3}">
  <dimension ref="A1:Y11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"[⇨](https://github.com/orxfun/orx-parallel/blob/main/benches/"&amp;Results!B8&amp;")"</f>
        <v>[⇨](https://github.com/orxfun/orx-parallel/blob/main/benches/collect_long_chain.rs)</v>
      </c>
      <c r="B2" t="str">
        <f>"`"&amp;Results!C8&amp;"`"</f>
        <v>`…long_chain.collect()`</v>
      </c>
      <c r="C2" s="2" t="str">
        <f>W2</f>
        <v>19.72 (1.00)</v>
      </c>
      <c r="D2" s="2" t="str">
        <f>X2</f>
        <v>32.54 (1.65)</v>
      </c>
      <c r="E2" s="2" t="str">
        <f>Y2</f>
        <v>**6.12 (0.31)**</v>
      </c>
      <c r="G2" s="3">
        <f>ROUND(Results!E9,2)</f>
        <v>19.72</v>
      </c>
      <c r="H2" s="3">
        <f>ROUND(Results!F9,2)</f>
        <v>32.54</v>
      </c>
      <c r="I2" s="3">
        <f>ROUND(Results!G9,2)</f>
        <v>6.12</v>
      </c>
      <c r="K2" s="2" t="b">
        <f>G2=MIN($G2:$I2)</f>
        <v>0</v>
      </c>
      <c r="L2" s="2" t="b">
        <f>H2=MIN($G2:$I2)</f>
        <v>0</v>
      </c>
      <c r="M2" s="2" t="b">
        <f>I2=MIN($G2:$I2)</f>
        <v>1</v>
      </c>
      <c r="O2" s="2" t="str">
        <f>TEXT(G2/$G2,"0.00")</f>
        <v>1.00</v>
      </c>
      <c r="P2" s="2" t="str">
        <f>TEXT(H2/$G2,"0.00")</f>
        <v>1.65</v>
      </c>
      <c r="Q2" s="2" t="str">
        <f>TEXT(I2/$G2,"0.00")</f>
        <v>0.31</v>
      </c>
      <c r="S2" s="2" t="str">
        <f>G2&amp;" ("&amp;O2&amp;")"</f>
        <v>19.72 (1.00)</v>
      </c>
      <c r="T2" s="2" t="str">
        <f>H2&amp;" ("&amp;P2&amp;")"</f>
        <v>32.54 (1.65)</v>
      </c>
      <c r="U2" s="2" t="str">
        <f>I2&amp;" ("&amp;Q2&amp;")"</f>
        <v>6.12 (0.31)</v>
      </c>
      <c r="W2" s="2" t="str">
        <f>IF(K2,"**"&amp;S2&amp;"**",S2)</f>
        <v>19.72 (1.00)</v>
      </c>
      <c r="X2" s="2" t="str">
        <f>IF(L2,"**"&amp;T2&amp;"**",T2)</f>
        <v>32.54 (1.65)</v>
      </c>
      <c r="Y2" s="2" t="str">
        <f>IF(M2,"**"&amp;U2&amp;"**",U2)</f>
        <v>**6.12 (0.31)**</v>
      </c>
    </row>
    <row r="3" spans="1:25" x14ac:dyDescent="0.3">
      <c r="A3" t="str">
        <f>"[⇨](https://github.com/orxfun/orx-parallel/blob/main/benches/"&amp;Results!B22&amp;")"</f>
        <v>[⇨](https://github.com/orxfun/orx-parallel/blob/main/benches/reduce_iter_into_par.rs)</v>
      </c>
      <c r="B3" t="str">
        <f>"`"&amp;Results!C22&amp;"`"</f>
        <v>`.map(_).filter(_).reduce(_)`</v>
      </c>
      <c r="C3" s="2" t="str">
        <f>W3</f>
        <v>15.17 (1.00)</v>
      </c>
      <c r="D3" s="2" t="str">
        <f>X3</f>
        <v>118.28 (7.80)</v>
      </c>
      <c r="E3" s="2" t="str">
        <f>Y3</f>
        <v>**4.98 (0.33)**</v>
      </c>
      <c r="G3" s="3">
        <f>ROUND(Results!E22,2)</f>
        <v>15.17</v>
      </c>
      <c r="H3" s="3">
        <f>ROUND(Results!F22,2)</f>
        <v>118.28</v>
      </c>
      <c r="I3" s="3">
        <f>ROUND(Results!G22,2)</f>
        <v>4.9800000000000004</v>
      </c>
      <c r="K3" s="2" t="b">
        <f>G3=MIN($G3:$I3)</f>
        <v>0</v>
      </c>
      <c r="L3" s="2" t="b">
        <f>H3=MIN($G3:$I3)</f>
        <v>0</v>
      </c>
      <c r="M3" s="2" t="b">
        <f>I3=MIN($G3:$I3)</f>
        <v>1</v>
      </c>
      <c r="O3" s="2" t="str">
        <f>TEXT(G3/$G3,"0.00")</f>
        <v>1.00</v>
      </c>
      <c r="P3" s="2" t="str">
        <f>TEXT(H3/$G3,"0.00")</f>
        <v>7.80</v>
      </c>
      <c r="Q3" s="2" t="str">
        <f>TEXT(I3/$G3,"0.00")</f>
        <v>0.33</v>
      </c>
      <c r="S3" s="2" t="str">
        <f>G3&amp;" ("&amp;O3&amp;")"</f>
        <v>15.17 (1.00)</v>
      </c>
      <c r="T3" s="2" t="str">
        <f>H3&amp;" ("&amp;P3&amp;")"</f>
        <v>118.28 (7.80)</v>
      </c>
      <c r="U3" s="2" t="str">
        <f>I3&amp;" ("&amp;Q3&amp;")"</f>
        <v>4.98 (0.33)</v>
      </c>
      <c r="W3" s="2" t="str">
        <f>IF(K3,"**"&amp;S3&amp;"**",S3)</f>
        <v>15.17 (1.00)</v>
      </c>
      <c r="X3" s="2" t="str">
        <f>IF(L3,"**"&amp;T3&amp;"**",T3)</f>
        <v>118.28 (7.80)</v>
      </c>
      <c r="Y3" s="2" t="str">
        <f>IF(M3,"**"&amp;U3&amp;"**",U3)</f>
        <v>**4.98 (0.33)**</v>
      </c>
    </row>
    <row r="4" spans="1:25" x14ac:dyDescent="0.3">
      <c r="A4" t="str">
        <f>"[⇨](https://github.com/orxfun/orx-parallel/blob/main/benches/"&amp;Results!B33&amp;")"</f>
        <v>[⇨](https://github.com/orxfun/orx-parallel/blob/main/benches/)</v>
      </c>
      <c r="B4" t="str">
        <f>"`"&amp;Results!C33&amp;"`"</f>
        <v>`.map(_).filter(_).find(_)`</v>
      </c>
      <c r="C4" s="2" t="str">
        <f>W4</f>
        <v>42.58 (1.00)</v>
      </c>
      <c r="D4" s="2" t="str">
        <f>X4</f>
        <v>63.6 (1.49)</v>
      </c>
      <c r="E4" s="2" t="str">
        <f>Y4</f>
        <v>**7.98 (0.19)**</v>
      </c>
      <c r="G4" s="3">
        <f>ROUND(Results!E33,2)</f>
        <v>42.58</v>
      </c>
      <c r="H4" s="3">
        <f>ROUND(Results!F33,2)</f>
        <v>63.6</v>
      </c>
      <c r="I4" s="3">
        <f>ROUND(Results!G33,2)</f>
        <v>7.98</v>
      </c>
      <c r="K4" s="2" t="b">
        <f>G4=MIN($G4:$I4)</f>
        <v>0</v>
      </c>
      <c r="L4" s="2" t="b">
        <f>H4=MIN($G4:$I4)</f>
        <v>0</v>
      </c>
      <c r="M4" s="2" t="b">
        <f>I4=MIN($G4:$I4)</f>
        <v>1</v>
      </c>
      <c r="O4" s="2" t="str">
        <f>TEXT(G4/$G4,"0.00")</f>
        <v>1.00</v>
      </c>
      <c r="P4" s="2" t="str">
        <f>TEXT(H4/$G4,"0.00")</f>
        <v>1.49</v>
      </c>
      <c r="Q4" s="2" t="str">
        <f>TEXT(I4/$G4,"0.00")</f>
        <v>0.19</v>
      </c>
      <c r="S4" s="2" t="str">
        <f>G4&amp;" ("&amp;O4&amp;")"</f>
        <v>42.58 (1.00)</v>
      </c>
      <c r="T4" s="2" t="str">
        <f>H4&amp;" ("&amp;P4&amp;")"</f>
        <v>63.6 (1.49)</v>
      </c>
      <c r="U4" s="2" t="str">
        <f>I4&amp;" ("&amp;Q4&amp;")"</f>
        <v>7.98 (0.19)</v>
      </c>
      <c r="W4" s="2" t="str">
        <f>IF(K4,"**"&amp;S4&amp;"**",S4)</f>
        <v>42.58 (1.00)</v>
      </c>
      <c r="X4" s="2" t="str">
        <f>IF(L4,"**"&amp;T4&amp;"**",T4)</f>
        <v>63.6 (1.49)</v>
      </c>
      <c r="Y4" s="2" t="str">
        <f>IF(M4,"**"&amp;U4&amp;"**",U4)</f>
        <v>**7.98 (0.19)**</v>
      </c>
    </row>
    <row r="7" spans="1:25" x14ac:dyDescent="0.3">
      <c r="A7" t="str">
        <f>"|"&amp;A1&amp;"|"&amp;B1&amp;"|"&amp;C1&amp;"|"&amp;D1&amp;"|"&amp;E1&amp;"|"</f>
        <v>|file|computation|sequential|rayon|orx-parallel|</v>
      </c>
    </row>
    <row r="8" spans="1:25" x14ac:dyDescent="0.3">
      <c r="A8" t="s">
        <v>51</v>
      </c>
    </row>
    <row r="9" spans="1:25" x14ac:dyDescent="0.3">
      <c r="A9" t="str">
        <f>"|"&amp;A2&amp;"|"&amp;B2&amp;"|"&amp;C2&amp;"|"&amp;D2&amp;"|"&amp;E2&amp;"|"</f>
        <v>|[⇨](https://github.com/orxfun/orx-parallel/blob/main/benches/collect_long_chain.rs)|`…long_chain.collect()`|19.72 (1.00)|32.54 (1.65)|**6.12 (0.31)**|</v>
      </c>
    </row>
    <row r="10" spans="1:25" x14ac:dyDescent="0.3">
      <c r="A10" t="str">
        <f>"|"&amp;A3&amp;"|"&amp;B3&amp;"|"&amp;C3&amp;"|"&amp;D3&amp;"|"&amp;E3&amp;"|"</f>
        <v>|[⇨](https://github.com/orxfun/orx-parallel/blob/main/benches/reduce_iter_into_par.rs)|`.map(_).filter(_).reduce(_)`|15.17 (1.00)|118.28 (7.80)|**4.98 (0.33)**|</v>
      </c>
    </row>
    <row r="11" spans="1:25" x14ac:dyDescent="0.3">
      <c r="A11" t="str">
        <f>"|"&amp;A4&amp;"|"&amp;B4&amp;"|"&amp;C4&amp;"|"&amp;D4&amp;"|"&amp;E4&amp;"|"</f>
        <v>|[⇨](https://github.com/orxfun/orx-parallel/blob/main/benches/)|`.map(_).filter(_).find(_)`|42.58 (1.00)|63.6 (1.49)|**7.98 (0.19)**|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A3B5-6A19-45D5-8576-9711E28DA2A5}">
  <dimension ref="A1:Y9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32</v>
      </c>
      <c r="B1" t="s">
        <v>0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3</v>
      </c>
      <c r="K1" s="1" t="s">
        <v>1</v>
      </c>
      <c r="L1" s="1" t="s">
        <v>2</v>
      </c>
      <c r="M1" s="1" t="s">
        <v>3</v>
      </c>
      <c r="O1" s="1" t="s">
        <v>1</v>
      </c>
      <c r="P1" s="1" t="s">
        <v>2</v>
      </c>
      <c r="Q1" s="1" t="s">
        <v>3</v>
      </c>
      <c r="S1" s="1" t="s">
        <v>1</v>
      </c>
      <c r="T1" s="1" t="s">
        <v>2</v>
      </c>
      <c r="U1" s="1" t="s">
        <v>3</v>
      </c>
      <c r="W1" s="1" t="s">
        <v>1</v>
      </c>
      <c r="X1" s="1" t="s">
        <v>2</v>
      </c>
      <c r="Y1" s="1" t="s">
        <v>3</v>
      </c>
    </row>
    <row r="2" spans="1:25" x14ac:dyDescent="0.3">
      <c r="A2" t="str">
        <f>"[⇨](https://github.com/orxfun/orx-parallel/blob/main/benches/"&amp;Results!B8&amp;")"</f>
        <v>[⇨](https://github.com/orxfun/orx-parallel/blob/main/benches/collect_long_chain.rs)</v>
      </c>
      <c r="B2" t="str">
        <f>"`"&amp;Results!C8&amp;"`"</f>
        <v>`…long_chain.collect()`</v>
      </c>
      <c r="C2" s="2" t="str">
        <f>W2</f>
        <v>14.27 (1.00)</v>
      </c>
      <c r="D2" s="2" t="str">
        <f>X2</f>
        <v>6.33 (0.44)</v>
      </c>
      <c r="E2" s="2" t="str">
        <f>Y2</f>
        <v>**3.8 (0.27)**</v>
      </c>
      <c r="G2" s="3">
        <f>ROUND(Results!E8,2)</f>
        <v>14.27</v>
      </c>
      <c r="H2" s="3">
        <f>ROUND(Results!F8,2)</f>
        <v>6.33</v>
      </c>
      <c r="I2" s="3">
        <f>ROUND(Results!G8,2)</f>
        <v>3.8</v>
      </c>
      <c r="K2" s="2" t="b">
        <f>G2=MIN($G2:$I2)</f>
        <v>0</v>
      </c>
      <c r="L2" s="2" t="b">
        <f>H2=MIN($G2:$I2)</f>
        <v>0</v>
      </c>
      <c r="M2" s="2" t="b">
        <f>I2=MIN($G2:$I2)</f>
        <v>1</v>
      </c>
      <c r="O2" s="2" t="str">
        <f>TEXT(G2/$G2,"0.00")</f>
        <v>1.00</v>
      </c>
      <c r="P2" s="2" t="str">
        <f>TEXT(H2/$G2,"0.00")</f>
        <v>0.44</v>
      </c>
      <c r="Q2" s="2" t="str">
        <f>TEXT(I2/$G2,"0.00")</f>
        <v>0.27</v>
      </c>
      <c r="S2" s="2" t="str">
        <f>G2&amp;" ("&amp;O2&amp;")"</f>
        <v>14.27 (1.00)</v>
      </c>
      <c r="T2" s="2" t="str">
        <f>H2&amp;" ("&amp;P2&amp;")"</f>
        <v>6.33 (0.44)</v>
      </c>
      <c r="U2" s="2" t="str">
        <f>I2&amp;" ("&amp;Q2&amp;")"</f>
        <v>3.8 (0.27)</v>
      </c>
      <c r="W2" s="2" t="str">
        <f>IF(K2,"**"&amp;S2&amp;"**",S2)</f>
        <v>14.27 (1.00)</v>
      </c>
      <c r="X2" s="2" t="str">
        <f>IF(L2,"**"&amp;T2&amp;"**",T2)</f>
        <v>6.33 (0.44)</v>
      </c>
      <c r="Y2" s="2" t="str">
        <f>IF(M2,"**"&amp;U2&amp;"**",U2)</f>
        <v>**3.8 (0.27)**</v>
      </c>
    </row>
    <row r="3" spans="1:25" x14ac:dyDescent="0.3">
      <c r="A3" t="str">
        <f>"[⇨](https://github.com/orxfun/orx-parallel/blob/main/benches/"&amp;Results!B21&amp;")"</f>
        <v>[⇨](https://github.com/orxfun/orx-parallel/blob/main/benches/reduce_long_chain.rs)</v>
      </c>
      <c r="B3" t="str">
        <f>"`"&amp;Results!C21&amp;"`"</f>
        <v>`…long_chain.reduce(_)`</v>
      </c>
      <c r="C3" s="2" t="str">
        <f>W3</f>
        <v>15.08 (1.00)</v>
      </c>
      <c r="D3" s="2" t="str">
        <f>X3</f>
        <v>6.1 (0.40)</v>
      </c>
      <c r="E3" s="2" t="str">
        <f>Y3</f>
        <v>**4.03 (0.27)**</v>
      </c>
      <c r="G3" s="3">
        <f>ROUND(Results!E21,2)</f>
        <v>15.08</v>
      </c>
      <c r="H3" s="3">
        <f>ROUND(Results!F21,2)</f>
        <v>6.1</v>
      </c>
      <c r="I3" s="3">
        <f>ROUND(Results!G21,2)</f>
        <v>4.03</v>
      </c>
      <c r="K3" s="2" t="b">
        <f>G3=MIN($G3:$I3)</f>
        <v>0</v>
      </c>
      <c r="L3" s="2" t="b">
        <f>H3=MIN($G3:$I3)</f>
        <v>0</v>
      </c>
      <c r="M3" s="2" t="b">
        <f>I3=MIN($G3:$I3)</f>
        <v>1</v>
      </c>
      <c r="O3" s="2" t="str">
        <f>TEXT(G3/$G3,"0.00")</f>
        <v>1.00</v>
      </c>
      <c r="P3" s="2" t="str">
        <f>TEXT(H3/$G3,"0.00")</f>
        <v>0.40</v>
      </c>
      <c r="Q3" s="2" t="str">
        <f>TEXT(I3/$G3,"0.00")</f>
        <v>0.27</v>
      </c>
      <c r="S3" s="2" t="str">
        <f>G3&amp;" ("&amp;O3&amp;")"</f>
        <v>15.08 (1.00)</v>
      </c>
      <c r="T3" s="2" t="str">
        <f>H3&amp;" ("&amp;P3&amp;")"</f>
        <v>6.1 (0.40)</v>
      </c>
      <c r="U3" s="2" t="str">
        <f>I3&amp;" ("&amp;Q3&amp;")"</f>
        <v>4.03 (0.27)</v>
      </c>
      <c r="W3" s="2" t="str">
        <f>IF(K3,"**"&amp;S3&amp;"**",S3)</f>
        <v>15.08 (1.00)</v>
      </c>
      <c r="X3" s="2" t="str">
        <f>IF(L3,"**"&amp;T3&amp;"**",T3)</f>
        <v>6.1 (0.40)</v>
      </c>
      <c r="Y3" s="2" t="str">
        <f>IF(M3,"**"&amp;U3&amp;"**",U3)</f>
        <v>**4.03 (0.27)**</v>
      </c>
    </row>
    <row r="6" spans="1:25" x14ac:dyDescent="0.3">
      <c r="A6" t="str">
        <f>"|"&amp;A1&amp;"|"&amp;B1&amp;"|"&amp;C1&amp;"|"&amp;D1&amp;"|"&amp;E1&amp;"|"</f>
        <v>|file|computation|sequential|rayon|orx-parallel|</v>
      </c>
    </row>
    <row r="7" spans="1:25" x14ac:dyDescent="0.3">
      <c r="A7" t="s">
        <v>51</v>
      </c>
    </row>
    <row r="8" spans="1:25" x14ac:dyDescent="0.3">
      <c r="A8" t="str">
        <f>"|"&amp;A2&amp;"|"&amp;B2&amp;"|"&amp;C2&amp;"|"&amp;D2&amp;"|"&amp;E2&amp;"|"</f>
        <v>|[⇨](https://github.com/orxfun/orx-parallel/blob/main/benches/collect_long_chain.rs)|`…long_chain.collect()`|14.27 (1.00)|6.33 (0.44)|**3.8 (0.27)**|</v>
      </c>
    </row>
    <row r="9" spans="1:25" x14ac:dyDescent="0.3">
      <c r="A9" t="str">
        <f>"|"&amp;A3&amp;"|"&amp;B3&amp;"|"&amp;C3&amp;"|"&amp;D3&amp;"|"&amp;E3&amp;"|"</f>
        <v>|[⇨](https://github.com/orxfun/orx-parallel/blob/main/benches/reduce_long_chain.rs)|`…long_chain.reduce(_)`|15.08 (1.00)|6.1 (0.40)|**4.03 (0.27)**|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collect</vt:lpstr>
      <vt:lpstr>reduce</vt:lpstr>
      <vt:lpstr>find</vt:lpstr>
      <vt:lpstr>arbitrary-iter</vt:lpstr>
      <vt:lpstr>long-chain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2025-04-30T08:22:27Z</dcterms:created>
  <dcterms:modified xsi:type="dcterms:W3CDTF">2025-08-04T13:48:14Z</dcterms:modified>
</cp:coreProperties>
</file>