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YouTube Videos\CFA\Concepts Explained\L1\Fixed Income\Bond Duration\"/>
    </mc:Choice>
  </mc:AlternateContent>
  <xr:revisionPtr revIDLastSave="0" documentId="8_{DA1304C2-3884-4063-A46E-AE7863EE4727}" xr6:coauthVersionLast="47" xr6:coauthVersionMax="47" xr10:uidLastSave="{00000000-0000-0000-0000-000000000000}"/>
  <bookViews>
    <workbookView xWindow="-120" yWindow="-120" windowWidth="29040" windowHeight="15840" xr2:uid="{8E47AB21-443A-4A38-9635-07CFAE0A4C2D}"/>
  </bookViews>
  <sheets>
    <sheet name="Macaulay Du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8" i="1"/>
  <c r="E16" i="1"/>
  <c r="E9" i="1"/>
  <c r="E10" i="1"/>
  <c r="E11" i="1"/>
  <c r="E12" i="1"/>
  <c r="E13" i="1"/>
  <c r="E14" i="1"/>
  <c r="E15" i="1"/>
  <c r="E8" i="1"/>
  <c r="D15" i="1"/>
  <c r="D14" i="1"/>
  <c r="D13" i="1"/>
  <c r="D12" i="1"/>
  <c r="D11" i="1"/>
  <c r="D10" i="1"/>
  <c r="D9" i="1"/>
  <c r="D8" i="1"/>
  <c r="C15" i="1"/>
  <c r="C8" i="1"/>
  <c r="G16" i="1"/>
  <c r="D16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<sst xmlns="http://schemas.openxmlformats.org/spreadsheetml/2006/main" count="10" uniqueCount="10">
  <si>
    <t>Time to Maturity (Years)</t>
  </si>
  <si>
    <t>Inputs</t>
  </si>
  <si>
    <t>Yield to Maturity</t>
  </si>
  <si>
    <t>Coupon Rate</t>
  </si>
  <si>
    <t>Period</t>
  </si>
  <si>
    <t>Cash Flow</t>
  </si>
  <si>
    <t>Present Value</t>
  </si>
  <si>
    <t>Weight</t>
  </si>
  <si>
    <t>Period*Weight</t>
  </si>
  <si>
    <t>Macaulay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</si>
</sst>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3" x14ac:knownFonts="1">
    <font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44" fontId="0" fillId="0" borderId="7" xfId="0" applyNumberFormat="1" applyBorder="1" applyAlignment="1">
      <alignment horizontal="center"/>
    </xf>
    <xf numFmtId="44" fontId="0" fillId="0" borderId="0" xfId="0" applyNumberFormat="1"/>
    <xf numFmtId="10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 vertical="center" wrapText="1"/>
    </xf>
    <xf numFmtId="0" fontId="2" fillId="0" borderId="3" xfId="0" applyFont="1" applyBorder="1"/>
    <xf numFmtId="0" fontId="2" fillId="0" borderId="4" xfId="0" applyFont="1" applyBorder="1"/>
    <xf numFmtId="9" fontId="2" fillId="0" borderId="4" xfId="0" applyNumberFormat="1" applyFont="1" applyBorder="1"/>
    <xf numFmtId="0" fontId="2" fillId="0" borderId="5" xfId="0" applyFont="1" applyBorder="1"/>
    <xf numFmtId="9" fontId="2" fillId="0" borderId="6" xfId="0" applyNumberFormat="1" applyFont="1" applyBorder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71F6F-226B-4F21-B418-9400D0E49157}">
  <dimension ref="B1:G17"/>
  <sheetViews>
    <sheetView tabSelected="1" workbookViewId="0">
      <selection activeCell="H12" sqref="H12"/>
    </sheetView>
  </sheetViews>
  <sheetFormatPr defaultRowHeight="28.5" x14ac:dyDescent="0.45"/>
  <cols>
    <col min="1" max="1" width="2.53125" customWidth="1"/>
    <col min="2" max="2" width="20.1328125" bestFit="1" customWidth="1"/>
    <col min="3" max="3" width="9.53125" customWidth="1"/>
    <col min="4" max="4" width="13.86328125" customWidth="1"/>
    <col min="5" max="5" width="11.265625" customWidth="1"/>
    <col min="6" max="6" width="9.9296875" customWidth="1"/>
    <col min="7" max="7" width="12.86328125" bestFit="1" customWidth="1"/>
  </cols>
  <sheetData>
    <row r="1" spans="2:7" ht="18.75" customHeight="1" thickBot="1" x14ac:dyDescent="0.5"/>
    <row r="2" spans="2:7" ht="24" customHeight="1" thickBot="1" x14ac:dyDescent="0.5">
      <c r="B2" s="3" t="s">
        <v>1</v>
      </c>
      <c r="C2" s="4"/>
    </row>
    <row r="3" spans="2:7" x14ac:dyDescent="0.45">
      <c r="B3" s="13" t="s">
        <v>0</v>
      </c>
      <c r="C3" s="14">
        <v>8</v>
      </c>
    </row>
    <row r="4" spans="2:7" x14ac:dyDescent="0.45">
      <c r="B4" s="13" t="s">
        <v>2</v>
      </c>
      <c r="C4" s="15">
        <v>0.06</v>
      </c>
    </row>
    <row r="5" spans="2:7" ht="29.25" thickBot="1" x14ac:dyDescent="0.5">
      <c r="B5" s="16" t="s">
        <v>3</v>
      </c>
      <c r="C5" s="17">
        <v>0.05</v>
      </c>
    </row>
    <row r="7" spans="2:7" x14ac:dyDescent="0.45">
      <c r="B7" s="1" t="s">
        <v>4</v>
      </c>
      <c r="C7" s="1" t="s">
        <v>5</v>
      </c>
      <c r="D7" s="1" t="s">
        <v>6</v>
      </c>
      <c r="E7" s="1" t="s">
        <v>7</v>
      </c>
      <c r="F7" s="1"/>
      <c r="G7" s="1" t="s">
        <v>8</v>
      </c>
    </row>
    <row r="8" spans="2:7" x14ac:dyDescent="0.45">
      <c r="B8" s="2">
        <v>1</v>
      </c>
      <c r="C8" s="6">
        <f>1000*$C$5</f>
        <v>50</v>
      </c>
      <c r="D8" s="5">
        <f>C8/(1+$C$4)^B8</f>
        <v>47.169811320754718</v>
      </c>
      <c r="E8" s="9">
        <f>D8/$D$16</f>
        <v>5.0292896494635961E-2</v>
      </c>
      <c r="F8" s="2"/>
      <c r="G8" s="11">
        <f>B8*E8</f>
        <v>5.0292896494635961E-2</v>
      </c>
    </row>
    <row r="9" spans="2:7" x14ac:dyDescent="0.45">
      <c r="B9" s="2">
        <v>2</v>
      </c>
      <c r="C9" s="6">
        <f t="shared" ref="C9:C15" si="0">1000*$C$5</f>
        <v>50</v>
      </c>
      <c r="D9" s="5">
        <f t="shared" ref="D9:D15" si="1">C9/(1+$C$4)^B9</f>
        <v>44.499822000711994</v>
      </c>
      <c r="E9" s="9">
        <f t="shared" ref="E9:E15" si="2">D9/$D$16</f>
        <v>4.7446128768524491E-2</v>
      </c>
      <c r="F9" s="2"/>
      <c r="G9" s="11">
        <f t="shared" ref="G9:G15" si="3">B9*E9</f>
        <v>9.4892257537048982E-2</v>
      </c>
    </row>
    <row r="10" spans="2:7" x14ac:dyDescent="0.45">
      <c r="B10" s="2">
        <v>3</v>
      </c>
      <c r="C10" s="6">
        <f t="shared" si="0"/>
        <v>50</v>
      </c>
      <c r="D10" s="5">
        <f t="shared" si="1"/>
        <v>41.980964151615083</v>
      </c>
      <c r="E10" s="9">
        <f t="shared" si="2"/>
        <v>4.476049883823064E-2</v>
      </c>
      <c r="F10" s="2"/>
      <c r="G10" s="11">
        <f t="shared" si="3"/>
        <v>0.13428149651469193</v>
      </c>
    </row>
    <row r="11" spans="2:7" x14ac:dyDescent="0.45">
      <c r="B11" s="2">
        <v>4</v>
      </c>
      <c r="C11" s="6">
        <f t="shared" si="0"/>
        <v>50</v>
      </c>
      <c r="D11" s="5">
        <f t="shared" si="1"/>
        <v>39.604683161901022</v>
      </c>
      <c r="E11" s="9">
        <f t="shared" si="2"/>
        <v>4.2226885696444005E-2</v>
      </c>
      <c r="F11" s="2"/>
      <c r="G11" s="11">
        <f t="shared" si="3"/>
        <v>0.16890754278577602</v>
      </c>
    </row>
    <row r="12" spans="2:7" x14ac:dyDescent="0.45">
      <c r="B12" s="2">
        <v>5</v>
      </c>
      <c r="C12" s="6">
        <f t="shared" si="0"/>
        <v>50</v>
      </c>
      <c r="D12" s="5">
        <f t="shared" si="1"/>
        <v>37.362908643302845</v>
      </c>
      <c r="E12" s="9">
        <f t="shared" si="2"/>
        <v>3.9836684619286786E-2</v>
      </c>
      <c r="F12" s="2"/>
      <c r="G12" s="11">
        <f t="shared" si="3"/>
        <v>0.19918342309643394</v>
      </c>
    </row>
    <row r="13" spans="2:7" x14ac:dyDescent="0.45">
      <c r="B13" s="2">
        <v>6</v>
      </c>
      <c r="C13" s="6">
        <f t="shared" si="0"/>
        <v>50</v>
      </c>
      <c r="D13" s="5">
        <f t="shared" si="1"/>
        <v>35.248027021983816</v>
      </c>
      <c r="E13" s="9">
        <f t="shared" si="2"/>
        <v>3.7581777942723389E-2</v>
      </c>
      <c r="F13" s="2"/>
      <c r="G13" s="11">
        <f t="shared" si="3"/>
        <v>0.22549066765634035</v>
      </c>
    </row>
    <row r="14" spans="2:7" x14ac:dyDescent="0.45">
      <c r="B14" s="2">
        <v>7</v>
      </c>
      <c r="C14" s="6">
        <f t="shared" si="0"/>
        <v>50</v>
      </c>
      <c r="D14" s="5">
        <f t="shared" si="1"/>
        <v>33.252855681116799</v>
      </c>
      <c r="E14" s="9">
        <f t="shared" si="2"/>
        <v>3.5454507493135258E-2</v>
      </c>
      <c r="F14" s="2"/>
      <c r="G14" s="11">
        <f t="shared" si="3"/>
        <v>0.24818155245194681</v>
      </c>
    </row>
    <row r="15" spans="2:7" ht="29.25" thickBot="1" x14ac:dyDescent="0.5">
      <c r="B15" s="2">
        <v>8</v>
      </c>
      <c r="C15" s="6">
        <f>1000*(1+$C$5)</f>
        <v>1050</v>
      </c>
      <c r="D15" s="7">
        <f>C15/(1+$C$4)^B15</f>
        <v>658.78298990891778</v>
      </c>
      <c r="E15" s="9">
        <f t="shared" si="2"/>
        <v>0.70240062014701943</v>
      </c>
      <c r="F15" s="2"/>
      <c r="G15" s="11">
        <f t="shared" si="3"/>
        <v>5.6192049611761554</v>
      </c>
    </row>
    <row r="16" spans="2:7" x14ac:dyDescent="0.45">
      <c r="D16" s="8">
        <f>SUM(D8:D15)</f>
        <v>937.90206189030414</v>
      </c>
      <c r="E16" s="18">
        <f>SUM(E8:E15)</f>
        <v>1</v>
      </c>
      <c r="F16" s="10" t="s">
        <v>9</v>
      </c>
      <c r="G16" s="12">
        <f>SUM(G8:G15)</f>
        <v>6.7404347977130294</v>
      </c>
    </row>
    <row r="17" spans="6:7" x14ac:dyDescent="0.45">
      <c r="F17" s="10"/>
      <c r="G17" s="12"/>
    </row>
  </sheetData>
  <mergeCells count="3">
    <mergeCell ref="B2:C2"/>
    <mergeCell ref="F16:F17"/>
    <mergeCell ref="G16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Macaulay Duration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2022-02-26T22:35:20Z</dcterms:created>
  <dcterms:modified xsi:type="dcterms:W3CDTF">2022-02-26T23:17:49Z</dcterms:modified>
</cp:coreProperties>
</file>