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547F21BC-66BA-BD41-AA8F-D45859F09E56}" xr6:coauthVersionLast="47" xr6:coauthVersionMax="47" xr10:uidLastSave="{00000000-0000-0000-0000-000000000000}"/>
  <bookViews>
    <workbookView xWindow="59720" yWindow="2620" windowWidth="44300" windowHeight="39960" activeTab="2"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29" i="2" l="1"/>
  <c r="AV29" i="2"/>
  <c r="AU29" i="2"/>
  <c r="AT29" i="2"/>
  <c r="AS29" i="2"/>
  <c r="AK29" i="2"/>
  <c r="AJ29" i="2"/>
  <c r="AI29" i="2"/>
  <c r="AH29" i="2"/>
  <c r="AG29" i="2"/>
  <c r="AF29" i="2"/>
  <c r="AE29" i="2"/>
  <c r="I33" i="8"/>
  <c r="I32" i="8"/>
  <c r="I30"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<sst xmlns="http://schemas.openxmlformats.org/spreadsheetml/2006/main" count="1632" uniqueCount="323">
  <si>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</si>
  <si>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</si>
  <si>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</si>
  <si>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</si>
  <si>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</si>
  <si>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</si>
  <si>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</si>
  <si>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</si>
  <si>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</si>
  <si>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</si>
  <si>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</si>
  <si>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</si>
  <si>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</si>
  <si>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</si>
  <si>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</si>
  <si>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</si>
  <si>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</si>
  <si>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</si>
  <si>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</si>
  <si>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</si>
  <si>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</si>
  <si>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</si>
  <si>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</si>
  <si>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</si>
  <si>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</si>
  <si>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</si>
  <si>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</si>
  <si>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</si>
  <si>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</si>
  <si>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</si>
  <si>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</si>
  <si>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</si>
  <si>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</si>
  <si>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</si>
  <si>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</si>
  <si>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</si>
  <si>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</si>
  <si>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</si>
  <si>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</si>
  <si>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</si>
  <si>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</si>
  <si>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</si>
  <si>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</si>
  <si>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</si>
  <si>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</si>
  <si>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</si>
  <si>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</si>
  <si>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</si>
  <si>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</si>
  <si>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</si>
  <si>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</si>
  <si>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</si>
  <si>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</si>
  <si>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</si>
  <si>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</si>
  <si>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</si>
  <si>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</si>
  <si>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</si>
  <si>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</si>
  <si>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</si>
  <si>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</si>
  <si>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</si>
  <si>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</si>
  <si>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</si>
  <si>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</si>
  <si>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</si>
  <si>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</si>
  <si>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</si>
  <si>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</si>
  <si>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</si>
  <si>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</si>
  <si>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</si>
  <si>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</si>
  <si>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</si>
  <si>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</si>
  <si>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</si>
  <si>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</si>
  <si>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</si>
  <si>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</si>
  <si>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</si>
  <si>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</si>
  <si>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</si>
  <si>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</si>
  <si>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</si>
  <si>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</si>
  <si>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</si>
  <si>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</si>
  <si>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</si>
  <si>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</si>
  <si>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</si>
  <si>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</si>
  <si>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</si>
  <si>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</si>
  <si>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</si>
  <si>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</si>
  <si>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</si>
  <si>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</si>
  <si>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</si>
  <si>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</si>
  <si>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</si>
  <si>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</si>
  <si>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</si>
  <si>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</si>
  <si>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</si>
  <si>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</si>
  <si>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</si>
  <si>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</si>
  <si>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</si>
  <si>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</si>
  <si>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</si>
  <si>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</si>
  <si>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</si>
  <si>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</si>
  <si>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</si>
  <si>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</si>
  <si>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</si>
  <si>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</si>
  <si>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</si>
  <si>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</si>
  <si>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</si>
  <si>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</si>
  <si>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</si>
  <si>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</si>
  <si>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</si>
  <si>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</si>
  <si>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</si>
  <si>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</si>
  <si>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</si>
  <si>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</si>
  <si>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</si>
  <si>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</si>
  <si>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</si>
  <si>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</si>
  <si>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</si>
  <si>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</si>
  <si>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</si>
  <si>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</si>
  <si>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</si>
  <si>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</si>
  <si>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</si>
  <si>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</si>
  <si>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</si>
  <si>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</si>
  <si>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</si>
  <si>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</si>
  <si>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</si>
  <si>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</si>
  <si>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</si>
  <si>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</si>
  <si>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</si>
  <si>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</si>
  <si>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</si>
  <si>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</si>
  <si>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</si>
  <si>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</si>
  <si>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</si>
  <si>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</si>
  <si>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</si>
  <si>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</si>
  <si>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</si>
  <si>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</si>
  <si>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</si>
  <si>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</si>
  <si>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</si>
  <si>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</si>
  <si>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</si>
  <si>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</si>
  <si>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</si>
  <si>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</si>
  <si>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</si>
  <si>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</si>
  <si>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</si>
  <si>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</si>
  <si>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</si>
  <si>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</si>
  <si>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</si>
  <si>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</si>
  <si>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</si>
  <si>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</si>
  <si>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</si>
  <si>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</si>
  <si>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</si>
  <si>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</si>
  <si>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</si>
  <si>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</si>
  <si>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</si>
  <si>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</si>
  <si>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</si>
  <si>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</si>
  <si>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</si>
  <si>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</si>
  <si>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</si>
  <si>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</si>
  <si>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</si>
  <si>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</si>
  <si>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</si>
  <si>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</si>
  <si>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</si>
  <si>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</si>
  <si>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</si>
  <si>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</si>
  <si>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</si>
  <si>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</si>
  <si>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</si>
  <si>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</si>
  <si>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</si>
  <si>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</si>
  <si>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</si>
  <si>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</si>
  <si>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</si>
  <si>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</si>
  <si>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</si>
  <si>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</si>
  <si>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</si>
  <si>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</si>
  <si>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</si>
  <si>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</si>
  <si>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</si>
  <si>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</si>
  <si>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</si>
  <si>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</si>
  <si>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</si>
  <si>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</si>
  <si>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</si>
  <si>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</si>
  <si>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</si>
  <si>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</si>
  <si>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</si>
  <si>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</si>
  <si>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</si>
  <si>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</si>
  <si>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</si>
  <si>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</si>
  <si>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</si>
  <si>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</si>
  <si>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</si>
  <si>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</si>
  <si>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</si>
  <si>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</si>
  <si>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</si>
  <si>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</si>
  <si>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</si>
  <si>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</si>
  <si>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</si>
  <si>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</si>
  <si>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</si>
  <si>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</si>
  <si>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</si>
  <si>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</si>
  <si>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</si>
  <si>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</si>
  <si>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</si>
  <si>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</si>
  <si>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</si>
  <si>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</si>
  <si>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</si>
  <si>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</si>
  <si>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</si>
  <si>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</si>
  <si>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</si>
  <si>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</si>
  <si>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</si>
  <si>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</si>
  <si>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</si>
  <si>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</si>
  <si>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</si>
  <si>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</si>
  <si>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</si>
  <si>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</si>
  <si>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</si>
  <si>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</si>
  <si>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</si>
  <si>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</si>
  <si>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</si>
  <si>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</si>
  <si>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</si>
  <si>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</si>
  <si>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</si>
  <si>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</si>
  <si>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</si>
  <si>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</si>
  <si>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</si>
  <si>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</si>
  <si>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</si>
  <si>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</si>
  <si>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</si>
  <si>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</si>
  <si>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</si>
  <si>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</si>
  <si>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</si>
  <si>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</si>
  <si>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</si>
  <si>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</si>
  <si>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</si>
  <si>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</si>
  <si>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</si>
  <si>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</si>
  <si>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</si>
  <si>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</si>
  <si>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</si>
  <si>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</si>
  <si>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</si>
  <si>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</si>
  <si>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</si>
  <si>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</si>
  <si>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</si>
  <si>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</si>
  <si>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</si>
  <si>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</si>
  <si>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</si>
  <si>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</si>
  <si>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</si>
  <si>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</si>
  <si>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</si>
  <si>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</si>
  <si>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</si>
  <si>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</si>
  <si>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</si>
  <si>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S1+S3</t>
  </si>
  <si>
    <t>t CO2/MWh</t>
  </si>
  <si>
    <t>TWh</t>
  </si>
  <si>
    <t>M Fe_ton</t>
  </si>
  <si>
    <t>kt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</si>
</sst>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B8" activePane="bottomRight" state="frozen"/>
      <selection pane="topRight" activeCell="B1" sqref="B1"/>
      <selection pane="bottomLeft" activeCell="A2" sqref="A2"/>
      <selection pane="bottomRight" activeCell="A32" sqref="A32:C32"/>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320</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320</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320</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320</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320</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320</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320</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320</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320</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320</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44561</v>
      </c>
      <c r="J19" s="61">
        <v>28496151703</v>
      </c>
      <c r="K19" s="61">
        <v>8526470000</v>
      </c>
      <c r="L19" s="61">
        <v>42251547703</v>
      </c>
      <c r="M19" s="61">
        <v>42266979703</v>
      </c>
      <c r="N19" s="61">
        <v>41123915000</v>
      </c>
      <c r="O19" s="68" t="s">
        <v>129</v>
      </c>
      <c r="P19" s="68" t="s">
        <v>320</v>
      </c>
      <c r="Q19" s="82"/>
      <c r="R19" s="2"/>
      <c r="S19" s="2"/>
      <c r="T19" s="2"/>
      <c r="U19" s="2"/>
      <c r="AE19" s="69">
        <v>0.54127069000000005</v>
      </c>
      <c r="AF19" s="69">
        <v>0.38852905199999999</v>
      </c>
      <c r="AG19" s="69">
        <v>3.4941450000000002E-3</v>
      </c>
      <c r="AH19" s="69">
        <v>2.2128600000000001E-4</v>
      </c>
      <c r="AI19" s="69">
        <v>0</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44561</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44561</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44561</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44561</v>
      </c>
      <c r="J23" s="61"/>
      <c r="K23" s="61">
        <v>9835514922.9662342</v>
      </c>
      <c r="L23" s="61"/>
      <c r="M23" s="61"/>
      <c r="N23" s="61">
        <v>13397913513.781719</v>
      </c>
      <c r="O23" s="61" t="s">
        <v>143</v>
      </c>
      <c r="P23" s="61" t="s">
        <v>183</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44561</v>
      </c>
      <c r="J24" s="61">
        <v>3937071331</v>
      </c>
      <c r="K24" s="61">
        <v>2873948000</v>
      </c>
      <c r="L24" s="61">
        <v>5704623331</v>
      </c>
      <c r="M24" s="61">
        <v>5901436331</v>
      </c>
      <c r="N24" s="61">
        <v>13745251000</v>
      </c>
      <c r="O24" s="68" t="s">
        <v>143</v>
      </c>
      <c r="P24" s="68" t="s">
        <v>144</v>
      </c>
      <c r="Q24" s="2">
        <v>3.8868941879999999</v>
      </c>
      <c r="R24" s="2">
        <v>3.8663196809999998</v>
      </c>
      <c r="S24" s="2">
        <v>3.937301664</v>
      </c>
      <c r="T24" s="2">
        <v>3.9790181429999998</v>
      </c>
      <c r="U24" s="2">
        <v>3.8259789839999998</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44561</v>
      </c>
      <c r="J25" s="61">
        <v>4447584104</v>
      </c>
      <c r="K25" s="61">
        <v>5336776000</v>
      </c>
      <c r="L25" s="61">
        <v>6624232104</v>
      </c>
      <c r="M25" s="61">
        <v>6690691104</v>
      </c>
      <c r="N25" s="61">
        <v>7683059000</v>
      </c>
      <c r="O25" s="68" t="s">
        <v>143</v>
      </c>
      <c r="P25" s="68" t="s">
        <v>144</v>
      </c>
      <c r="Q25" s="2"/>
      <c r="R25" s="2"/>
      <c r="S25" s="2"/>
      <c r="T25" s="2"/>
      <c r="U25" s="2"/>
      <c r="AE25" s="69">
        <v>1.8746218750000001</v>
      </c>
      <c r="AF25" s="69">
        <v>1.844359927</v>
      </c>
      <c r="AG25" s="69">
        <v>2.051568649</v>
      </c>
      <c r="AH25" s="69">
        <v>1.710493431</v>
      </c>
      <c r="AI25" s="69">
        <v>0</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44561</v>
      </c>
      <c r="J26" s="61">
        <v>12430000000</v>
      </c>
      <c r="K26" s="61">
        <v>22588858000</v>
      </c>
      <c r="L26" s="61">
        <v>15186696000</v>
      </c>
      <c r="M26" s="61">
        <v>16721301000</v>
      </c>
      <c r="N26" s="61">
        <v>18344666000</v>
      </c>
      <c r="O26" s="61" t="s">
        <v>143</v>
      </c>
      <c r="P26" s="61" t="s">
        <v>183</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44561</v>
      </c>
      <c r="J27" s="61">
        <v>44164533765.359467</v>
      </c>
      <c r="K27" s="61">
        <v>19393506493.506489</v>
      </c>
      <c r="L27" s="61"/>
      <c r="M27" s="61"/>
      <c r="N27" s="61">
        <v>81770129870.129868</v>
      </c>
      <c r="O27" s="68" t="s">
        <v>143</v>
      </c>
      <c r="P27" s="68" t="s">
        <v>144</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44561</v>
      </c>
      <c r="J28" s="61">
        <v>2757293172</v>
      </c>
      <c r="K28" s="61">
        <v>1257910000</v>
      </c>
      <c r="L28" s="61">
        <v>5168962172</v>
      </c>
      <c r="M28" s="61">
        <v>5174107172</v>
      </c>
      <c r="N28" s="61">
        <v>6083486000</v>
      </c>
      <c r="O28" s="68" t="s">
        <v>143</v>
      </c>
      <c r="P28" s="68" t="s">
        <v>144</v>
      </c>
      <c r="Q28" s="2">
        <v>0.99625009600000003</v>
      </c>
      <c r="R28" s="2">
        <v>0.98354598199999999</v>
      </c>
      <c r="S28" s="2">
        <v>2.6019487300000002</v>
      </c>
      <c r="T28" s="2">
        <v>2.5352979329999998</v>
      </c>
      <c r="U28" s="2">
        <v>1.926808946</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44561</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 si="27">IF(OR(ISBLANK(Q29), ISBLANK(X29)),"",Q29+X29)</f>
        <v>33167324</v>
      </c>
      <c r="AF29" s="69">
        <f t="shared" ref="AF29" si="28">IF(OR(ISBLANK(R29), ISBLANK(Y29)),"",R29+Y29)</f>
        <v>36362250</v>
      </c>
      <c r="AG29" s="69">
        <f t="shared" ref="AG29" si="29">IF(OR(ISBLANK(S29), ISBLANK(Z29)),"",S29+Z29)</f>
        <v>35896971</v>
      </c>
      <c r="AH29" s="69">
        <f t="shared" ref="AH29" si="30">IF(OR(ISBLANK(T29), ISBLANK(AA29)),"",T29+AA29)</f>
        <v>30327168</v>
      </c>
      <c r="AI29" s="69">
        <f t="shared" ref="AI29" si="31">IF(OR(ISBLANK(U29), ISBLANK(AB29)),"",U29+AB29)</f>
        <v>31822330</v>
      </c>
      <c r="AJ29" s="69" t="str">
        <f t="shared" ref="AJ29" si="32">IF(OR(ISBLANK(V29), ISBLANK(AC29)),"",V29+AC29)</f>
        <v/>
      </c>
      <c r="AK29" s="69" t="str">
        <f t="shared" ref="AK29" si="33">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44561</v>
      </c>
      <c r="J30" s="61">
        <v>12130000000</v>
      </c>
      <c r="K30" s="61">
        <v>17129000000</v>
      </c>
      <c r="L30" s="61">
        <v>12290000000</v>
      </c>
      <c r="M30" s="61">
        <v>13860000000</v>
      </c>
      <c r="N30" s="61">
        <v>85196000000</v>
      </c>
      <c r="O30" s="68" t="s">
        <v>143</v>
      </c>
      <c r="P30" s="68" t="s">
        <v>144</v>
      </c>
      <c r="Q30" s="2">
        <v>2.2165439930000002</v>
      </c>
      <c r="R30" s="2">
        <v>2.2511915660000001</v>
      </c>
      <c r="S30" s="2">
        <v>2.4511497719999999</v>
      </c>
      <c r="T30" s="2">
        <v>2.4417731950000001</v>
      </c>
      <c r="U30" s="2">
        <v>2.3478588409999999</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44561</v>
      </c>
      <c r="J31" s="61">
        <v>3061885307</v>
      </c>
      <c r="K31" s="61">
        <v>1457603000</v>
      </c>
      <c r="L31" s="61">
        <v>5575501307</v>
      </c>
      <c r="M31" s="61">
        <v>5579334307</v>
      </c>
      <c r="N31" s="61">
        <v>7298774000</v>
      </c>
      <c r="O31" s="68" t="s">
        <v>129</v>
      </c>
      <c r="P31" s="68" t="s">
        <v>320</v>
      </c>
      <c r="Q31" s="2"/>
      <c r="R31" s="2"/>
      <c r="S31" s="2"/>
      <c r="T31" s="2"/>
      <c r="U31" s="2"/>
      <c r="AE31" s="69">
        <v>6.3372507860000002</v>
      </c>
      <c r="AF31" s="69">
        <v>6.1180013459999998</v>
      </c>
      <c r="AG31" s="69">
        <v>5.2178957580000001</v>
      </c>
      <c r="AH31" s="69">
        <v>5.3678279890000002</v>
      </c>
      <c r="AI31" s="69">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44561</v>
      </c>
      <c r="J32" s="61"/>
      <c r="K32" s="61">
        <v>55955872344.100883</v>
      </c>
      <c r="L32" s="61"/>
      <c r="M32" s="61"/>
      <c r="N32" s="61">
        <v>68553124892.036621</v>
      </c>
      <c r="O32" s="61" t="s">
        <v>143</v>
      </c>
      <c r="P32" s="61" t="s">
        <v>183</v>
      </c>
      <c r="Q32" s="2"/>
      <c r="R32" s="2"/>
      <c r="S32" s="2"/>
      <c r="T32" s="2"/>
      <c r="U32" s="2"/>
      <c r="AE32" s="69"/>
      <c r="AF32" s="69">
        <v>78.8</v>
      </c>
      <c r="AG32" s="69">
        <v>78.8</v>
      </c>
      <c r="AH32" s="69">
        <v>78.8</v>
      </c>
      <c r="AI32" s="69">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tabSelected="1" zoomScale="150" zoomScaleNormal="150" workbookViewId="0">
      <pane xSplit="1" ySplit="1" topLeftCell="D2" activePane="bottomRight" state="frozen"/>
      <selection pane="topRight" activeCell="B1" sqref="B1"/>
      <selection pane="bottomLeft" activeCell="A2" sqref="A2"/>
      <selection pane="bottomRight" activeCell="E41" sqref="E41"/>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319</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319</v>
      </c>
      <c r="K11" s="61">
        <v>2030</v>
      </c>
      <c r="L11" s="75">
        <v>0.4</v>
      </c>
    </row>
    <row r="12" spans="1:12" s="61" customFormat="1">
      <c r="A12" s="61" t="s">
        <v>173</v>
      </c>
      <c r="B12" s="4" t="s">
        <v>174</v>
      </c>
      <c r="C12" s="61" t="s">
        <v>175</v>
      </c>
      <c r="D12" s="26"/>
      <c r="E12" s="26" t="s">
        <v>66</v>
      </c>
      <c r="F12" s="61" t="s">
        <v>310</v>
      </c>
      <c r="H12" s="20">
        <v>2005</v>
      </c>
      <c r="I12" s="61">
        <v>1</v>
      </c>
      <c r="J12" s="71" t="s">
        <v>319</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318</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316</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319</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row r="24" spans="1:12">
      <c r="A24" s="61" t="s">
        <v>211</v>
      </c>
      <c r="B24" s="4" t="s">
        <v>212</v>
      </c>
      <c r="C24" s="61" t="s">
        <v>213</v>
      </c>
      <c r="D24" s="26">
        <v>2030</v>
      </c>
      <c r="E24" s="26" t="s">
        <v>311</v>
      </c>
      <c r="F24" s="61" t="s">
        <v>313</v>
      </c>
      <c r="G24" s="61">
        <v>2019</v>
      </c>
      <c r="H24" s="20">
        <v>2018</v>
      </c>
      <c r="I24" s="61">
        <v>828107</v>
      </c>
      <c r="J24" s="71" t="s">
        <v>143</v>
      </c>
      <c r="K24" s="61">
        <v>2030</v>
      </c>
      <c r="L24" s="75">
        <v>1</v>
      </c>
    </row>
    <row r="25" spans="1:12">
      <c r="A25" s="61" t="s">
        <v>214</v>
      </c>
      <c r="B25" s="4" t="s">
        <v>215</v>
      </c>
      <c r="C25" s="61" t="s">
        <v>216</v>
      </c>
      <c r="E25" s="26" t="s">
        <v>311</v>
      </c>
      <c r="F25" s="61" t="s">
        <v>313</v>
      </c>
      <c r="H25" s="20">
        <v>2015</v>
      </c>
      <c r="I25" s="61">
        <v>1050</v>
      </c>
      <c r="J25" s="71" t="s">
        <v>322</v>
      </c>
      <c r="K25" s="61">
        <v>2022</v>
      </c>
      <c r="L25" s="75">
        <v>0.15</v>
      </c>
    </row>
    <row r="26" spans="1:12">
      <c r="A26" s="61" t="s">
        <v>217</v>
      </c>
      <c r="B26" s="4" t="s">
        <v>218</v>
      </c>
      <c r="C26" s="61" t="s">
        <v>219</v>
      </c>
      <c r="E26" s="26" t="s">
        <v>311</v>
      </c>
      <c r="F26" s="61" t="s">
        <v>310</v>
      </c>
      <c r="G26" s="61">
        <v>2015</v>
      </c>
      <c r="H26" s="20">
        <v>2005</v>
      </c>
      <c r="I26" s="61">
        <v>86403130</v>
      </c>
      <c r="J26" s="71" t="s">
        <v>143</v>
      </c>
      <c r="K26" s="61">
        <v>2045</v>
      </c>
      <c r="L26" s="75">
        <v>0.62</v>
      </c>
    </row>
    <row r="27" spans="1:12">
      <c r="A27" s="61" t="s">
        <v>220</v>
      </c>
      <c r="B27" s="4" t="s">
        <v>221</v>
      </c>
      <c r="C27" s="61" t="s">
        <v>222</v>
      </c>
      <c r="E27" s="26" t="s">
        <v>311</v>
      </c>
      <c r="F27" s="61" t="s">
        <v>310</v>
      </c>
      <c r="G27" s="61">
        <v>2020</v>
      </c>
      <c r="H27" s="20">
        <v>2019</v>
      </c>
      <c r="I27" s="78">
        <v>11925000</v>
      </c>
      <c r="J27" s="71" t="s">
        <v>143</v>
      </c>
      <c r="K27" s="61">
        <v>2035</v>
      </c>
      <c r="L27" s="75">
        <v>0.75</v>
      </c>
    </row>
    <row r="28" spans="1:12">
      <c r="A28" s="61" t="s">
        <v>223</v>
      </c>
      <c r="B28" s="4" t="s">
        <v>224</v>
      </c>
      <c r="C28" s="61" t="s">
        <v>225</v>
      </c>
      <c r="D28" s="26">
        <v>2050</v>
      </c>
      <c r="E28" s="26" t="s">
        <v>66</v>
      </c>
      <c r="F28" s="61" t="s">
        <v>313</v>
      </c>
      <c r="G28" s="61">
        <v>2022</v>
      </c>
      <c r="H28" s="20">
        <v>2020</v>
      </c>
      <c r="I28" s="61">
        <v>0.93</v>
      </c>
      <c r="J28" s="71" t="s">
        <v>317</v>
      </c>
      <c r="K28" s="61">
        <v>2031</v>
      </c>
      <c r="L28" s="75">
        <v>0.10800000000000001</v>
      </c>
    </row>
    <row r="29" spans="1:12">
      <c r="A29" s="61" t="s">
        <v>228</v>
      </c>
      <c r="B29" s="4" t="s">
        <v>229</v>
      </c>
      <c r="C29" s="61" t="s">
        <v>230</v>
      </c>
      <c r="E29" s="26" t="s">
        <v>66</v>
      </c>
      <c r="F29" s="61" t="s">
        <v>310</v>
      </c>
      <c r="G29" s="61">
        <v>2020</v>
      </c>
      <c r="H29" s="20">
        <v>2010</v>
      </c>
      <c r="I29" s="61">
        <v>0.76300000000000001</v>
      </c>
      <c r="J29" s="71" t="s">
        <v>319</v>
      </c>
      <c r="K29" s="61">
        <v>2030</v>
      </c>
      <c r="L29" s="75">
        <v>0.1</v>
      </c>
    </row>
    <row r="30" spans="1:12">
      <c r="A30" s="61" t="s">
        <v>231</v>
      </c>
      <c r="B30" s="4" t="s">
        <v>232</v>
      </c>
      <c r="C30" s="61" t="s">
        <v>233</v>
      </c>
      <c r="E30" s="26" t="s">
        <v>66</v>
      </c>
      <c r="F30" s="61" t="s">
        <v>313</v>
      </c>
      <c r="H30" s="20">
        <v>2000</v>
      </c>
      <c r="I30" s="61">
        <f>2650/2000</f>
        <v>1.325</v>
      </c>
      <c r="J30" s="71" t="s">
        <v>319</v>
      </c>
      <c r="K30" s="61">
        <v>2030</v>
      </c>
      <c r="L30" s="75">
        <v>0.5</v>
      </c>
    </row>
    <row r="31" spans="1:12">
      <c r="A31" s="61" t="s">
        <v>234</v>
      </c>
      <c r="B31" s="4" t="s">
        <v>235</v>
      </c>
      <c r="C31" s="61" t="s">
        <v>236</v>
      </c>
      <c r="E31" s="61" t="s">
        <v>66</v>
      </c>
      <c r="F31" s="61" t="s">
        <v>316</v>
      </c>
      <c r="G31" s="61">
        <v>2020</v>
      </c>
      <c r="H31" s="61">
        <v>2015</v>
      </c>
      <c r="I31" s="61">
        <v>0.82</v>
      </c>
      <c r="J31" s="61" t="s">
        <v>317</v>
      </c>
      <c r="K31" s="61">
        <v>2030</v>
      </c>
      <c r="L31" s="75">
        <v>0.35</v>
      </c>
    </row>
    <row r="32" spans="1:12">
      <c r="A32" s="61" t="s">
        <v>237</v>
      </c>
      <c r="B32" s="4" t="s">
        <v>238</v>
      </c>
      <c r="C32" s="61" t="s">
        <v>239</v>
      </c>
      <c r="D32" s="26">
        <v>2050</v>
      </c>
      <c r="E32" s="61" t="s">
        <v>66</v>
      </c>
      <c r="F32" s="61" t="s">
        <v>313</v>
      </c>
      <c r="G32" s="61">
        <v>2020</v>
      </c>
      <c r="H32" s="61">
        <v>1990</v>
      </c>
      <c r="I32" s="61">
        <f>7000000/(1-0.68)</f>
        <v>21875000.000000004</v>
      </c>
      <c r="J32" s="61" t="s">
        <v>319</v>
      </c>
      <c r="K32" s="61">
        <v>2030</v>
      </c>
      <c r="L32" s="75">
        <v>0.8</v>
      </c>
    </row>
    <row r="33" spans="1:12" s="61" customFormat="1">
      <c r="A33" s="61" t="s">
        <v>237</v>
      </c>
      <c r="B33" s="4" t="s">
        <v>238</v>
      </c>
      <c r="C33" s="61" t="s">
        <v>239</v>
      </c>
      <c r="D33" s="26">
        <v>2050</v>
      </c>
      <c r="E33" s="61" t="s">
        <v>66</v>
      </c>
      <c r="F33" s="61" t="s">
        <v>313</v>
      </c>
      <c r="G33" s="61">
        <v>2020</v>
      </c>
      <c r="H33" s="61">
        <v>1990</v>
      </c>
      <c r="I33" s="61">
        <f>7000000/(1-0.68)</f>
        <v>21875000.000000004</v>
      </c>
      <c r="J33" s="61" t="s">
        <v>319</v>
      </c>
      <c r="K33" s="61">
        <v>2040</v>
      </c>
      <c r="L33" s="75">
        <v>0.9</v>
      </c>
    </row>
    <row r="34" spans="1:12">
      <c r="A34" s="61" t="s">
        <v>242</v>
      </c>
      <c r="B34" s="4" t="s">
        <v>243</v>
      </c>
      <c r="C34" s="61" t="s">
        <v>244</v>
      </c>
      <c r="D34" s="26">
        <v>2050</v>
      </c>
      <c r="E34" s="26" t="s">
        <v>311</v>
      </c>
      <c r="F34" s="61" t="s">
        <v>310</v>
      </c>
      <c r="G34" s="61">
        <v>2019</v>
      </c>
      <c r="H34" s="20">
        <v>2010</v>
      </c>
      <c r="I34" s="76">
        <v>3734024</v>
      </c>
      <c r="J34" s="61" t="s">
        <v>143</v>
      </c>
      <c r="K34" s="61">
        <v>2045</v>
      </c>
      <c r="L34" s="75">
        <v>0.9</v>
      </c>
    </row>
    <row r="35" spans="1:12">
      <c r="A35" s="61" t="s">
        <v>245</v>
      </c>
      <c r="B35" s="4" t="s">
        <v>246</v>
      </c>
      <c r="C35" s="61" t="s">
        <v>247</v>
      </c>
      <c r="E35" s="26" t="s">
        <v>311</v>
      </c>
      <c r="F35" s="61" t="s">
        <v>310</v>
      </c>
      <c r="G35" s="61">
        <v>2018</v>
      </c>
      <c r="H35" s="20">
        <v>2005</v>
      </c>
      <c r="I35" s="76">
        <v>21445571</v>
      </c>
      <c r="J35" s="61" t="s">
        <v>143</v>
      </c>
      <c r="K35" s="61">
        <v>2030</v>
      </c>
      <c r="L35" s="75">
        <v>0.5</v>
      </c>
    </row>
    <row r="36" spans="1:12">
      <c r="A36" s="61" t="s">
        <v>245</v>
      </c>
      <c r="B36" s="4" t="s">
        <v>246</v>
      </c>
      <c r="C36" s="61" t="s">
        <v>247</v>
      </c>
      <c r="E36" s="26" t="s">
        <v>311</v>
      </c>
      <c r="F36" s="61" t="s">
        <v>310</v>
      </c>
      <c r="G36" s="61">
        <v>2018</v>
      </c>
      <c r="H36" s="20">
        <v>2005</v>
      </c>
      <c r="I36" s="76">
        <v>21445571</v>
      </c>
      <c r="J36" s="61" t="s">
        <v>143</v>
      </c>
      <c r="K36" s="61">
        <v>2050</v>
      </c>
      <c r="L36" s="75">
        <v>0.95</v>
      </c>
    </row>
    <row r="37" spans="1:12">
      <c r="A37" s="61" t="s">
        <v>251</v>
      </c>
      <c r="B37" s="4" t="s">
        <v>252</v>
      </c>
      <c r="C37" s="61" t="s">
        <v>253</v>
      </c>
      <c r="D37" s="26">
        <v>2045</v>
      </c>
      <c r="E37" s="26" t="s">
        <v>311</v>
      </c>
      <c r="F37" s="61" t="s">
        <v>316</v>
      </c>
      <c r="G37" s="61">
        <v>2021</v>
      </c>
      <c r="H37" s="20">
        <v>2016</v>
      </c>
      <c r="I37" s="2">
        <v>2.2165439930000002</v>
      </c>
      <c r="J37" s="61" t="s">
        <v>129</v>
      </c>
      <c r="K37" s="61">
        <v>2045</v>
      </c>
      <c r="L37" s="75">
        <v>1</v>
      </c>
    </row>
    <row r="38" spans="1:12">
      <c r="A38" s="61" t="s">
        <v>254</v>
      </c>
      <c r="B38" s="4" t="s">
        <v>255</v>
      </c>
      <c r="C38" s="61" t="s">
        <v>256</v>
      </c>
      <c r="D38" s="26">
        <v>2040</v>
      </c>
      <c r="E38" s="26" t="s">
        <v>311</v>
      </c>
      <c r="F38" s="61" t="s">
        <v>310</v>
      </c>
      <c r="G38" s="61">
        <v>2019</v>
      </c>
      <c r="H38" s="20">
        <v>2005</v>
      </c>
      <c r="I38" s="86">
        <v>6976930.1319702603</v>
      </c>
      <c r="J38" s="61" t="s">
        <v>143</v>
      </c>
      <c r="K38" s="61">
        <v>2040</v>
      </c>
      <c r="L38" s="75">
        <v>1</v>
      </c>
    </row>
    <row r="39" spans="1:12">
      <c r="A39" s="61" t="s">
        <v>257</v>
      </c>
      <c r="B39" s="4" t="s">
        <v>258</v>
      </c>
      <c r="C39" s="61" t="s">
        <v>259</v>
      </c>
      <c r="D39" s="26">
        <v>2050</v>
      </c>
      <c r="E39" s="26" t="s">
        <v>66</v>
      </c>
      <c r="F39" s="61" t="s">
        <v>316</v>
      </c>
      <c r="G39" s="61">
        <v>2020</v>
      </c>
      <c r="H39" s="20">
        <v>2017</v>
      </c>
      <c r="I39" s="61">
        <v>2.06</v>
      </c>
      <c r="J39" s="61" t="s">
        <v>317</v>
      </c>
      <c r="K39" s="61">
        <v>2030</v>
      </c>
      <c r="L39" s="75">
        <v>0.2</v>
      </c>
    </row>
    <row r="40" spans="1:12">
      <c r="A40" s="61" t="s">
        <v>257</v>
      </c>
      <c r="B40" s="4" t="s">
        <v>258</v>
      </c>
      <c r="C40" s="61" t="s">
        <v>259</v>
      </c>
      <c r="D40" s="26">
        <v>2050</v>
      </c>
      <c r="E40" s="26" t="s">
        <v>66</v>
      </c>
      <c r="F40" s="61" t="s">
        <v>316</v>
      </c>
      <c r="G40" s="61">
        <v>2020</v>
      </c>
      <c r="H40" s="20">
        <v>2017</v>
      </c>
      <c r="I40" s="61">
        <v>2.06</v>
      </c>
      <c r="J40" s="61" t="s">
        <v>317</v>
      </c>
      <c r="K40" s="61">
        <v>2040</v>
      </c>
      <c r="L40" s="75">
        <v>0.5</v>
      </c>
    </row>
    <row r="41" spans="1:12">
      <c r="I41" s="76"/>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37" sqref="A37:XFD38"/>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2022-02-21T19:27:53Z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