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T:\FC\DSI\Team\Sasha\sasha_code\ITR_develop\examples\data\"/>
    </mc:Choice>
  </mc:AlternateContent>
  <xr:revisionPtr revIDLastSave="0" documentId="13_ncr:1_{ECF6CE08-254D-4C25-812B-92D38941D60D}" xr6:coauthVersionLast="47" xr6:coauthVersionMax="47" xr10:uidLastSave="{00000000-0000-0000-0000-000000000000}"/>
  <bookViews>
    <workbookView xWindow="-108" yWindow="-108" windowWidth="23256" windowHeight="12576" activeTab="3"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<sst xmlns="http://schemas.openxmlformats.org/spreadsheetml/2006/main" count="2066" uniqueCount="324">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</sst>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3" fillId="12" borderId="0" xfId="0" applyFont="1" applyFill="1"/>
    <xf numFmtId="0" fontId="3" fillId="0" borderId="0" xfId="0" applyFont="1" applyFill="1"/>
    <xf numFmtId="3" fontId="29" fillId="0" borderId="0" xfId="0" applyNumberFormat="1" applyFont="1"/>
    <xf numFmtId="165"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77734375" defaultRowHeight="14.4"/>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4.4"/>
  <sheetData>
    <row r="1" spans="1:52" s="3" customFormat="1" ht="28.8">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pageSetup orientation="portrait" r:id="rId1"/>
  <headerFooter>
    <oddHeader>&amp;C&amp;"Calibri"&amp;10&amp;K000000Confidential&amp;1#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4.4"/>
  <sheetData>
    <row r="1" spans="1:12" s="61" customFormat="1">
      <c r="A1" s="10" t="s">
        <v>56</v>
      </c>
      <c r="B1" s="10" t="s">
        <v>57</v>
      </c>
      <c r="C1" s="10" t="s">
        <v>1</v>
      </c>
      <c r="D1" s="27" t="s">
        <v>323</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pageSetup orientation="portrait" r:id="rId1"/>
  <headerFooter>
    <oddHeader>&amp;C&amp;"Calibri"&amp;10&amp;K000000Confidential&amp;1#</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tabSelected="1" zoomScale="55" zoomScaleNormal="55" workbookViewId="0">
      <pane xSplit="1" ySplit="1" topLeftCell="C9" activePane="bottomRight" state="frozen"/>
      <selection pane="topRight" activeCell="B1" sqref="B1"/>
      <selection pane="bottomLeft" activeCell="A2" sqref="A2"/>
      <selection pane="bottomRight" activeCell="F9" sqref="F9"/>
    </sheetView>
  </sheetViews>
  <sheetFormatPr baseColWidth="10" defaultColWidth="16.44140625" defaultRowHeight="14.4"/>
  <cols>
    <col min="2" max="2" width="25.44140625" style="4" customWidth="1"/>
    <col min="5" max="5" width="16.44140625" style="24"/>
    <col min="7" max="7" width="16.44140625" style="4"/>
    <col min="9" max="9" width="16.44140625" style="5"/>
    <col min="14" max="14" width="25.77734375" customWidth="1"/>
    <col min="15" max="15" width="25.77734375" style="61" customWidth="1"/>
    <col min="16" max="16" width="22.109375" customWidth="1"/>
    <col min="17" max="21" width="16.44140625" customWidth="1"/>
    <col min="22" max="22" width="16.44140625" style="2" customWidth="1"/>
    <col min="23" max="23" width="16.44140625" style="36" customWidth="1"/>
    <col min="24" max="29" width="16.44140625" style="2" customWidth="1"/>
    <col min="30" max="30" width="16.44140625" style="36" customWidth="1"/>
    <col min="31" max="37" width="16.44140625" style="2" customWidth="1"/>
    <col min="38" max="44" width="16.44140625" style="2"/>
    <col min="45"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c r="F12" s="61" t="s">
        <v>142</v>
      </c>
      <c r="G12" s="4" t="s">
        <v>64</v>
      </c>
      <c r="H12" s="61" t="s">
        <v>65</v>
      </c>
      <c r="I12" s="5">
        <v>44196</v>
      </c>
      <c r="J12" s="61">
        <v>3210376042</v>
      </c>
      <c r="K12" s="61">
        <v>1639605000</v>
      </c>
      <c r="L12" s="61">
        <v>1</v>
      </c>
      <c r="M12" s="61">
        <v>1</v>
      </c>
      <c r="N12" s="61">
        <v>7476298000</v>
      </c>
      <c r="O12" s="61" t="s">
        <v>129</v>
      </c>
      <c r="P12" s="61" t="s">
        <v>318</v>
      </c>
      <c r="Q12" s="2"/>
      <c r="R12" s="2"/>
      <c r="S12" s="2"/>
      <c r="T12" s="2"/>
      <c r="U12" s="2"/>
      <c r="AE12" s="69">
        <v>9.9820912380000006</v>
      </c>
      <c r="AF12" s="69">
        <v>8.7791840319999999</v>
      </c>
      <c r="AG12" s="69">
        <v>9.3084717799999996</v>
      </c>
      <c r="AH12" s="69">
        <v>8.448013328</v>
      </c>
      <c r="AI12" s="88">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X13" s="2">
        <v>0</v>
      </c>
      <c r="Y13" s="2">
        <v>0</v>
      </c>
      <c r="Z13" s="2">
        <v>0</v>
      </c>
      <c r="AA13" s="2">
        <v>0</v>
      </c>
      <c r="AB13" s="2">
        <v>0</v>
      </c>
      <c r="AE13" s="69">
        <f>IF(OR(ISBLANK(Q13), ISBLANK(X13)),"",Q13+X13)</f>
        <v>1.325786621</v>
      </c>
      <c r="AF13" s="69">
        <f t="shared" ref="AF13" si="14">IF(ISBLANK(R13),IF(ISBLANK(Y13),"",Y13),R13+Y13)</f>
        <v>1.323738978</v>
      </c>
      <c r="AG13" s="69">
        <f t="shared" ref="AG13" si="15">IF(ISBLANK(S13),IF(ISBLANK(Z13),"",Z13),S13+Z13)</f>
        <v>1.2685339369999999</v>
      </c>
      <c r="AH13" s="69">
        <f t="shared" ref="AH13" si="16">IF(ISBLANK(T13),IF(ISBLANK(AA13),"",AA13),T13+AA13)</f>
        <v>1.202690405</v>
      </c>
      <c r="AI13" s="69">
        <f t="shared" ref="AI13" si="17">IF(ISBLANK(U13),IF(ISBLANK(AB13),"",AB13),U13+AB13)</f>
        <v>1.145419433</v>
      </c>
      <c r="AJ13" s="69" t="str">
        <f t="shared" ref="AJ13" si="18">IF(ISBLANK(V13),IF(ISBLANK(AC13),"",AC13),V13+AC13)</f>
        <v/>
      </c>
      <c r="AK13" s="69" t="str">
        <f t="shared" ref="AK13" si="19">IF(ISBLANK(W13),IF(ISBLANK(AD13),"",AD13),W13+AD13)</f>
        <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X14" s="2">
        <v>0</v>
      </c>
      <c r="Y14" s="2">
        <v>0</v>
      </c>
      <c r="Z14" s="2">
        <v>0</v>
      </c>
      <c r="AA14" s="2">
        <v>0</v>
      </c>
      <c r="AB14" s="2">
        <v>0</v>
      </c>
      <c r="AE14" s="69">
        <f>IF(OR(ISBLANK(Q14), ISBLANK(X14)),"",Q14+X14)</f>
        <v>26.796145450000001</v>
      </c>
      <c r="AF14" s="69">
        <f t="shared" ref="AF14" si="20">IF(ISBLANK(R14),IF(ISBLANK(Y14),"",Y14),R14+Y14)</f>
        <v>27.947696990000001</v>
      </c>
      <c r="AG14" s="69">
        <f t="shared" ref="AG14" si="21">IF(ISBLANK(S14),IF(ISBLANK(Z14),"",Z14),S14+Z14)</f>
        <v>29.95633261</v>
      </c>
      <c r="AH14" s="69">
        <f t="shared" ref="AH14" si="22">IF(ISBLANK(T14),IF(ISBLANK(AA14),"",AA14),T14+AA14)</f>
        <v>27.00027425</v>
      </c>
      <c r="AI14" s="69">
        <f t="shared" ref="AI14" si="23">IF(ISBLANK(U14),IF(ISBLANK(AB14),"",AB14),U14+AB14)</f>
        <v>26.48364437</v>
      </c>
      <c r="AJ14" s="69" t="str">
        <f t="shared" ref="AJ14" si="24">IF(ISBLANK(V14),IF(ISBLANK(AC14),"",AC14),V14+AC14)</f>
        <v/>
      </c>
      <c r="AK14" s="69" t="str">
        <f t="shared" ref="AK14" si="25">IF(ISBLANK(W14),IF(ISBLANK(AD14),"",AD14),W14+AD14)</f>
        <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X16" s="2">
        <v>0</v>
      </c>
      <c r="Y16" s="2">
        <v>0</v>
      </c>
      <c r="Z16" s="2">
        <v>0</v>
      </c>
      <c r="AA16" s="2">
        <v>0</v>
      </c>
      <c r="AB16" s="2">
        <v>0</v>
      </c>
      <c r="AE16" s="69">
        <f t="shared" ref="AE16:AE17" si="26">IF(OR(ISBLANK(Q16), ISBLANK(X16)),"",Q16+X16)</f>
        <v>94.923459879999996</v>
      </c>
      <c r="AF16" s="69">
        <f t="shared" ref="AF16:AF17" si="27">IF(ISBLANK(R16),IF(ISBLANK(Y16),"",Y16),R16+Y16)</f>
        <v>93.530450478000006</v>
      </c>
      <c r="AG16" s="69">
        <f t="shared" ref="AG16:AG17" si="28">IF(ISBLANK(S16),IF(ISBLANK(Z16),"",Z16),S16+Z16)</f>
        <v>95.012237693000003</v>
      </c>
      <c r="AH16" s="69">
        <f t="shared" ref="AH16:AH17" si="29">IF(ISBLANK(T16),IF(ISBLANK(AA16),"",AA16),T16+AA16)</f>
        <v>83.595723118999999</v>
      </c>
      <c r="AI16" s="69">
        <f t="shared" ref="AI16:AI17" si="30">IF(ISBLANK(U16),IF(ISBLANK(AB16),"",AB16),U16+AB16)</f>
        <v>82.018839239000002</v>
      </c>
      <c r="AJ16" s="69" t="str">
        <f t="shared" ref="AJ16:AJ17" si="31">IF(ISBLANK(V16),IF(ISBLANK(AC16),"",AC16),V16+AC16)</f>
        <v/>
      </c>
      <c r="AK16" s="69" t="str">
        <f t="shared" ref="AK16:AK17" si="32">IF(ISBLANK(W16),IF(ISBLANK(AD16),"",AD16),W16+AD16)</f>
        <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89">
        <v>33.246229124999999</v>
      </c>
      <c r="X17" s="2">
        <v>0</v>
      </c>
      <c r="Y17" s="2">
        <v>0</v>
      </c>
      <c r="Z17" s="2">
        <v>0</v>
      </c>
      <c r="AA17" s="2">
        <v>0</v>
      </c>
      <c r="AB17" s="2">
        <v>0</v>
      </c>
      <c r="AE17" s="69">
        <f t="shared" si="26"/>
        <v>32.516193991999998</v>
      </c>
      <c r="AF17" s="69">
        <f t="shared" si="27"/>
        <v>31.450986952000001</v>
      </c>
      <c r="AG17" s="69">
        <f t="shared" si="28"/>
        <v>34.631975513</v>
      </c>
      <c r="AH17" s="69">
        <f t="shared" si="29"/>
        <v>33.246229124999999</v>
      </c>
      <c r="AI17" s="69">
        <f t="shared" si="30"/>
        <v>33.246229124999999</v>
      </c>
      <c r="AJ17" s="69" t="str">
        <f t="shared" si="31"/>
        <v/>
      </c>
      <c r="AK17" s="69" t="str">
        <f t="shared" si="32"/>
        <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33">IF(OR(ISBLANK(Q18), ISBLANK(X18)),"",Q18+X18)</f>
        <v>35.122915438000007</v>
      </c>
      <c r="AF18" s="69">
        <f t="shared" ref="AF18" si="34">IF(OR(ISBLANK(R18), ISBLANK(Y18)),"",R18+Y18)</f>
        <v>32.270565695999998</v>
      </c>
      <c r="AG18" s="69">
        <f t="shared" ref="AG18" si="35">IF(OR(ISBLANK(S18), ISBLANK(Z18)),"",S18+Z18)</f>
        <v>28.483757178000001</v>
      </c>
      <c r="AH18" s="69">
        <f t="shared" ref="AH18" si="36">IF(OR(ISBLANK(T18), ISBLANK(AA18)),"",T18+AA18)</f>
        <v>26.74941115</v>
      </c>
      <c r="AI18" s="69">
        <f t="shared" ref="AI18" si="37">IF(OR(ISBLANK(U18), ISBLANK(AB18)),"",U18+AB18)</f>
        <v>35.013482494000002</v>
      </c>
      <c r="AJ18" s="69" t="str">
        <f t="shared" ref="AJ18" si="38">IF(OR(ISBLANK(V18), ISBLANK(AC18)),"",V18+AC18)</f>
        <v/>
      </c>
      <c r="AK18" s="69" t="str">
        <f t="shared" ref="AK18" si="39">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40">IF(OR(ISBLANK(Q19), ISBLANK(X19)),"",Q19+X19)</f>
        <v>0.54127069000000005</v>
      </c>
      <c r="AF19" s="69">
        <f t="shared" ref="AF19" si="41">IF(OR(ISBLANK(R19), ISBLANK(Y19)),"",R19+Y19)</f>
        <v>0.38852905199999999</v>
      </c>
      <c r="AG19" s="69">
        <f t="shared" ref="AG19" si="42">IF(OR(ISBLANK(S19), ISBLANK(Z19)),"",S19+Z19)</f>
        <v>3.4941450000000002E-3</v>
      </c>
      <c r="AH19" s="69">
        <f t="shared" ref="AH19" si="43">IF(OR(ISBLANK(T19), ISBLANK(AA19)),"",T19+AA19)</f>
        <v>2.2128600000000001E-4</v>
      </c>
      <c r="AI19" s="69">
        <f t="shared" ref="AI19" si="44">IF(OR(ISBLANK(U19), ISBLANK(AB19)),"",U19+AB19)</f>
        <v>2.2128600000000001E-4</v>
      </c>
      <c r="AJ19" s="69" t="str">
        <f t="shared" ref="AJ19" si="45">IF(OR(ISBLANK(V19), ISBLANK(AC19)),"",V19+AC19)</f>
        <v/>
      </c>
      <c r="AK19" s="69" t="str">
        <f t="shared" ref="AK19" si="46">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47">IF(ISBLANK(R20),IF(ISBLANK(Y20),"",Y20),R20+Y20)</f>
        <v>27225000</v>
      </c>
      <c r="AG20" s="69">
        <f t="shared" ref="AG20" si="48">IF(ISBLANK(S20),IF(ISBLANK(Z20),"",Z20),S20+Z20)</f>
        <v>29863000</v>
      </c>
      <c r="AH20" s="69">
        <f t="shared" ref="AH20" si="49">IF(ISBLANK(T20),IF(ISBLANK(AA20),"",AA20),T20+AA20)</f>
        <v>27430000</v>
      </c>
      <c r="AI20" s="69">
        <f t="shared" ref="AI20" si="50">IF(ISBLANK(U20),IF(ISBLANK(AB20),"",AB20),U20+AB20)</f>
        <v>22213000</v>
      </c>
      <c r="AJ20" s="69" t="str">
        <f t="shared" ref="AJ20" si="51">IF(ISBLANK(V20),IF(ISBLANK(AC20),"",AC20),V20+AC20)</f>
        <v/>
      </c>
      <c r="AK20" s="69" t="str">
        <f t="shared" ref="AK20" si="52">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53">IF(ISBLANK(R21),IF(ISBLANK(Y21),"",Y21),R21+Y21)</f>
        <v>60434671</v>
      </c>
      <c r="AG21" s="69">
        <f t="shared" ref="AG21" si="54">IF(ISBLANK(S21),IF(ISBLANK(Z21),"",Z21),S21+Z21)</f>
        <v>52972697</v>
      </c>
      <c r="AH21" s="69">
        <f t="shared" ref="AH21" si="55">IF(ISBLANK(T21),IF(ISBLANK(AA21),"",AA21),T21+AA21)</f>
        <v>49863111</v>
      </c>
      <c r="AI21" s="69">
        <f t="shared" ref="AI21" si="56">IF(ISBLANK(U21),IF(ISBLANK(AB21),"",AB21),U21+AB21)</f>
        <v>42750225</v>
      </c>
      <c r="AJ21" s="69" t="str">
        <f t="shared" ref="AJ21" si="57">IF(ISBLANK(V21),IF(ISBLANK(AC21),"",AC21),V21+AC21)</f>
        <v/>
      </c>
      <c r="AK21" s="69" t="str">
        <f t="shared" ref="AK21" si="58">IF(ISBLANK(W21),IF(ISBLANK(AD21),"",AD21),W21+AD21)</f>
        <v/>
      </c>
      <c r="AS21" s="61"/>
      <c r="AT21" s="76">
        <v>116315158</v>
      </c>
      <c r="AU21" s="76">
        <v>109322672</v>
      </c>
      <c r="AV21" s="76">
        <v>65313409</v>
      </c>
      <c r="AW21" s="76">
        <v>61496572</v>
      </c>
    </row>
    <row r="22" spans="1:50">
      <c r="A22" s="61" t="s">
        <v>220</v>
      </c>
      <c r="B22" s="4" t="s">
        <v>221</v>
      </c>
      <c r="C22" s="61" t="s">
        <v>222</v>
      </c>
      <c r="D22" s="61" t="s">
        <v>154</v>
      </c>
      <c r="E22" s="61"/>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59">IF(OR(ISBLANK(Q22), ISBLANK(X22)),"",Q22+X22)</f>
        <v>14435000</v>
      </c>
      <c r="AF22" s="69">
        <f t="shared" si="59"/>
        <v>13858000</v>
      </c>
      <c r="AG22" s="69">
        <f t="shared" si="59"/>
        <v>13933000</v>
      </c>
      <c r="AH22" s="69">
        <f t="shared" si="59"/>
        <v>14858000</v>
      </c>
      <c r="AI22" s="69">
        <f t="shared" si="59"/>
        <v>12580000</v>
      </c>
      <c r="AJ22" s="69" t="str">
        <f t="shared" si="59"/>
        <v/>
      </c>
      <c r="AK22" s="69" t="str">
        <f t="shared" si="59"/>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59"/>
        <v>16.100000000000001</v>
      </c>
      <c r="AF23" s="69">
        <f t="shared" si="59"/>
        <v>16.100000000000001</v>
      </c>
      <c r="AG23" s="69">
        <f t="shared" si="59"/>
        <v>14.27265885416667</v>
      </c>
      <c r="AH23" s="69">
        <f t="shared" si="59"/>
        <v>11.947505</v>
      </c>
      <c r="AI23" s="69">
        <f t="shared" si="59"/>
        <v>11.738147617323991</v>
      </c>
      <c r="AJ23" s="69" t="str">
        <f t="shared" si="59"/>
        <v/>
      </c>
      <c r="AK23" s="69" t="str">
        <f t="shared" si="59"/>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60">IF(OR(ISBLANK(Q24), ISBLANK(X24)),"",Q24+X24)</f>
        <v>3.8868941879999999</v>
      </c>
      <c r="AF24" s="69">
        <f t="shared" ref="AF24" si="61">IF(OR(ISBLANK(R24), ISBLANK(Y24)),"",R24+Y24)</f>
        <v>3.8663196809999998</v>
      </c>
      <c r="AG24" s="69">
        <f t="shared" ref="AG24" si="62">IF(OR(ISBLANK(S24), ISBLANK(Z24)),"",S24+Z24)</f>
        <v>3.937301664</v>
      </c>
      <c r="AH24" s="69">
        <f t="shared" ref="AH24" si="63">IF(OR(ISBLANK(T24), ISBLANK(AA24)),"",T24+AA24)</f>
        <v>3.9790181429999998</v>
      </c>
      <c r="AI24" s="69">
        <f t="shared" ref="AI24" si="64">IF(OR(ISBLANK(U24), ISBLANK(AB24)),"",U24+AB24)</f>
        <v>3.8259789839999998</v>
      </c>
      <c r="AJ24" s="69" t="str">
        <f t="shared" ref="AJ24" si="65">IF(OR(ISBLANK(V24), ISBLANK(AC24)),"",V24+AC24)</f>
        <v/>
      </c>
      <c r="AK24" s="69" t="str">
        <f t="shared" ref="AK24" si="66">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67">IF(OR(ISBLANK(Q25), ISBLANK(X25)),"",Q25+X25)</f>
        <v>1.8746218750000001</v>
      </c>
      <c r="AF25" s="69">
        <f t="shared" ref="AF25:AF27" si="68">IF(OR(ISBLANK(R25), ISBLANK(Y25)),"",R25+Y25)</f>
        <v>1.844359927</v>
      </c>
      <c r="AG25" s="69">
        <f t="shared" ref="AG25:AG27" si="69">IF(OR(ISBLANK(S25), ISBLANK(Z25)),"",S25+Z25)</f>
        <v>2.051568649</v>
      </c>
      <c r="AH25" s="69">
        <f t="shared" ref="AH25:AH27" si="70">IF(OR(ISBLANK(T25), ISBLANK(AA25)),"",T25+AA25)</f>
        <v>1.710493431</v>
      </c>
      <c r="AI25" s="69">
        <f t="shared" ref="AI25:AI27" si="71">IF(OR(ISBLANK(U25), ISBLANK(AB25)),"",U25+AB25)</f>
        <v>1.6449851719404254</v>
      </c>
      <c r="AJ25" s="69" t="str">
        <f t="shared" ref="AJ25:AJ27" si="72">IF(OR(ISBLANK(V25), ISBLANK(AC25)),"",V25+AC25)</f>
        <v/>
      </c>
      <c r="AK25" s="69" t="str">
        <f t="shared" ref="AK25:AK27" si="73">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67"/>
        <v>12.356382978723399</v>
      </c>
      <c r="AF26" s="69">
        <f t="shared" si="68"/>
        <v>11.819148936170221</v>
      </c>
      <c r="AG26" s="69">
        <f t="shared" si="69"/>
        <v>11.281914893617021</v>
      </c>
      <c r="AH26" s="69">
        <f t="shared" si="70"/>
        <v>10.1</v>
      </c>
      <c r="AI26" s="69">
        <f t="shared" si="71"/>
        <v>10.1</v>
      </c>
      <c r="AJ26" s="69" t="str">
        <f t="shared" si="72"/>
        <v/>
      </c>
      <c r="AK26" s="69" t="str">
        <f t="shared" si="73"/>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67"/>
        <v>3.004725724</v>
      </c>
      <c r="AF27" s="69">
        <f t="shared" si="68"/>
        <v>2.1325357700000001</v>
      </c>
      <c r="AG27" s="69">
        <f t="shared" si="69"/>
        <v>3.0720788620000001</v>
      </c>
      <c r="AH27" s="69">
        <f t="shared" si="70"/>
        <v>2.4277569909999999</v>
      </c>
      <c r="AI27" s="69">
        <f t="shared" si="71"/>
        <v>1.335266345</v>
      </c>
      <c r="AJ27" s="69" t="str">
        <f t="shared" si="72"/>
        <v/>
      </c>
      <c r="AK27" s="69" t="str">
        <f t="shared" si="73"/>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74">IF(OR(ISBLANK(Q28), ISBLANK(X28)),"",Q28+X28)</f>
        <v>0.99625009600000003</v>
      </c>
      <c r="AF28" s="69">
        <f t="shared" ref="AF28" si="75">IF(OR(ISBLANK(R28), ISBLANK(Y28)),"",R28+Y28)</f>
        <v>0.98354598199999999</v>
      </c>
      <c r="AG28" s="69">
        <f t="shared" ref="AG28" si="76">IF(OR(ISBLANK(S28), ISBLANK(Z28)),"",S28+Z28)</f>
        <v>2.6019487300000002</v>
      </c>
      <c r="AH28" s="69">
        <f t="shared" ref="AH28" si="77">IF(OR(ISBLANK(T28), ISBLANK(AA28)),"",T28+AA28)</f>
        <v>2.5352979329999998</v>
      </c>
      <c r="AI28" s="69">
        <f t="shared" ref="AI28" si="78">IF(OR(ISBLANK(U28), ISBLANK(AB28)),"",U28+AB28)</f>
        <v>1.926808946</v>
      </c>
      <c r="AJ28" s="69" t="str">
        <f t="shared" ref="AJ28" si="79">IF(OR(ISBLANK(V28), ISBLANK(AC28)),"",V28+AC28)</f>
        <v/>
      </c>
      <c r="AK28" s="69" t="str">
        <f t="shared" ref="AK28" si="8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1" si="81">IF(OR(ISBLANK(Q29), ISBLANK(X29)),"",Q29+X29)</f>
        <v>33167324</v>
      </c>
      <c r="AF29" s="69">
        <f t="shared" ref="AF29:AF30" si="82">IF(OR(ISBLANK(R29), ISBLANK(Y29)),"",R29+Y29)</f>
        <v>36362250</v>
      </c>
      <c r="AG29" s="69">
        <f t="shared" ref="AG29:AG30" si="83">IF(OR(ISBLANK(S29), ISBLANK(Z29)),"",S29+Z29)</f>
        <v>35896971</v>
      </c>
      <c r="AH29" s="69">
        <f t="shared" ref="AH29:AH30" si="84">IF(OR(ISBLANK(T29), ISBLANK(AA29)),"",T29+AA29)</f>
        <v>30327168</v>
      </c>
      <c r="AI29" s="69">
        <f t="shared" ref="AI29:AI30" si="85">IF(OR(ISBLANK(U29), ISBLANK(AB29)),"",U29+AB29)</f>
        <v>31822330</v>
      </c>
      <c r="AJ29" s="69" t="str">
        <f t="shared" ref="AJ29:AJ30" si="86">IF(OR(ISBLANK(V29), ISBLANK(AC29)),"",V29+AC29)</f>
        <v/>
      </c>
      <c r="AK29" s="69"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81"/>
        <v>2.2165439930000002</v>
      </c>
      <c r="AF30" s="69">
        <f t="shared" si="82"/>
        <v>2.2511915660000001</v>
      </c>
      <c r="AG30" s="69">
        <f t="shared" si="83"/>
        <v>2.4511497719999999</v>
      </c>
      <c r="AH30" s="69">
        <f t="shared" si="84"/>
        <v>2.4417731950000001</v>
      </c>
      <c r="AI30" s="69">
        <f t="shared" si="85"/>
        <v>2.3478588409999999</v>
      </c>
      <c r="AJ30" s="69" t="str">
        <f t="shared" si="86"/>
        <v/>
      </c>
      <c r="AK30" s="69" t="str">
        <f t="shared" si="8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X31" s="2">
        <v>0</v>
      </c>
      <c r="Y31" s="2">
        <v>0</v>
      </c>
      <c r="Z31" s="2">
        <v>0</v>
      </c>
      <c r="AA31" s="2">
        <v>0</v>
      </c>
      <c r="AB31" s="2">
        <v>0</v>
      </c>
      <c r="AE31" s="69">
        <f t="shared" si="81"/>
        <v>6.3372507860000002</v>
      </c>
      <c r="AF31" s="69">
        <f t="shared" ref="AF31" si="88">IF(ISBLANK(R31),IF(ISBLANK(Y31),"",Y31),R31+Y31)</f>
        <v>6.1180013459999998</v>
      </c>
      <c r="AG31" s="69">
        <f t="shared" ref="AG31" si="89">IF(ISBLANK(S31),IF(ISBLANK(Z31),"",Z31),S31+Z31)</f>
        <v>5.2178957580000001</v>
      </c>
      <c r="AH31" s="69">
        <f t="shared" ref="AH31" si="90">IF(ISBLANK(T31),IF(ISBLANK(AA31),"",AA31),T31+AA31)</f>
        <v>5.3678279890000002</v>
      </c>
      <c r="AI31" s="69">
        <f t="shared" ref="AI31" si="91">IF(ISBLANK(U31),IF(ISBLANK(AB31),"",AB31),U31+AB31)</f>
        <v>5.0787910969999999</v>
      </c>
      <c r="AJ31" s="69" t="str">
        <f t="shared" ref="AJ31" si="92">IF(ISBLANK(V31),IF(ISBLANK(AC31),"",AC31),V31+AC31)</f>
        <v/>
      </c>
      <c r="AK31" s="69" t="str">
        <f t="shared" ref="AK31" si="93">IF(ISBLANK(W31),IF(ISBLANK(AD31),"",AD31),W31+AD31)</f>
        <v/>
      </c>
      <c r="AS31" s="61">
        <v>11.83516337</v>
      </c>
      <c r="AT31" s="61">
        <v>11.48871044</v>
      </c>
      <c r="AU31" s="61">
        <v>11.056603620000001</v>
      </c>
      <c r="AV31" s="61">
        <v>11.740323849999999</v>
      </c>
      <c r="AW31" s="61">
        <v>11.772702450000001</v>
      </c>
    </row>
    <row r="32" spans="1:50">
      <c r="A32" s="61" t="s">
        <v>257</v>
      </c>
      <c r="B32" s="4" t="s">
        <v>258</v>
      </c>
      <c r="C32" s="61" t="s">
        <v>259</v>
      </c>
      <c r="D32" s="61" t="s">
        <v>260</v>
      </c>
      <c r="E32" s="61"/>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94">IF(OR(ISBLANK(Q32), ISBLANK(X32)),"",Q32+X32)</f>
        <v/>
      </c>
      <c r="AF32" s="69">
        <f t="shared" ref="AF32" si="95">IF(OR(ISBLANK(R32), ISBLANK(Y32)),"",R32+Y32)</f>
        <v>78.8</v>
      </c>
      <c r="AG32" s="69">
        <f t="shared" ref="AG32" si="96">IF(OR(ISBLANK(S32), ISBLANK(Z32)),"",S32+Z32)</f>
        <v>78.8</v>
      </c>
      <c r="AH32" s="69">
        <f t="shared" ref="AH32" si="97">IF(OR(ISBLANK(T32), ISBLANK(AA32)),"",T32+AA32)</f>
        <v>78.8</v>
      </c>
      <c r="AI32" s="69">
        <f t="shared" ref="AI32" si="98">IF(OR(ISBLANK(U32), ISBLANK(AB32)),"",U32+AB32)</f>
        <v>68.873999999999995</v>
      </c>
      <c r="AJ32" s="69" t="str">
        <f t="shared" ref="AJ32" si="99">IF(OR(ISBLANK(V32), ISBLANK(AC32)),"",V32+AC32)</f>
        <v/>
      </c>
      <c r="AK32" s="69" t="str">
        <f t="shared" ref="AK32" si="100">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t="s">
        <v>264</v>
      </c>
      <c r="B34" s="4" t="s">
        <v>265</v>
      </c>
      <c r="C34" s="61" t="s">
        <v>266</v>
      </c>
      <c r="D34" s="61" t="s">
        <v>61</v>
      </c>
      <c r="E34" s="61" t="s">
        <v>62</v>
      </c>
      <c r="F34" s="61" t="s">
        <v>142</v>
      </c>
      <c r="G34" s="4" t="s">
        <v>64</v>
      </c>
      <c r="H34" s="61" t="s">
        <v>65</v>
      </c>
      <c r="I34" s="5">
        <v>44196</v>
      </c>
      <c r="J34" s="61">
        <v>8231813171</v>
      </c>
      <c r="K34" s="61">
        <v>3471209000</v>
      </c>
      <c r="L34" s="61">
        <v>14415922171</v>
      </c>
      <c r="M34" s="61">
        <v>14426205171</v>
      </c>
      <c r="N34" s="61">
        <v>18479247000</v>
      </c>
      <c r="O34" s="61" t="s">
        <v>129</v>
      </c>
      <c r="P34" s="61" t="s">
        <v>318</v>
      </c>
      <c r="Q34" s="2"/>
      <c r="R34" s="2"/>
      <c r="S34" s="2"/>
      <c r="T34" s="2"/>
      <c r="U34" s="2"/>
      <c r="AE34" s="69">
        <v>10.12642009</v>
      </c>
      <c r="AF34" s="69">
        <v>11.12039266</v>
      </c>
      <c r="AG34" s="69">
        <v>11.187042509999999</v>
      </c>
      <c r="AH34" s="69">
        <v>10.54957153</v>
      </c>
      <c r="AI34" s="69">
        <v>10.20926277</v>
      </c>
      <c r="AS34" s="61">
        <v>30.337969149999999</v>
      </c>
      <c r="AT34" s="61">
        <v>31.51282149</v>
      </c>
      <c r="AU34" s="61">
        <v>31.46022512</v>
      </c>
      <c r="AV34" s="61">
        <v>32.008271950000001</v>
      </c>
      <c r="AW34" s="61">
        <v>32.937665989999999</v>
      </c>
    </row>
    <row r="35" spans="1:49">
      <c r="A35" s="61" t="s">
        <v>267</v>
      </c>
      <c r="B35" s="4" t="s">
        <v>268</v>
      </c>
      <c r="C35" s="61" t="s">
        <v>269</v>
      </c>
      <c r="D35" s="61" t="s">
        <v>61</v>
      </c>
      <c r="E35" s="61" t="s">
        <v>62</v>
      </c>
      <c r="F35" s="61" t="s">
        <v>142</v>
      </c>
      <c r="G35" s="4" t="s">
        <v>64</v>
      </c>
      <c r="H35" s="61" t="s">
        <v>65</v>
      </c>
      <c r="I35" s="5">
        <v>44196</v>
      </c>
      <c r="J35" s="61">
        <v>3725882304</v>
      </c>
      <c r="K35" s="61">
        <v>2123000000</v>
      </c>
      <c r="L35" s="61">
        <v>1</v>
      </c>
      <c r="M35" s="61">
        <v>1</v>
      </c>
      <c r="N35" s="61">
        <v>8394000000</v>
      </c>
      <c r="O35" s="61" t="s">
        <v>129</v>
      </c>
      <c r="P35" s="61" t="s">
        <v>318</v>
      </c>
      <c r="Q35" s="2"/>
      <c r="R35" s="2"/>
      <c r="S35" s="2"/>
      <c r="T35" s="2"/>
      <c r="U35" s="2"/>
      <c r="AE35" s="69">
        <v>5.9896601059999997</v>
      </c>
      <c r="AF35" s="69">
        <v>5.9839268729999997</v>
      </c>
      <c r="AG35" s="69">
        <v>6.0355401320000004</v>
      </c>
      <c r="AH35" s="69">
        <v>7.6219275870000001</v>
      </c>
      <c r="AI35" s="69">
        <v>7.0609671650000001</v>
      </c>
      <c r="AS35" s="61">
        <v>14.03887716</v>
      </c>
      <c r="AT35" s="61">
        <v>14.15813406</v>
      </c>
      <c r="AU35" s="61">
        <v>14.925387110000001</v>
      </c>
      <c r="AV35" s="61">
        <v>16.800690790000001</v>
      </c>
      <c r="AW35" s="61">
        <v>16.963449130000001</v>
      </c>
    </row>
    <row r="36" spans="1:49">
      <c r="A36" s="61" t="s">
        <v>270</v>
      </c>
      <c r="B36" s="4" t="s">
        <v>271</v>
      </c>
      <c r="C36" s="61" t="s">
        <v>272</v>
      </c>
      <c r="D36" s="61" t="s">
        <v>61</v>
      </c>
      <c r="E36" s="61" t="s">
        <v>62</v>
      </c>
      <c r="F36" s="61" t="s">
        <v>142</v>
      </c>
      <c r="G36" s="4" t="s">
        <v>64</v>
      </c>
      <c r="H36" s="61" t="s">
        <v>65</v>
      </c>
      <c r="I36" s="5">
        <v>44196</v>
      </c>
      <c r="J36" s="61">
        <v>24648067675</v>
      </c>
      <c r="K36" s="61">
        <v>10076000000</v>
      </c>
      <c r="L36" s="61">
        <v>41224067675</v>
      </c>
      <c r="M36" s="61">
        <v>41371067675</v>
      </c>
      <c r="N36" s="61">
        <v>47730000000</v>
      </c>
      <c r="O36" s="61" t="s">
        <v>129</v>
      </c>
      <c r="P36" s="61" t="s">
        <v>318</v>
      </c>
      <c r="Q36" s="2"/>
      <c r="R36" s="2"/>
      <c r="S36" s="2"/>
      <c r="T36" s="2"/>
      <c r="U36" s="2"/>
      <c r="AE36" s="69">
        <v>11.512385626</v>
      </c>
      <c r="AF36" s="69">
        <v>10.497904363</v>
      </c>
      <c r="AG36" s="69">
        <v>11.887135768</v>
      </c>
      <c r="AH36" s="69">
        <v>11.572505309</v>
      </c>
      <c r="AI36" s="69">
        <v>0</v>
      </c>
      <c r="AS36" s="61">
        <v>53.073391780000001</v>
      </c>
      <c r="AT36" s="61">
        <v>52.677105660000002</v>
      </c>
      <c r="AU36" s="61">
        <v>55.323284050000012</v>
      </c>
      <c r="AV36" s="61">
        <v>54.987423449999987</v>
      </c>
      <c r="AW36" s="61">
        <v>50.81882119748181</v>
      </c>
    </row>
    <row r="37" spans="1:49">
      <c r="A37" s="61" t="s">
        <v>276</v>
      </c>
      <c r="B37" s="4" t="s">
        <v>277</v>
      </c>
      <c r="C37" s="61" t="s">
        <v>278</v>
      </c>
      <c r="D37" s="61" t="s">
        <v>61</v>
      </c>
      <c r="E37" s="61" t="s">
        <v>62</v>
      </c>
      <c r="F37" s="61" t="s">
        <v>142</v>
      </c>
      <c r="G37" s="4" t="s">
        <v>64</v>
      </c>
      <c r="H37" s="61" t="s">
        <v>65</v>
      </c>
      <c r="I37" s="5">
        <v>44196</v>
      </c>
      <c r="J37" s="61">
        <v>34300000000</v>
      </c>
      <c r="K37" s="61">
        <v>10829000000</v>
      </c>
      <c r="L37" s="61">
        <v>54977000000</v>
      </c>
      <c r="M37" s="61">
        <v>55085000000</v>
      </c>
      <c r="N37" s="61">
        <v>65665000000</v>
      </c>
      <c r="O37" s="61" t="s">
        <v>129</v>
      </c>
      <c r="P37" s="61" t="s">
        <v>318</v>
      </c>
      <c r="Q37" s="2"/>
      <c r="R37" s="2"/>
      <c r="S37" s="2"/>
      <c r="T37" s="2"/>
      <c r="U37" s="2"/>
      <c r="AE37" s="69">
        <v>0.93325630999999998</v>
      </c>
      <c r="AF37" s="69">
        <v>1.0145733539999999</v>
      </c>
      <c r="AG37" s="69">
        <v>0.78712423499999995</v>
      </c>
      <c r="AH37" s="69">
        <v>0.49535753599999999</v>
      </c>
      <c r="AI37" s="69">
        <v>0.476305323</v>
      </c>
      <c r="AS37" s="61">
        <v>7.0559976339999997</v>
      </c>
      <c r="AT37" s="61">
        <v>7.7571735559999997</v>
      </c>
      <c r="AU37" s="61">
        <v>7.5840753850000002</v>
      </c>
      <c r="AV37" s="61">
        <v>7.0361163089999996</v>
      </c>
      <c r="AW37" s="61">
        <v>6.5027076047105936</v>
      </c>
    </row>
    <row r="38" spans="1:49">
      <c r="A38" s="61" t="s">
        <v>279</v>
      </c>
      <c r="B38" s="4" t="s">
        <v>280</v>
      </c>
      <c r="C38" s="61" t="s">
        <v>281</v>
      </c>
      <c r="D38" s="61" t="s">
        <v>61</v>
      </c>
      <c r="E38" s="61" t="s">
        <v>62</v>
      </c>
      <c r="F38" s="61" t="s">
        <v>142</v>
      </c>
      <c r="G38" s="4" t="s">
        <v>64</v>
      </c>
      <c r="H38" s="61" t="s">
        <v>65</v>
      </c>
      <c r="I38" s="5">
        <v>44196</v>
      </c>
      <c r="J38" s="61">
        <v>54800000000</v>
      </c>
      <c r="K38" s="61">
        <v>22596000000</v>
      </c>
      <c r="L38" s="61">
        <v>94623000000</v>
      </c>
      <c r="M38" s="61">
        <v>96598000000</v>
      </c>
      <c r="N38" s="61">
        <v>118700000000</v>
      </c>
      <c r="O38" s="61" t="s">
        <v>129</v>
      </c>
      <c r="P38" s="61" t="s">
        <v>318</v>
      </c>
      <c r="Q38" s="2"/>
      <c r="R38" s="2"/>
      <c r="S38" s="2"/>
      <c r="T38" s="2"/>
      <c r="U38" s="2"/>
      <c r="AE38" s="69">
        <v>76.819825894000004</v>
      </c>
      <c r="AF38" s="69">
        <v>68.689750579000005</v>
      </c>
      <c r="AG38" s="69">
        <v>70.065115272</v>
      </c>
      <c r="AH38" s="69">
        <v>63.436548403000003</v>
      </c>
      <c r="AI38" s="69">
        <v>63.538943889999999</v>
      </c>
      <c r="AS38" s="61">
        <v>147.55628282000001</v>
      </c>
      <c r="AT38" s="61">
        <v>144.79387678000001</v>
      </c>
      <c r="AU38" s="61">
        <v>149.25604005</v>
      </c>
      <c r="AV38" s="61">
        <v>145.52973376</v>
      </c>
      <c r="AW38" s="61">
        <v>134.49710960891679</v>
      </c>
    </row>
    <row r="39" spans="1:49">
      <c r="A39" s="61" t="s">
        <v>273</v>
      </c>
      <c r="B39" s="4" t="s">
        <v>274</v>
      </c>
      <c r="C39" s="61" t="s">
        <v>275</v>
      </c>
      <c r="D39" s="61" t="s">
        <v>61</v>
      </c>
      <c r="E39" s="61" t="s">
        <v>62</v>
      </c>
      <c r="F39" s="61" t="s">
        <v>182</v>
      </c>
      <c r="G39" s="4" t="s">
        <v>64</v>
      </c>
      <c r="H39" s="61" t="s">
        <v>65</v>
      </c>
      <c r="I39" s="5">
        <v>44196</v>
      </c>
      <c r="J39" s="61">
        <v>4100000000</v>
      </c>
      <c r="K39" s="61">
        <v>10464991000</v>
      </c>
      <c r="L39" s="61">
        <v>5452884000</v>
      </c>
      <c r="M39" s="61">
        <v>6834344000</v>
      </c>
      <c r="N39" s="61">
        <v>8275765000</v>
      </c>
      <c r="O39" s="61" t="s">
        <v>129</v>
      </c>
      <c r="P39" s="61" t="s">
        <v>320</v>
      </c>
      <c r="Q39" s="2"/>
      <c r="R39" s="2"/>
      <c r="S39" s="2"/>
      <c r="T39" s="2"/>
      <c r="U39" s="2"/>
      <c r="AE39" s="69">
        <v>4.9161869999999999</v>
      </c>
      <c r="AF39" s="69">
        <v>4.9161869999999999</v>
      </c>
      <c r="AG39" s="69">
        <v>5.162928</v>
      </c>
      <c r="AH39" s="69">
        <v>4.8897659999999998</v>
      </c>
      <c r="AI39" s="69">
        <v>4.8618244799999983</v>
      </c>
      <c r="AS39" s="61">
        <v>9.4542057692307679</v>
      </c>
      <c r="AT39" s="61">
        <v>9.4542057692307679</v>
      </c>
      <c r="AU39" s="61">
        <v>9.7413735849056593</v>
      </c>
      <c r="AV39" s="61">
        <v>9.9791142857142852</v>
      </c>
      <c r="AW39" s="61">
        <v>10.128800999999999</v>
      </c>
    </row>
    <row r="40" spans="1:49">
      <c r="A40" s="61" t="s">
        <v>282</v>
      </c>
      <c r="B40" s="4" t="s">
        <v>283</v>
      </c>
      <c r="C40" s="61" t="s">
        <v>284</v>
      </c>
      <c r="D40" s="61" t="s">
        <v>154</v>
      </c>
      <c r="E40" s="61" t="s">
        <v>62</v>
      </c>
      <c r="F40" s="61" t="s">
        <v>142</v>
      </c>
      <c r="G40" s="4" t="s">
        <v>64</v>
      </c>
      <c r="H40" s="61" t="s">
        <v>65</v>
      </c>
      <c r="I40" s="5">
        <v>44196</v>
      </c>
      <c r="J40" s="61"/>
      <c r="K40" s="61">
        <v>10166444011.05982</v>
      </c>
      <c r="L40" s="61">
        <v>1</v>
      </c>
      <c r="M40" s="61">
        <v>1</v>
      </c>
      <c r="N40" s="61">
        <v>76145937002.942871</v>
      </c>
      <c r="O40" s="61" t="s">
        <v>129</v>
      </c>
      <c r="P40" s="61" t="s">
        <v>318</v>
      </c>
      <c r="Q40" s="2"/>
      <c r="R40" s="2"/>
      <c r="S40" s="2"/>
      <c r="T40" s="2"/>
      <c r="U40" s="2"/>
      <c r="AE40" s="69">
        <v>0.37608664600000002</v>
      </c>
      <c r="AF40" s="69">
        <v>0.47113547300000003</v>
      </c>
      <c r="AG40" s="69">
        <v>0.71664363799999997</v>
      </c>
      <c r="AH40" s="69">
        <v>0.58371024299999996</v>
      </c>
      <c r="AI40" s="69">
        <v>0</v>
      </c>
      <c r="AS40" s="61">
        <v>0.77214899999999997</v>
      </c>
      <c r="AT40" s="61">
        <v>1.0567139999999999</v>
      </c>
      <c r="AU40" s="61">
        <v>1.51502</v>
      </c>
      <c r="AV40" s="61">
        <v>1.2483029999999999</v>
      </c>
      <c r="AW40" s="61">
        <v>1.153669020607295</v>
      </c>
    </row>
    <row r="41" spans="1:49">
      <c r="A41" s="61" t="s">
        <v>285</v>
      </c>
      <c r="B41" s="4" t="s">
        <v>286</v>
      </c>
      <c r="C41" s="61" t="s">
        <v>287</v>
      </c>
      <c r="D41" s="61" t="s">
        <v>288</v>
      </c>
      <c r="E41" s="61" t="s">
        <v>241</v>
      </c>
      <c r="F41" s="61" t="s">
        <v>182</v>
      </c>
      <c r="G41" s="4" t="s">
        <v>64</v>
      </c>
      <c r="H41" s="61" t="s">
        <v>65</v>
      </c>
      <c r="I41" s="5">
        <v>44196</v>
      </c>
      <c r="J41" s="61"/>
      <c r="K41" s="61">
        <v>7294055000</v>
      </c>
      <c r="L41" s="61">
        <v>1</v>
      </c>
      <c r="M41" s="61">
        <v>1</v>
      </c>
      <c r="N41" s="61">
        <v>14842991000</v>
      </c>
      <c r="O41" s="61" t="s">
        <v>129</v>
      </c>
      <c r="P41" s="61" t="s">
        <v>320</v>
      </c>
      <c r="Q41" s="2"/>
      <c r="R41" s="2"/>
      <c r="S41" s="2"/>
      <c r="T41" s="2"/>
      <c r="U41" s="2"/>
      <c r="AE41" s="69">
        <v>2.9</v>
      </c>
      <c r="AF41" s="69">
        <v>2.9</v>
      </c>
      <c r="AG41" s="69">
        <v>2.9</v>
      </c>
      <c r="AH41" s="69">
        <v>2.7</v>
      </c>
      <c r="AI41" s="69">
        <v>1.5</v>
      </c>
      <c r="AS41" s="61">
        <v>3.933333333333334</v>
      </c>
      <c r="AT41" s="61">
        <v>3.933333333333334</v>
      </c>
      <c r="AU41" s="61">
        <v>3.933333333333334</v>
      </c>
      <c r="AV41" s="61">
        <v>3.5</v>
      </c>
      <c r="AW41" s="61">
        <v>2.1538461538461542</v>
      </c>
    </row>
    <row r="42" spans="1:49">
      <c r="A42" s="61" t="s">
        <v>289</v>
      </c>
      <c r="B42" s="4" t="s">
        <v>290</v>
      </c>
      <c r="C42" s="61" t="s">
        <v>291</v>
      </c>
      <c r="D42" s="61" t="s">
        <v>61</v>
      </c>
      <c r="E42" s="61" t="s">
        <v>62</v>
      </c>
      <c r="F42" s="61" t="s">
        <v>182</v>
      </c>
      <c r="G42" s="4" t="s">
        <v>64</v>
      </c>
      <c r="H42" s="61" t="s">
        <v>65</v>
      </c>
      <c r="I42" s="5">
        <v>44196</v>
      </c>
      <c r="J42" s="61">
        <v>160935221</v>
      </c>
      <c r="K42" s="61">
        <v>1208800000</v>
      </c>
      <c r="L42" s="61">
        <v>302435221</v>
      </c>
      <c r="M42" s="61">
        <v>329535221</v>
      </c>
      <c r="N42" s="61">
        <v>1085200000</v>
      </c>
      <c r="O42" s="61" t="s">
        <v>129</v>
      </c>
      <c r="P42" s="61" t="s">
        <v>320</v>
      </c>
      <c r="Q42" s="2"/>
      <c r="R42" s="2"/>
      <c r="S42" s="2"/>
      <c r="T42" s="2"/>
      <c r="U42" s="2"/>
      <c r="AE42" s="69">
        <v>0.42172199999999999</v>
      </c>
      <c r="AF42" s="69">
        <v>0.42172199999999999</v>
      </c>
      <c r="AG42" s="69">
        <v>0.42172199999999999</v>
      </c>
      <c r="AH42" s="69">
        <v>0.29852600000000001</v>
      </c>
      <c r="AI42" s="69">
        <v>0.197605</v>
      </c>
      <c r="AS42" s="61">
        <v>1.415411</v>
      </c>
      <c r="AT42" s="61">
        <v>1.415411</v>
      </c>
      <c r="AU42" s="61">
        <v>1.415411</v>
      </c>
      <c r="AV42" s="61">
        <v>0.96435300000000002</v>
      </c>
      <c r="AW42" s="61">
        <v>0.65796399999999999</v>
      </c>
    </row>
    <row r="43" spans="1:49">
      <c r="A43" s="61" t="s">
        <v>292</v>
      </c>
      <c r="B43" s="4" t="s">
        <v>293</v>
      </c>
      <c r="C43" s="61" t="s">
        <v>294</v>
      </c>
      <c r="D43" s="61" t="s">
        <v>61</v>
      </c>
      <c r="E43" s="61" t="s">
        <v>62</v>
      </c>
      <c r="F43" s="61" t="s">
        <v>182</v>
      </c>
      <c r="G43" s="4" t="s">
        <v>64</v>
      </c>
      <c r="H43" s="61" t="s">
        <v>65</v>
      </c>
      <c r="I43" s="5">
        <v>44196</v>
      </c>
      <c r="J43" s="61">
        <v>1600000000</v>
      </c>
      <c r="K43" s="61">
        <v>12937000000</v>
      </c>
      <c r="L43" s="61">
        <v>4630000000</v>
      </c>
      <c r="M43" s="61">
        <v>5379000000</v>
      </c>
      <c r="N43" s="61">
        <v>11608000000</v>
      </c>
      <c r="O43" s="61" t="s">
        <v>129</v>
      </c>
      <c r="P43" s="61" t="s">
        <v>320</v>
      </c>
      <c r="Q43" s="2"/>
      <c r="R43" s="2"/>
      <c r="S43" s="2"/>
      <c r="T43" s="2"/>
      <c r="U43" s="2"/>
      <c r="AE43" s="69">
        <v>32.421599999999998</v>
      </c>
      <c r="AF43" s="69">
        <v>33.067599999999999</v>
      </c>
      <c r="AG43" s="69">
        <v>35.458500000000001</v>
      </c>
      <c r="AH43" s="69">
        <v>33.058199999999999</v>
      </c>
      <c r="AI43" s="69">
        <v>27.003599999999999</v>
      </c>
      <c r="AS43" s="61">
        <v>14.22</v>
      </c>
      <c r="AT43" s="61">
        <v>14.44</v>
      </c>
      <c r="AU43" s="61">
        <v>15.35</v>
      </c>
      <c r="AV43" s="61">
        <v>13.89</v>
      </c>
      <c r="AW43" s="61">
        <v>11.54</v>
      </c>
    </row>
    <row r="44" spans="1:49">
      <c r="A44" s="61" t="s">
        <v>307</v>
      </c>
      <c r="B44" s="4" t="s">
        <v>308</v>
      </c>
      <c r="C44" s="61" t="s">
        <v>309</v>
      </c>
      <c r="D44" s="61" t="s">
        <v>61</v>
      </c>
      <c r="E44" s="61" t="s">
        <v>62</v>
      </c>
      <c r="F44" s="61" t="s">
        <v>142</v>
      </c>
      <c r="G44" s="4" t="s">
        <v>64</v>
      </c>
      <c r="H44" s="61" t="s">
        <v>65</v>
      </c>
      <c r="I44" s="5">
        <v>44196</v>
      </c>
      <c r="J44" s="61">
        <v>32825311125</v>
      </c>
      <c r="K44" s="61">
        <v>11529000000</v>
      </c>
      <c r="L44" s="61">
        <v>1</v>
      </c>
      <c r="M44" s="61">
        <v>1</v>
      </c>
      <c r="N44" s="61">
        <v>50448000000</v>
      </c>
      <c r="O44" s="61" t="s">
        <v>129</v>
      </c>
      <c r="P44" s="61" t="s">
        <v>318</v>
      </c>
      <c r="Q44" s="2"/>
      <c r="R44" s="2"/>
      <c r="S44" s="2"/>
      <c r="T44" s="2"/>
      <c r="U44" s="2"/>
      <c r="AE44" s="69">
        <v>46.128179090000003</v>
      </c>
      <c r="AF44" s="69">
        <v>44.807197789999996</v>
      </c>
      <c r="AG44" s="69">
        <v>47.025298190000001</v>
      </c>
      <c r="AH44" s="69">
        <v>43.15126858</v>
      </c>
      <c r="AI44" s="69">
        <v>40.042084060000001</v>
      </c>
      <c r="AS44" s="61">
        <v>88.456566530000003</v>
      </c>
      <c r="AT44" s="61">
        <v>86.887076559999997</v>
      </c>
      <c r="AU44" s="61">
        <v>91.462663679999991</v>
      </c>
      <c r="AV44" s="61">
        <v>92.205090630000001</v>
      </c>
      <c r="AW44" s="61">
        <v>92.771096270000001</v>
      </c>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P46" s="61"/>
      <c r="Q46" s="2"/>
      <c r="R46" s="2"/>
      <c r="S46" s="2"/>
      <c r="T46" s="2"/>
      <c r="U46" s="2"/>
      <c r="AS46" s="61"/>
      <c r="AT46" s="61"/>
      <c r="AU46" s="61"/>
      <c r="AV46" s="61"/>
      <c r="AW46" s="61"/>
    </row>
    <row r="47" spans="1:49">
      <c r="A47" s="61"/>
      <c r="C47" s="61"/>
      <c r="D47" s="61"/>
      <c r="E47" s="61"/>
      <c r="F47" s="61"/>
      <c r="H47" s="61"/>
      <c r="J47" s="61"/>
      <c r="K47" s="61"/>
      <c r="L47" s="61"/>
      <c r="M47" s="61"/>
      <c r="N47" s="61"/>
      <c r="P47" s="61"/>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O49" s="68"/>
      <c r="P49" s="68"/>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row r="51" spans="1:49">
      <c r="A51" s="61"/>
      <c r="C51" s="61"/>
      <c r="D51" s="61"/>
      <c r="E51" s="61"/>
      <c r="F51" s="61"/>
      <c r="H51" s="61"/>
      <c r="J51" s="61"/>
      <c r="K51" s="61"/>
      <c r="L51" s="61"/>
      <c r="M51" s="61"/>
      <c r="N51" s="61"/>
      <c r="P51" s="61"/>
      <c r="Q51" s="2"/>
      <c r="R51" s="2"/>
      <c r="S51" s="2"/>
      <c r="T51" s="2"/>
      <c r="U51" s="2"/>
      <c r="AS51" s="61"/>
      <c r="AT51" s="61"/>
      <c r="AU51" s="61"/>
      <c r="AV51" s="61"/>
      <c r="AW51" s="61"/>
    </row>
    <row r="52" spans="1:49">
      <c r="A52" s="61"/>
      <c r="C52" s="61"/>
      <c r="D52" s="61"/>
      <c r="E52" s="61"/>
      <c r="F52" s="61"/>
      <c r="H52" s="61"/>
      <c r="J52" s="61"/>
      <c r="K52" s="61"/>
      <c r="L52" s="61"/>
      <c r="M52" s="61"/>
      <c r="N52" s="61"/>
      <c r="O52" s="68"/>
      <c r="P52" s="68"/>
      <c r="Q52" s="2"/>
      <c r="R52" s="2"/>
      <c r="S52" s="2"/>
      <c r="T52" s="2"/>
      <c r="U52" s="2"/>
      <c r="AS52" s="61"/>
      <c r="AT52" s="61"/>
      <c r="AU52" s="61"/>
      <c r="AV52" s="61"/>
      <c r="AW52"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150" zoomScaleNormal="150" workbookViewId="0">
      <pane xSplit="1" ySplit="1" topLeftCell="D21" activePane="bottomRight" state="frozen"/>
      <selection pane="topRight" activeCell="B1" sqref="B1"/>
      <selection pane="bottomLeft" activeCell="A2" sqref="A2"/>
      <selection pane="bottomRight" activeCell="E54" sqref="E54"/>
    </sheetView>
  </sheetViews>
  <sheetFormatPr baseColWidth="10" defaultColWidth="8.77734375" defaultRowHeight="14.4"/>
  <cols>
    <col min="1" max="1" width="29.33203125" style="61" customWidth="1"/>
    <col min="2" max="2" width="25.44140625" style="4" customWidth="1"/>
    <col min="3" max="3" width="16.44140625" style="61"/>
    <col min="4" max="4" width="16.4414062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s>
  <sheetData>
    <row r="1" spans="1:12">
      <c r="A1" s="10" t="s">
        <v>56</v>
      </c>
      <c r="B1" s="10" t="s">
        <v>57</v>
      </c>
      <c r="C1" s="10" t="s">
        <v>1</v>
      </c>
      <c r="D1" s="27" t="s">
        <v>323</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A44" s="61" t="s">
        <v>264</v>
      </c>
      <c r="B44" s="4" t="s">
        <v>265</v>
      </c>
      <c r="C44" s="61" t="s">
        <v>266</v>
      </c>
      <c r="D44" s="26">
        <v>2050</v>
      </c>
      <c r="E44" s="26" t="s">
        <v>311</v>
      </c>
      <c r="F44" s="61" t="s">
        <v>313</v>
      </c>
      <c r="G44" s="61">
        <v>2020</v>
      </c>
      <c r="H44" s="20">
        <v>2005</v>
      </c>
      <c r="I44" s="90">
        <v>16557441</v>
      </c>
      <c r="J44" s="61" t="s">
        <v>143</v>
      </c>
      <c r="K44" s="61">
        <v>2030</v>
      </c>
      <c r="L44" s="75">
        <v>0.7</v>
      </c>
    </row>
    <row r="45" spans="1:12">
      <c r="A45" s="61" t="s">
        <v>267</v>
      </c>
      <c r="B45" s="4" t="s">
        <v>268</v>
      </c>
      <c r="C45" s="61" t="s">
        <v>269</v>
      </c>
      <c r="D45" s="26">
        <v>2040</v>
      </c>
      <c r="E45" s="26" t="s">
        <v>66</v>
      </c>
      <c r="F45" s="61" t="s">
        <v>313</v>
      </c>
      <c r="G45" s="61">
        <v>2020</v>
      </c>
      <c r="H45" s="20">
        <v>2010</v>
      </c>
      <c r="I45" s="61">
        <v>0.47</v>
      </c>
      <c r="J45" s="61" t="s">
        <v>317</v>
      </c>
      <c r="K45" s="61">
        <v>2030</v>
      </c>
      <c r="L45" s="75">
        <v>0.8</v>
      </c>
    </row>
    <row r="46" spans="1:12">
      <c r="A46" s="61" t="s">
        <v>270</v>
      </c>
      <c r="B46" s="4" t="s">
        <v>271</v>
      </c>
      <c r="C46" s="61" t="s">
        <v>272</v>
      </c>
      <c r="D46" s="26">
        <v>2030</v>
      </c>
      <c r="E46" s="26" t="s">
        <v>311</v>
      </c>
      <c r="F46" s="61" t="s">
        <v>313</v>
      </c>
      <c r="G46" s="61">
        <v>2021</v>
      </c>
      <c r="H46" s="20">
        <v>2005</v>
      </c>
      <c r="I46" s="76">
        <v>26566330</v>
      </c>
      <c r="J46" s="61" t="s">
        <v>143</v>
      </c>
      <c r="K46" s="61">
        <v>2030</v>
      </c>
      <c r="L46" s="75">
        <v>1</v>
      </c>
    </row>
    <row r="47" spans="1:12" s="61" customFormat="1">
      <c r="A47" s="61" t="s">
        <v>276</v>
      </c>
      <c r="B47" s="4" t="s">
        <v>277</v>
      </c>
      <c r="C47" s="61" t="s">
        <v>278</v>
      </c>
      <c r="D47" s="26">
        <v>2050</v>
      </c>
      <c r="E47" s="26" t="s">
        <v>66</v>
      </c>
      <c r="F47" s="61" t="s">
        <v>313</v>
      </c>
      <c r="G47" s="61">
        <v>2020</v>
      </c>
      <c r="H47" s="20">
        <v>2019</v>
      </c>
      <c r="I47" s="91">
        <v>0.80243130614229874</v>
      </c>
      <c r="J47" s="61" t="s">
        <v>317</v>
      </c>
      <c r="K47" s="61">
        <v>2030</v>
      </c>
      <c r="L47" s="75">
        <v>0.5</v>
      </c>
    </row>
    <row r="48" spans="1:12" s="61" customFormat="1">
      <c r="A48" s="61" t="s">
        <v>279</v>
      </c>
      <c r="B48" s="4" t="s">
        <v>280</v>
      </c>
      <c r="C48" s="61" t="s">
        <v>281</v>
      </c>
      <c r="D48" s="26">
        <v>2050</v>
      </c>
      <c r="E48" s="26" t="s">
        <v>66</v>
      </c>
      <c r="F48" s="61" t="s">
        <v>313</v>
      </c>
      <c r="G48" s="61">
        <v>2020</v>
      </c>
      <c r="H48" s="20">
        <v>2007</v>
      </c>
      <c r="I48" s="91">
        <v>0.98420553538837829</v>
      </c>
      <c r="J48" s="61" t="s">
        <v>317</v>
      </c>
      <c r="K48" s="61">
        <v>2030</v>
      </c>
      <c r="L48" s="75">
        <v>0.5</v>
      </c>
    </row>
    <row r="49" spans="1:12">
      <c r="A49" s="61" t="s">
        <v>273</v>
      </c>
      <c r="B49" s="4" t="s">
        <v>274</v>
      </c>
      <c r="C49" s="61" t="s">
        <v>275</v>
      </c>
      <c r="D49" s="26">
        <v>2050</v>
      </c>
      <c r="E49" s="26" t="s">
        <v>66</v>
      </c>
      <c r="F49" s="61" t="s">
        <v>313</v>
      </c>
      <c r="G49" s="61">
        <v>2021</v>
      </c>
      <c r="H49" s="20">
        <v>2018</v>
      </c>
      <c r="I49" s="61">
        <v>5.162928</v>
      </c>
      <c r="J49" s="61" t="s">
        <v>316</v>
      </c>
      <c r="K49" s="61">
        <v>2025</v>
      </c>
      <c r="L49" s="75">
        <v>0.2</v>
      </c>
    </row>
    <row r="50" spans="1:12" s="61" customFormat="1">
      <c r="A50" s="61" t="s">
        <v>273</v>
      </c>
      <c r="B50" s="4" t="s">
        <v>274</v>
      </c>
      <c r="C50" s="61" t="s">
        <v>275</v>
      </c>
      <c r="D50" s="26">
        <v>2050</v>
      </c>
      <c r="E50" s="26" t="s">
        <v>66</v>
      </c>
      <c r="F50" s="61" t="s">
        <v>313</v>
      </c>
      <c r="G50" s="61">
        <v>2021</v>
      </c>
      <c r="H50" s="20">
        <v>2018</v>
      </c>
      <c r="I50" s="61">
        <v>5.162928</v>
      </c>
      <c r="J50" s="61" t="s">
        <v>316</v>
      </c>
      <c r="K50" s="61">
        <v>2030</v>
      </c>
      <c r="L50" s="75">
        <v>0.3</v>
      </c>
    </row>
    <row r="51" spans="1:12">
      <c r="A51" s="61" t="s">
        <v>282</v>
      </c>
      <c r="B51" s="4" t="s">
        <v>283</v>
      </c>
      <c r="C51" s="61" t="s">
        <v>284</v>
      </c>
      <c r="D51" s="26">
        <v>2050</v>
      </c>
      <c r="E51" s="26" t="s">
        <v>66</v>
      </c>
      <c r="F51" s="61" t="s">
        <v>313</v>
      </c>
      <c r="G51" s="61">
        <v>2020</v>
      </c>
      <c r="H51" s="20">
        <v>2019</v>
      </c>
      <c r="I51" s="91">
        <v>0.46760301224942979</v>
      </c>
      <c r="J51" s="61" t="s">
        <v>317</v>
      </c>
      <c r="K51" s="61">
        <v>2030</v>
      </c>
      <c r="L51" s="75">
        <v>0.3</v>
      </c>
    </row>
    <row r="52" spans="1:12">
      <c r="A52" s="61" t="s">
        <v>285</v>
      </c>
      <c r="B52" s="4" t="s">
        <v>286</v>
      </c>
      <c r="C52" s="61" t="s">
        <v>287</v>
      </c>
      <c r="E52" s="26" t="s">
        <v>66</v>
      </c>
      <c r="F52" s="61" t="s">
        <v>313</v>
      </c>
      <c r="G52" s="61">
        <v>2021</v>
      </c>
      <c r="H52" s="20">
        <v>2018</v>
      </c>
      <c r="I52" s="91">
        <v>2.9</v>
      </c>
      <c r="J52" s="61" t="s">
        <v>316</v>
      </c>
      <c r="K52" s="61">
        <v>2030</v>
      </c>
      <c r="L52" s="75">
        <v>0.3</v>
      </c>
    </row>
    <row r="53" spans="1:12">
      <c r="A53" s="61" t="s">
        <v>289</v>
      </c>
      <c r="B53" s="4" t="s">
        <v>290</v>
      </c>
      <c r="C53" s="61" t="s">
        <v>291</v>
      </c>
      <c r="E53" s="26" t="s">
        <v>66</v>
      </c>
      <c r="F53" s="61" t="s">
        <v>313</v>
      </c>
      <c r="G53" s="61">
        <v>2021</v>
      </c>
      <c r="H53" s="20">
        <v>2018</v>
      </c>
      <c r="I53" s="91">
        <v>0.42172199999999999</v>
      </c>
      <c r="J53" s="61" t="s">
        <v>316</v>
      </c>
      <c r="K53" s="61">
        <v>2030</v>
      </c>
      <c r="L53" s="75">
        <v>0.4</v>
      </c>
    </row>
    <row r="54" spans="1:12">
      <c r="A54" s="61" t="s">
        <v>292</v>
      </c>
      <c r="B54" s="4" t="s">
        <v>293</v>
      </c>
      <c r="C54" s="61" t="s">
        <v>294</v>
      </c>
      <c r="E54" s="26" t="s">
        <v>66</v>
      </c>
      <c r="F54" s="61" t="s">
        <v>313</v>
      </c>
      <c r="G54" s="61">
        <v>2020</v>
      </c>
      <c r="H54" s="20">
        <v>2018</v>
      </c>
      <c r="I54" s="91">
        <v>0.315911</v>
      </c>
      <c r="J54" s="61" t="s">
        <v>316</v>
      </c>
      <c r="K54" s="61">
        <v>2030</v>
      </c>
      <c r="L54" s="75">
        <v>0.2</v>
      </c>
    </row>
    <row r="55" spans="1:12">
      <c r="A55" s="61" t="s">
        <v>307</v>
      </c>
      <c r="B55" s="4" t="s">
        <v>308</v>
      </c>
      <c r="C55" s="61" t="s">
        <v>309</v>
      </c>
      <c r="D55" s="26">
        <v>2050</v>
      </c>
      <c r="E55" s="26" t="s">
        <v>66</v>
      </c>
      <c r="F55" s="61" t="s">
        <v>313</v>
      </c>
      <c r="G55" s="61">
        <v>2020</v>
      </c>
      <c r="H55" s="20">
        <v>2005</v>
      </c>
      <c r="I55" s="91">
        <v>0.88086205923584682</v>
      </c>
      <c r="J55" s="61" t="s">
        <v>317</v>
      </c>
      <c r="K55" s="61">
        <v>2030</v>
      </c>
      <c r="L55" s="75">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77734375" defaultRowHeight="14.4"/>
  <cols>
    <col min="1" max="1" width="17.44140625" style="34" bestFit="1" customWidth="1"/>
    <col min="2" max="3" width="21.6640625" style="51" customWidth="1"/>
    <col min="4" max="4" width="44" customWidth="1"/>
    <col min="5" max="5" width="25.109375" bestFit="1" customWidth="1"/>
    <col min="6" max="6" width="26.6640625" customWidth="1"/>
    <col min="8" max="8" width="87.6640625" customWidth="1"/>
  </cols>
  <sheetData>
    <row r="1" spans="1:6" ht="15" thickBot="1">
      <c r="A1" s="38" t="s">
        <v>12</v>
      </c>
      <c r="B1" s="39" t="s">
        <v>0</v>
      </c>
      <c r="C1" s="39" t="s">
        <v>140</v>
      </c>
      <c r="D1" s="17" t="s">
        <v>3</v>
      </c>
      <c r="E1" s="16" t="s">
        <v>5</v>
      </c>
      <c r="F1" s="18" t="s">
        <v>9</v>
      </c>
    </row>
    <row r="2" spans="1:6">
      <c r="A2" s="40" t="s">
        <v>13</v>
      </c>
      <c r="B2" s="41" t="s">
        <v>56</v>
      </c>
      <c r="C2" s="66" t="s">
        <v>139</v>
      </c>
      <c r="D2" s="6" t="s">
        <v>2</v>
      </c>
      <c r="E2" s="7" t="s">
        <v>4</v>
      </c>
      <c r="F2" s="7" t="s">
        <v>10</v>
      </c>
    </row>
    <row r="3" spans="1:6">
      <c r="A3" s="40" t="s">
        <v>13</v>
      </c>
      <c r="B3" s="42" t="s">
        <v>57</v>
      </c>
      <c r="C3" s="66" t="s">
        <v>139</v>
      </c>
      <c r="D3" s="28" t="s">
        <v>80</v>
      </c>
      <c r="E3" s="29" t="s">
        <v>4</v>
      </c>
      <c r="F3" s="30" t="s">
        <v>26</v>
      </c>
    </row>
    <row r="4" spans="1:6" ht="43.2">
      <c r="A4" s="40" t="s">
        <v>13</v>
      </c>
      <c r="B4" s="41" t="s">
        <v>1</v>
      </c>
      <c r="C4" s="66" t="s">
        <v>139</v>
      </c>
      <c r="D4" s="6" t="s">
        <v>81</v>
      </c>
      <c r="E4" s="7" t="s">
        <v>4</v>
      </c>
      <c r="F4" s="7" t="s">
        <v>10</v>
      </c>
    </row>
    <row r="5" spans="1:6" ht="28.8">
      <c r="A5" s="40" t="s">
        <v>13</v>
      </c>
      <c r="B5" s="41" t="s">
        <v>6</v>
      </c>
      <c r="C5" s="66" t="s">
        <v>139</v>
      </c>
      <c r="D5" s="6" t="s">
        <v>8</v>
      </c>
      <c r="E5" s="7" t="s">
        <v>4</v>
      </c>
      <c r="F5" s="7" t="s">
        <v>10</v>
      </c>
    </row>
    <row r="6" spans="1:6" ht="43.2">
      <c r="A6" s="40" t="s">
        <v>13</v>
      </c>
      <c r="B6" s="42" t="s">
        <v>7</v>
      </c>
      <c r="C6" s="66" t="s">
        <v>139</v>
      </c>
      <c r="D6" s="28" t="s">
        <v>82</v>
      </c>
      <c r="E6" s="29" t="s">
        <v>4</v>
      </c>
      <c r="F6" s="30" t="s">
        <v>26</v>
      </c>
    </row>
    <row r="7" spans="1:6">
      <c r="A7" s="40" t="s">
        <v>13</v>
      </c>
      <c r="B7" s="41" t="s">
        <v>27</v>
      </c>
      <c r="C7" s="66" t="s">
        <v>139</v>
      </c>
      <c r="D7" s="8" t="s">
        <v>28</v>
      </c>
      <c r="E7" s="7" t="s">
        <v>97</v>
      </c>
      <c r="F7" s="7" t="s">
        <v>10</v>
      </c>
    </row>
    <row r="8" spans="1:6">
      <c r="A8" s="40" t="s">
        <v>13</v>
      </c>
      <c r="B8" s="41" t="s">
        <v>31</v>
      </c>
      <c r="C8" s="66" t="s">
        <v>139</v>
      </c>
      <c r="D8" s="8" t="s">
        <v>83</v>
      </c>
      <c r="E8" s="7" t="s">
        <v>94</v>
      </c>
      <c r="F8" s="7" t="s">
        <v>10</v>
      </c>
    </row>
    <row r="9" spans="1:6" ht="28.8">
      <c r="A9" s="40" t="s">
        <v>13</v>
      </c>
      <c r="B9" s="32" t="s">
        <v>63</v>
      </c>
      <c r="C9" s="66" t="s">
        <v>139</v>
      </c>
      <c r="D9" s="6" t="s">
        <v>84</v>
      </c>
      <c r="E9" s="7" t="s">
        <v>4</v>
      </c>
      <c r="F9" s="7" t="s">
        <v>10</v>
      </c>
    </row>
    <row r="10" spans="1:6">
      <c r="A10" s="40" t="s">
        <v>13</v>
      </c>
      <c r="B10" s="43" t="s">
        <v>42</v>
      </c>
      <c r="C10" s="66" t="s">
        <v>139</v>
      </c>
      <c r="D10" s="6" t="s">
        <v>85</v>
      </c>
      <c r="E10" s="7" t="s">
        <v>96</v>
      </c>
      <c r="F10" s="7" t="s">
        <v>10</v>
      </c>
    </row>
    <row r="11" spans="1:6">
      <c r="A11" s="40" t="s">
        <v>13</v>
      </c>
      <c r="B11" s="32" t="s">
        <v>39</v>
      </c>
      <c r="C11" s="66" t="s">
        <v>139</v>
      </c>
      <c r="D11" s="1" t="s">
        <v>77</v>
      </c>
      <c r="E11" s="7" t="s">
        <v>11</v>
      </c>
      <c r="F11" s="7" t="s">
        <v>10</v>
      </c>
    </row>
    <row r="12" spans="1:6">
      <c r="A12" s="40" t="s">
        <v>13</v>
      </c>
      <c r="B12" s="32" t="s">
        <v>38</v>
      </c>
      <c r="C12" s="66" t="s">
        <v>139</v>
      </c>
      <c r="D12" s="1" t="s">
        <v>78</v>
      </c>
      <c r="E12" s="7" t="s">
        <v>11</v>
      </c>
      <c r="F12" s="7" t="s">
        <v>10</v>
      </c>
    </row>
    <row r="13" spans="1:6">
      <c r="A13" s="40" t="s">
        <v>13</v>
      </c>
      <c r="B13" s="32" t="s">
        <v>40</v>
      </c>
      <c r="C13" s="66" t="s">
        <v>139</v>
      </c>
      <c r="D13" s="1" t="s">
        <v>76</v>
      </c>
      <c r="E13" s="7" t="s">
        <v>11</v>
      </c>
      <c r="F13" s="7" t="s">
        <v>10</v>
      </c>
    </row>
    <row r="14" spans="1:6" ht="28.8">
      <c r="A14" s="40" t="s">
        <v>13</v>
      </c>
      <c r="B14" s="32" t="s">
        <v>29</v>
      </c>
      <c r="C14" s="66" t="s">
        <v>139</v>
      </c>
      <c r="D14" s="1" t="s">
        <v>79</v>
      </c>
      <c r="E14" s="7" t="s">
        <v>11</v>
      </c>
      <c r="F14" s="7" t="s">
        <v>10</v>
      </c>
    </row>
    <row r="15" spans="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28.8">
      <c r="A18" s="31" t="s">
        <v>15</v>
      </c>
      <c r="B18" s="47" t="s">
        <v>16</v>
      </c>
      <c r="C18" s="66" t="s">
        <v>139</v>
      </c>
      <c r="D18" s="8" t="s">
        <v>90</v>
      </c>
      <c r="E18" s="7" t="s">
        <v>88</v>
      </c>
      <c r="F18" s="7" t="s">
        <v>10</v>
      </c>
    </row>
    <row r="19" spans="1:6" ht="28.8">
      <c r="A19" s="31" t="s">
        <v>15</v>
      </c>
      <c r="B19" s="47" t="s">
        <v>17</v>
      </c>
      <c r="C19" s="66" t="s">
        <v>139</v>
      </c>
      <c r="D19" s="8" t="s">
        <v>90</v>
      </c>
      <c r="E19" s="7" t="s">
        <v>88</v>
      </c>
      <c r="F19" s="7" t="s">
        <v>10</v>
      </c>
    </row>
    <row r="20" spans="1:6" ht="28.8">
      <c r="A20" s="31" t="s">
        <v>15</v>
      </c>
      <c r="B20" s="47" t="s">
        <v>18</v>
      </c>
      <c r="C20" s="66" t="s">
        <v>139</v>
      </c>
      <c r="D20" s="8" t="s">
        <v>90</v>
      </c>
      <c r="E20" s="7" t="s">
        <v>88</v>
      </c>
      <c r="F20" s="7" t="s">
        <v>10</v>
      </c>
    </row>
    <row r="21" spans="1:6" ht="28.8">
      <c r="A21" s="31" t="s">
        <v>15</v>
      </c>
      <c r="B21" s="47" t="s">
        <v>19</v>
      </c>
      <c r="C21" s="66" t="s">
        <v>139</v>
      </c>
      <c r="D21" s="8" t="s">
        <v>90</v>
      </c>
      <c r="E21" s="7" t="s">
        <v>88</v>
      </c>
      <c r="F21" s="7" t="s">
        <v>10</v>
      </c>
    </row>
    <row r="22" spans="1:6" ht="28.8">
      <c r="A22" s="31" t="s">
        <v>15</v>
      </c>
      <c r="B22" s="47" t="s">
        <v>20</v>
      </c>
      <c r="C22" s="66" t="s">
        <v>139</v>
      </c>
      <c r="D22" s="8" t="s">
        <v>90</v>
      </c>
      <c r="E22" s="7" t="s">
        <v>88</v>
      </c>
      <c r="F22" s="7" t="s">
        <v>10</v>
      </c>
    </row>
    <row r="23" spans="1:6" ht="28.8">
      <c r="A23" s="31" t="s">
        <v>15</v>
      </c>
      <c r="B23" s="47" t="s">
        <v>44</v>
      </c>
      <c r="C23" s="66" t="s">
        <v>139</v>
      </c>
      <c r="D23" s="8" t="s">
        <v>106</v>
      </c>
      <c r="E23" s="7" t="s">
        <v>88</v>
      </c>
      <c r="F23" s="9" t="s">
        <v>26</v>
      </c>
    </row>
    <row r="24" spans="1:6" ht="43.2">
      <c r="A24" s="31" t="s">
        <v>15</v>
      </c>
      <c r="B24" s="47" t="s">
        <v>51</v>
      </c>
      <c r="C24" s="66" t="s">
        <v>139</v>
      </c>
      <c r="D24" s="56" t="s">
        <v>108</v>
      </c>
      <c r="E24" s="57" t="s">
        <v>88</v>
      </c>
      <c r="F24" s="58" t="s">
        <v>107</v>
      </c>
    </row>
    <row r="25" spans="1:6" ht="28.8">
      <c r="A25" s="31" t="s">
        <v>15</v>
      </c>
      <c r="B25" s="48" t="s">
        <v>21</v>
      </c>
      <c r="C25" s="66" t="s">
        <v>139</v>
      </c>
      <c r="D25" s="8" t="s">
        <v>91</v>
      </c>
      <c r="E25" s="7" t="s">
        <v>88</v>
      </c>
      <c r="F25" s="7" t="s">
        <v>10</v>
      </c>
    </row>
    <row r="26" spans="1:6" ht="28.8">
      <c r="A26" s="31" t="s">
        <v>15</v>
      </c>
      <c r="B26" s="48" t="s">
        <v>22</v>
      </c>
      <c r="C26" s="66" t="s">
        <v>139</v>
      </c>
      <c r="D26" s="8" t="s">
        <v>91</v>
      </c>
      <c r="E26" s="7" t="s">
        <v>88</v>
      </c>
      <c r="F26" s="7" t="s">
        <v>10</v>
      </c>
    </row>
    <row r="27" spans="1:6" ht="28.8">
      <c r="A27" s="31" t="s">
        <v>15</v>
      </c>
      <c r="B27" s="48" t="s">
        <v>23</v>
      </c>
      <c r="C27" s="66" t="s">
        <v>139</v>
      </c>
      <c r="D27" s="8" t="s">
        <v>91</v>
      </c>
      <c r="E27" s="7" t="s">
        <v>88</v>
      </c>
      <c r="F27" s="7" t="s">
        <v>10</v>
      </c>
    </row>
    <row r="28" spans="1:6" ht="28.8">
      <c r="A28" s="31" t="s">
        <v>15</v>
      </c>
      <c r="B28" s="48" t="s">
        <v>24</v>
      </c>
      <c r="C28" s="66" t="s">
        <v>139</v>
      </c>
      <c r="D28" s="8" t="s">
        <v>91</v>
      </c>
      <c r="E28" s="7" t="s">
        <v>88</v>
      </c>
      <c r="F28" s="7" t="s">
        <v>10</v>
      </c>
    </row>
    <row r="29" spans="1:6" ht="28.8">
      <c r="A29" s="31" t="s">
        <v>15</v>
      </c>
      <c r="B29" s="48" t="s">
        <v>25</v>
      </c>
      <c r="C29" s="66" t="s">
        <v>139</v>
      </c>
      <c r="D29" s="8" t="s">
        <v>91</v>
      </c>
      <c r="E29" s="7" t="s">
        <v>88</v>
      </c>
      <c r="F29" s="7" t="s">
        <v>10</v>
      </c>
    </row>
    <row r="30" spans="1:6" ht="28.8">
      <c r="A30" s="31" t="s">
        <v>15</v>
      </c>
      <c r="B30" s="48" t="s">
        <v>30</v>
      </c>
      <c r="C30" s="66" t="s">
        <v>139</v>
      </c>
      <c r="D30" s="8" t="s">
        <v>109</v>
      </c>
      <c r="E30" s="7" t="s">
        <v>88</v>
      </c>
      <c r="F30" s="9" t="s">
        <v>26</v>
      </c>
    </row>
    <row r="31" spans="1:6" ht="43.2">
      <c r="A31" s="31" t="s">
        <v>15</v>
      </c>
      <c r="B31" s="48" t="s">
        <v>52</v>
      </c>
      <c r="C31" s="66" t="s">
        <v>139</v>
      </c>
      <c r="D31" s="56" t="s">
        <v>110</v>
      </c>
      <c r="E31" s="57" t="s">
        <v>88</v>
      </c>
      <c r="F31" s="58" t="s">
        <v>107</v>
      </c>
    </row>
    <row r="32" spans="1:6" ht="28.8">
      <c r="A32" s="31" t="s">
        <v>15</v>
      </c>
      <c r="B32" s="47" t="s">
        <v>45</v>
      </c>
      <c r="C32" s="66" t="s">
        <v>139</v>
      </c>
      <c r="D32" s="8" t="s">
        <v>87</v>
      </c>
      <c r="E32" s="7" t="s">
        <v>88</v>
      </c>
      <c r="F32" s="7" t="s">
        <v>10</v>
      </c>
    </row>
    <row r="33" spans="1:6" ht="28.8">
      <c r="A33" s="31" t="s">
        <v>15</v>
      </c>
      <c r="B33" s="47" t="s">
        <v>46</v>
      </c>
      <c r="C33" s="66" t="s">
        <v>139</v>
      </c>
      <c r="D33" s="8" t="s">
        <v>87</v>
      </c>
      <c r="E33" s="7" t="s">
        <v>88</v>
      </c>
      <c r="F33" s="7" t="s">
        <v>10</v>
      </c>
    </row>
    <row r="34" spans="1:6" ht="28.8">
      <c r="A34" s="31" t="s">
        <v>15</v>
      </c>
      <c r="B34" s="47" t="s">
        <v>47</v>
      </c>
      <c r="C34" s="66" t="s">
        <v>139</v>
      </c>
      <c r="D34" s="8" t="s">
        <v>87</v>
      </c>
      <c r="E34" s="7" t="s">
        <v>88</v>
      </c>
      <c r="F34" s="7" t="s">
        <v>10</v>
      </c>
    </row>
    <row r="35" spans="1:6" ht="28.8">
      <c r="A35" s="31" t="s">
        <v>15</v>
      </c>
      <c r="B35" s="47" t="s">
        <v>48</v>
      </c>
      <c r="C35" s="66" t="s">
        <v>139</v>
      </c>
      <c r="D35" s="8" t="s">
        <v>87</v>
      </c>
      <c r="E35" s="7" t="s">
        <v>88</v>
      </c>
      <c r="F35" s="7" t="s">
        <v>10</v>
      </c>
    </row>
    <row r="36" spans="1:6" ht="28.8">
      <c r="A36" s="31" t="s">
        <v>15</v>
      </c>
      <c r="B36" s="47" t="s">
        <v>49</v>
      </c>
      <c r="C36" s="66" t="s">
        <v>139</v>
      </c>
      <c r="D36" s="8" t="s">
        <v>87</v>
      </c>
      <c r="E36" s="7" t="s">
        <v>88</v>
      </c>
      <c r="F36" s="7" t="s">
        <v>10</v>
      </c>
    </row>
    <row r="37" spans="1:6" ht="28.8">
      <c r="A37" s="31" t="s">
        <v>15</v>
      </c>
      <c r="B37" s="47" t="s">
        <v>50</v>
      </c>
      <c r="C37" s="66" t="s">
        <v>139</v>
      </c>
      <c r="D37" s="8" t="s">
        <v>111</v>
      </c>
      <c r="E37" s="7" t="s">
        <v>88</v>
      </c>
      <c r="F37" s="9" t="s">
        <v>26</v>
      </c>
    </row>
    <row r="38" spans="1:6" ht="43.2">
      <c r="A38" s="31" t="s">
        <v>15</v>
      </c>
      <c r="B38" s="47" t="s">
        <v>53</v>
      </c>
      <c r="C38" s="66" t="s">
        <v>139</v>
      </c>
      <c r="D38" s="56" t="s">
        <v>112</v>
      </c>
      <c r="E38" s="57" t="s">
        <v>88</v>
      </c>
      <c r="F38" s="58" t="s">
        <v>107</v>
      </c>
    </row>
    <row r="39" spans="1:6" ht="28.8">
      <c r="A39" s="31" t="s">
        <v>15</v>
      </c>
      <c r="B39" s="49" t="s">
        <v>68</v>
      </c>
      <c r="C39" s="66" t="s">
        <v>139</v>
      </c>
      <c r="D39" s="8" t="s">
        <v>92</v>
      </c>
      <c r="E39" s="7" t="s">
        <v>88</v>
      </c>
      <c r="F39" s="7" t="s">
        <v>10</v>
      </c>
    </row>
    <row r="40" spans="1:6" ht="28.8">
      <c r="A40" s="31" t="s">
        <v>15</v>
      </c>
      <c r="B40" s="49" t="s">
        <v>69</v>
      </c>
      <c r="C40" s="66" t="s">
        <v>139</v>
      </c>
      <c r="D40" s="8" t="s">
        <v>92</v>
      </c>
      <c r="E40" s="7" t="s">
        <v>88</v>
      </c>
      <c r="F40" s="7" t="s">
        <v>10</v>
      </c>
    </row>
    <row r="41" spans="1:6" ht="28.8">
      <c r="A41" s="31" t="s">
        <v>15</v>
      </c>
      <c r="B41" s="49" t="s">
        <v>70</v>
      </c>
      <c r="C41" s="66" t="s">
        <v>139</v>
      </c>
      <c r="D41" s="8" t="s">
        <v>92</v>
      </c>
      <c r="E41" s="7" t="s">
        <v>88</v>
      </c>
      <c r="F41" s="7" t="s">
        <v>10</v>
      </c>
    </row>
    <row r="42" spans="1:6" ht="28.8">
      <c r="A42" s="31" t="s">
        <v>15</v>
      </c>
      <c r="B42" s="49" t="s">
        <v>71</v>
      </c>
      <c r="C42" s="66" t="s">
        <v>139</v>
      </c>
      <c r="D42" s="8" t="s">
        <v>92</v>
      </c>
      <c r="E42" s="7" t="s">
        <v>88</v>
      </c>
      <c r="F42" s="7" t="s">
        <v>10</v>
      </c>
    </row>
    <row r="43" spans="1:6" ht="28.8">
      <c r="A43" s="31" t="s">
        <v>15</v>
      </c>
      <c r="B43" s="49" t="s">
        <v>72</v>
      </c>
      <c r="C43" s="66" t="s">
        <v>139</v>
      </c>
      <c r="D43" s="8" t="s">
        <v>92</v>
      </c>
      <c r="E43" s="7" t="s">
        <v>88</v>
      </c>
      <c r="F43" s="7" t="s">
        <v>10</v>
      </c>
    </row>
    <row r="44" spans="1:6" ht="28.8">
      <c r="A44" s="31" t="s">
        <v>15</v>
      </c>
      <c r="B44" s="49" t="s">
        <v>73</v>
      </c>
      <c r="C44" s="66" t="s">
        <v>139</v>
      </c>
      <c r="D44" s="8" t="s">
        <v>113</v>
      </c>
      <c r="E44" s="7" t="s">
        <v>88</v>
      </c>
      <c r="F44" s="9" t="s">
        <v>26</v>
      </c>
    </row>
    <row r="45" spans="1:6" ht="43.2">
      <c r="A45" s="31" t="s">
        <v>15</v>
      </c>
      <c r="B45" s="49" t="s">
        <v>74</v>
      </c>
      <c r="C45" s="66" t="s">
        <v>139</v>
      </c>
      <c r="D45" s="56" t="s">
        <v>114</v>
      </c>
      <c r="E45" s="57" t="s">
        <v>88</v>
      </c>
      <c r="F45" s="58" t="s">
        <v>107</v>
      </c>
    </row>
    <row r="46" spans="1:6" ht="28.8">
      <c r="A46" s="50" t="s">
        <v>75</v>
      </c>
      <c r="B46" s="41" t="s">
        <v>32</v>
      </c>
      <c r="C46" s="66" t="s">
        <v>139</v>
      </c>
      <c r="D46" s="8" t="s">
        <v>89</v>
      </c>
      <c r="E46" s="7" t="s">
        <v>88</v>
      </c>
      <c r="F46" s="7" t="s">
        <v>10</v>
      </c>
    </row>
    <row r="47" spans="1:6" ht="28.8">
      <c r="A47" s="50" t="s">
        <v>75</v>
      </c>
      <c r="B47" s="41" t="s">
        <v>33</v>
      </c>
      <c r="C47" s="66" t="s">
        <v>139</v>
      </c>
      <c r="D47" s="8" t="s">
        <v>89</v>
      </c>
      <c r="E47" s="7" t="s">
        <v>88</v>
      </c>
      <c r="F47" s="7" t="s">
        <v>10</v>
      </c>
    </row>
    <row r="48" spans="1:6" ht="28.8">
      <c r="A48" s="50" t="s">
        <v>75</v>
      </c>
      <c r="B48" s="41" t="s">
        <v>34</v>
      </c>
      <c r="C48" s="66" t="s">
        <v>139</v>
      </c>
      <c r="D48" s="8" t="s">
        <v>89</v>
      </c>
      <c r="E48" s="7" t="s">
        <v>88</v>
      </c>
      <c r="F48" s="7" t="s">
        <v>10</v>
      </c>
    </row>
    <row r="49" spans="1:6" ht="28.8">
      <c r="A49" s="50" t="s">
        <v>75</v>
      </c>
      <c r="B49" s="41" t="s">
        <v>35</v>
      </c>
      <c r="C49" s="66" t="s">
        <v>139</v>
      </c>
      <c r="D49" s="8" t="s">
        <v>89</v>
      </c>
      <c r="E49" s="7" t="s">
        <v>88</v>
      </c>
      <c r="F49" s="7" t="s">
        <v>10</v>
      </c>
    </row>
    <row r="50" spans="1:6" ht="28.8">
      <c r="A50" s="50" t="s">
        <v>75</v>
      </c>
      <c r="B50" s="41" t="s">
        <v>36</v>
      </c>
      <c r="C50" s="66" t="s">
        <v>139</v>
      </c>
      <c r="D50" s="8" t="s">
        <v>89</v>
      </c>
      <c r="E50" s="7" t="s">
        <v>88</v>
      </c>
      <c r="F50" s="7" t="s">
        <v>10</v>
      </c>
    </row>
    <row r="51" spans="1:6" ht="28.8">
      <c r="A51" s="44" t="s">
        <v>14</v>
      </c>
      <c r="B51" s="32" t="s">
        <v>123</v>
      </c>
      <c r="C51" s="67" t="s">
        <v>141</v>
      </c>
      <c r="D51" s="8" t="s">
        <v>127</v>
      </c>
      <c r="E51" s="7" t="s">
        <v>93</v>
      </c>
      <c r="F51" s="7" t="s">
        <v>10</v>
      </c>
    </row>
    <row r="52" spans="1:6" ht="43.2">
      <c r="A52" s="44" t="s">
        <v>14</v>
      </c>
      <c r="B52" s="32" t="s">
        <v>124</v>
      </c>
      <c r="C52" s="67" t="s">
        <v>141</v>
      </c>
      <c r="D52" s="8" t="s">
        <v>126</v>
      </c>
      <c r="E52" s="9" t="s">
        <v>98</v>
      </c>
      <c r="F52" s="7" t="s">
        <v>10</v>
      </c>
    </row>
    <row r="53" spans="1:6">
      <c r="A53" s="44" t="s">
        <v>14</v>
      </c>
      <c r="B53" s="59" t="s">
        <v>125</v>
      </c>
      <c r="C53" s="67" t="s">
        <v>141</v>
      </c>
      <c r="D53" s="60" t="s">
        <v>102</v>
      </c>
      <c r="E53" s="29" t="s">
        <v>95</v>
      </c>
      <c r="F53" s="29" t="s">
        <v>26</v>
      </c>
    </row>
    <row r="54" spans="1:6">
      <c r="A54" s="44" t="s">
        <v>14</v>
      </c>
      <c r="B54" s="32" t="s">
        <v>115</v>
      </c>
      <c r="C54" s="67" t="s">
        <v>141</v>
      </c>
      <c r="D54" s="8" t="s">
        <v>122</v>
      </c>
      <c r="E54" s="7" t="s">
        <v>95</v>
      </c>
      <c r="F54" s="7" t="s">
        <v>10</v>
      </c>
    </row>
    <row r="55" spans="1:6" ht="72">
      <c r="A55" s="44" t="s">
        <v>14</v>
      </c>
      <c r="B55" s="32" t="s">
        <v>116</v>
      </c>
      <c r="C55" s="67" t="s">
        <v>141</v>
      </c>
      <c r="D55" s="8" t="s">
        <v>105</v>
      </c>
      <c r="E55" s="7" t="s">
        <v>99</v>
      </c>
      <c r="F55" s="7" t="s">
        <v>10</v>
      </c>
    </row>
    <row r="56" spans="1:6" ht="72">
      <c r="A56" s="44" t="s">
        <v>14</v>
      </c>
      <c r="B56" s="32" t="s">
        <v>117</v>
      </c>
      <c r="C56" s="67" t="s">
        <v>141</v>
      </c>
      <c r="D56" s="6" t="s">
        <v>104</v>
      </c>
      <c r="E56" s="21" t="s">
        <v>100</v>
      </c>
      <c r="F56" s="7" t="s">
        <v>10</v>
      </c>
    </row>
    <row r="57" spans="1:6">
      <c r="A57" s="44" t="s">
        <v>14</v>
      </c>
      <c r="B57" s="32" t="s">
        <v>118</v>
      </c>
      <c r="C57" s="67" t="s">
        <v>141</v>
      </c>
      <c r="D57" s="8" t="s">
        <v>121</v>
      </c>
      <c r="E57" s="7" t="s">
        <v>95</v>
      </c>
      <c r="F57" s="7" t="s">
        <v>10</v>
      </c>
    </row>
    <row r="58" spans="1:6" ht="28.8">
      <c r="A58" s="44" t="s">
        <v>14</v>
      </c>
      <c r="B58" s="32" t="s">
        <v>119</v>
      </c>
      <c r="C58" s="67" t="s">
        <v>141</v>
      </c>
      <c r="D58" s="8" t="s">
        <v>120</v>
      </c>
      <c r="E58" s="9" t="s">
        <v>43</v>
      </c>
      <c r="F58" s="9" t="s">
        <v>10</v>
      </c>
    </row>
    <row r="59" spans="1:6" ht="43.2">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topLeftCell="A18" zoomScale="150" zoomScaleNormal="150" workbookViewId="0">
      <selection activeCell="E34" sqref="E34:E44"/>
    </sheetView>
  </sheetViews>
  <sheetFormatPr baseColWidth="10" defaultRowHeight="14.4"/>
  <cols>
    <col min="1" max="1" width="40.77734375" customWidth="1"/>
    <col min="2" max="2" width="22.6640625" customWidth="1"/>
    <col min="3" max="3" width="13.77734375" customWidth="1"/>
    <col min="4" max="4" width="13.7773437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179353</v>
      </c>
    </row>
    <row r="3" spans="1:5">
      <c r="A3" s="61" t="s">
        <v>145</v>
      </c>
      <c r="B3" s="4" t="s">
        <v>146</v>
      </c>
      <c r="C3" s="61" t="s">
        <v>147</v>
      </c>
      <c r="D3" s="61" t="s">
        <v>147</v>
      </c>
      <c r="E3" s="61">
        <f t="shared" ref="E3:E44" ca="1" si="0">RANDBETWEEN(35000,250000)</f>
        <v>105677</v>
      </c>
    </row>
    <row r="4" spans="1:5">
      <c r="A4" s="61" t="s">
        <v>155</v>
      </c>
      <c r="B4" s="4" t="s">
        <v>156</v>
      </c>
      <c r="C4" s="61" t="s">
        <v>157</v>
      </c>
      <c r="D4" s="61" t="s">
        <v>157</v>
      </c>
      <c r="E4" s="61">
        <f t="shared" ca="1" si="0"/>
        <v>180002</v>
      </c>
    </row>
    <row r="5" spans="1:5">
      <c r="A5" s="61" t="s">
        <v>158</v>
      </c>
      <c r="B5" s="4" t="s">
        <v>159</v>
      </c>
      <c r="C5" s="61" t="s">
        <v>160</v>
      </c>
      <c r="D5" s="61" t="s">
        <v>160</v>
      </c>
      <c r="E5" s="61">
        <f t="shared" ca="1" si="0"/>
        <v>181125</v>
      </c>
    </row>
    <row r="6" spans="1:5">
      <c r="A6" s="61" t="s">
        <v>161</v>
      </c>
      <c r="B6" s="4" t="s">
        <v>162</v>
      </c>
      <c r="C6" s="61" t="s">
        <v>163</v>
      </c>
      <c r="D6" s="61" t="s">
        <v>163</v>
      </c>
      <c r="E6" s="61">
        <f t="shared" ca="1" si="0"/>
        <v>110142</v>
      </c>
    </row>
    <row r="7" spans="1:5">
      <c r="A7" s="61" t="s">
        <v>167</v>
      </c>
      <c r="B7" s="4" t="s">
        <v>168</v>
      </c>
      <c r="C7" s="61" t="s">
        <v>169</v>
      </c>
      <c r="D7" s="61" t="s">
        <v>169</v>
      </c>
      <c r="E7" s="61">
        <f t="shared" ca="1" si="0"/>
        <v>37775</v>
      </c>
    </row>
    <row r="8" spans="1:5">
      <c r="A8" s="61" t="s">
        <v>173</v>
      </c>
      <c r="B8" s="4" t="s">
        <v>174</v>
      </c>
      <c r="C8" s="61" t="s">
        <v>175</v>
      </c>
      <c r="D8" s="61" t="s">
        <v>175</v>
      </c>
      <c r="E8" s="61">
        <f t="shared" ca="1" si="0"/>
        <v>125089</v>
      </c>
    </row>
    <row r="9" spans="1:5">
      <c r="A9" s="61" t="s">
        <v>179</v>
      </c>
      <c r="B9" s="4" t="s">
        <v>180</v>
      </c>
      <c r="C9" s="61" t="s">
        <v>181</v>
      </c>
      <c r="D9" s="61" t="s">
        <v>181</v>
      </c>
      <c r="E9" s="61">
        <f t="shared" ca="1" si="0"/>
        <v>192445</v>
      </c>
    </row>
    <row r="10" spans="1:5">
      <c r="A10" s="61" t="s">
        <v>184</v>
      </c>
      <c r="B10" s="4" t="s">
        <v>185</v>
      </c>
      <c r="C10" s="61" t="s">
        <v>186</v>
      </c>
      <c r="D10" s="61" t="s">
        <v>186</v>
      </c>
      <c r="E10" s="61">
        <f t="shared" ca="1" si="0"/>
        <v>192964</v>
      </c>
    </row>
    <row r="11" spans="1:5">
      <c r="A11" s="61" t="s">
        <v>187</v>
      </c>
      <c r="B11" s="4" t="s">
        <v>188</v>
      </c>
      <c r="C11" s="61" t="s">
        <v>189</v>
      </c>
      <c r="D11" s="61" t="s">
        <v>189</v>
      </c>
      <c r="E11" s="61">
        <f t="shared" ca="1" si="0"/>
        <v>169628</v>
      </c>
    </row>
    <row r="12" spans="1:5">
      <c r="A12" s="61" t="s">
        <v>190</v>
      </c>
      <c r="B12" s="4" t="s">
        <v>191</v>
      </c>
      <c r="C12" s="61" t="s">
        <v>192</v>
      </c>
      <c r="D12" s="61" t="s">
        <v>192</v>
      </c>
      <c r="E12" s="61">
        <f t="shared" ca="1" si="0"/>
        <v>189709</v>
      </c>
    </row>
    <row r="13" spans="1:5">
      <c r="A13" s="61" t="s">
        <v>193</v>
      </c>
      <c r="B13" s="4" t="s">
        <v>194</v>
      </c>
      <c r="C13" s="61" t="s">
        <v>195</v>
      </c>
      <c r="D13" s="61" t="s">
        <v>195</v>
      </c>
      <c r="E13" s="61">
        <f t="shared" ca="1" si="0"/>
        <v>74760</v>
      </c>
    </row>
    <row r="14" spans="1:5">
      <c r="A14" s="61" t="s">
        <v>196</v>
      </c>
      <c r="B14" s="4" t="s">
        <v>197</v>
      </c>
      <c r="C14" s="61" t="s">
        <v>198</v>
      </c>
      <c r="D14" s="61" t="s">
        <v>198</v>
      </c>
      <c r="E14" s="61">
        <f t="shared" ca="1" si="0"/>
        <v>92367</v>
      </c>
    </row>
    <row r="15" spans="1:5">
      <c r="A15" s="61" t="s">
        <v>199</v>
      </c>
      <c r="B15" s="4" t="s">
        <v>200</v>
      </c>
      <c r="C15" s="61" t="s">
        <v>201</v>
      </c>
      <c r="D15" s="61" t="s">
        <v>201</v>
      </c>
      <c r="E15" s="61">
        <f t="shared" ca="1" si="0"/>
        <v>215631</v>
      </c>
    </row>
    <row r="16" spans="1:5">
      <c r="A16" s="61" t="s">
        <v>202</v>
      </c>
      <c r="B16" s="4" t="s">
        <v>203</v>
      </c>
      <c r="C16" s="61" t="s">
        <v>204</v>
      </c>
      <c r="D16" s="61" t="s">
        <v>204</v>
      </c>
      <c r="E16" s="61">
        <f t="shared" ca="1" si="0"/>
        <v>117852</v>
      </c>
    </row>
    <row r="17" spans="1:5">
      <c r="A17" s="61" t="s">
        <v>205</v>
      </c>
      <c r="B17" s="4" t="s">
        <v>206</v>
      </c>
      <c r="C17" s="61" t="s">
        <v>207</v>
      </c>
      <c r="D17" s="61" t="s">
        <v>207</v>
      </c>
      <c r="E17" s="61">
        <f t="shared" ca="1" si="0"/>
        <v>221092</v>
      </c>
    </row>
    <row r="18" spans="1:5">
      <c r="A18" s="61" t="s">
        <v>208</v>
      </c>
      <c r="B18" s="4" t="s">
        <v>209</v>
      </c>
      <c r="C18" s="61" t="s">
        <v>210</v>
      </c>
      <c r="D18" s="61" t="s">
        <v>210</v>
      </c>
      <c r="E18" s="61">
        <f t="shared" ca="1" si="0"/>
        <v>63533</v>
      </c>
    </row>
    <row r="19" spans="1:5">
      <c r="A19" s="61" t="s">
        <v>211</v>
      </c>
      <c r="B19" s="4" t="s">
        <v>212</v>
      </c>
      <c r="C19" s="61" t="s">
        <v>213</v>
      </c>
      <c r="D19" s="61" t="s">
        <v>213</v>
      </c>
      <c r="E19" s="61">
        <f t="shared" ca="1" si="0"/>
        <v>46333</v>
      </c>
    </row>
    <row r="20" spans="1:5">
      <c r="A20" s="61" t="s">
        <v>214</v>
      </c>
      <c r="B20" s="4" t="s">
        <v>215</v>
      </c>
      <c r="C20" s="61" t="s">
        <v>216</v>
      </c>
      <c r="D20" s="61" t="s">
        <v>216</v>
      </c>
      <c r="E20" s="61">
        <f t="shared" ca="1" si="0"/>
        <v>59182</v>
      </c>
    </row>
    <row r="21" spans="1:5">
      <c r="A21" s="61" t="s">
        <v>217</v>
      </c>
      <c r="B21" s="4" t="s">
        <v>218</v>
      </c>
      <c r="C21" s="61" t="s">
        <v>219</v>
      </c>
      <c r="D21" s="61" t="s">
        <v>219</v>
      </c>
      <c r="E21" s="61">
        <f t="shared" ca="1" si="0"/>
        <v>111757</v>
      </c>
    </row>
    <row r="22" spans="1:5">
      <c r="A22" s="61" t="s">
        <v>220</v>
      </c>
      <c r="B22" s="4" t="s">
        <v>221</v>
      </c>
      <c r="C22" s="61" t="s">
        <v>222</v>
      </c>
      <c r="D22" s="61" t="s">
        <v>222</v>
      </c>
      <c r="E22" s="61">
        <f t="shared" ca="1" si="0"/>
        <v>173130</v>
      </c>
    </row>
    <row r="23" spans="1:5">
      <c r="A23" s="61" t="s">
        <v>223</v>
      </c>
      <c r="B23" s="4" t="s">
        <v>224</v>
      </c>
      <c r="C23" s="61" t="s">
        <v>225</v>
      </c>
      <c r="D23" s="61" t="s">
        <v>225</v>
      </c>
      <c r="E23" s="61">
        <f t="shared" ca="1" si="0"/>
        <v>118519</v>
      </c>
    </row>
    <row r="24" spans="1:5">
      <c r="A24" s="61" t="s">
        <v>228</v>
      </c>
      <c r="B24" s="4" t="s">
        <v>229</v>
      </c>
      <c r="C24" s="61" t="s">
        <v>230</v>
      </c>
      <c r="D24" s="61" t="s">
        <v>230</v>
      </c>
      <c r="E24" s="61">
        <f t="shared" ca="1" si="0"/>
        <v>244771</v>
      </c>
    </row>
    <row r="25" spans="1:5">
      <c r="A25" s="61" t="s">
        <v>231</v>
      </c>
      <c r="B25" s="4" t="s">
        <v>232</v>
      </c>
      <c r="C25" s="61" t="s">
        <v>233</v>
      </c>
      <c r="D25" s="61" t="s">
        <v>233</v>
      </c>
      <c r="E25" s="61">
        <f t="shared" ca="1" si="0"/>
        <v>86206</v>
      </c>
    </row>
    <row r="26" spans="1:5">
      <c r="A26" s="61" t="s">
        <v>234</v>
      </c>
      <c r="B26" s="4" t="s">
        <v>235</v>
      </c>
      <c r="C26" s="61" t="s">
        <v>236</v>
      </c>
      <c r="D26" s="61" t="s">
        <v>236</v>
      </c>
      <c r="E26" s="61">
        <f t="shared" ca="1" si="0"/>
        <v>191525</v>
      </c>
    </row>
    <row r="27" spans="1:5">
      <c r="A27" s="61" t="s">
        <v>237</v>
      </c>
      <c r="B27" s="4" t="s">
        <v>238</v>
      </c>
      <c r="C27" s="61" t="s">
        <v>239</v>
      </c>
      <c r="D27" s="61" t="s">
        <v>239</v>
      </c>
      <c r="E27" s="61">
        <f t="shared" ca="1" si="0"/>
        <v>222771</v>
      </c>
    </row>
    <row r="28" spans="1:5">
      <c r="A28" s="61" t="s">
        <v>242</v>
      </c>
      <c r="B28" s="4" t="s">
        <v>243</v>
      </c>
      <c r="C28" s="61" t="s">
        <v>244</v>
      </c>
      <c r="D28" s="61" t="s">
        <v>244</v>
      </c>
      <c r="E28" s="61">
        <f t="shared" ca="1" si="0"/>
        <v>78428</v>
      </c>
    </row>
    <row r="29" spans="1:5">
      <c r="A29" s="61" t="s">
        <v>245</v>
      </c>
      <c r="B29" s="4" t="s">
        <v>246</v>
      </c>
      <c r="C29" s="61" t="s">
        <v>247</v>
      </c>
      <c r="D29" s="61" t="s">
        <v>247</v>
      </c>
      <c r="E29" s="61">
        <f t="shared" ca="1" si="0"/>
        <v>180926</v>
      </c>
    </row>
    <row r="30" spans="1:5">
      <c r="A30" s="61" t="s">
        <v>251</v>
      </c>
      <c r="B30" s="4" t="s">
        <v>252</v>
      </c>
      <c r="C30" s="61" t="s">
        <v>253</v>
      </c>
      <c r="D30" s="61" t="s">
        <v>253</v>
      </c>
      <c r="E30" s="61">
        <f t="shared" ca="1" si="0"/>
        <v>161497</v>
      </c>
    </row>
    <row r="31" spans="1:5">
      <c r="A31" s="61" t="s">
        <v>254</v>
      </c>
      <c r="B31" s="4" t="s">
        <v>255</v>
      </c>
      <c r="C31" s="61" t="s">
        <v>256</v>
      </c>
      <c r="D31" s="61" t="s">
        <v>256</v>
      </c>
      <c r="E31" s="61">
        <f t="shared" ca="1" si="0"/>
        <v>126039</v>
      </c>
    </row>
    <row r="32" spans="1:5">
      <c r="A32" s="61" t="s">
        <v>257</v>
      </c>
      <c r="B32" s="4" t="s">
        <v>258</v>
      </c>
      <c r="C32" s="61" t="s">
        <v>259</v>
      </c>
      <c r="D32" s="61" t="s">
        <v>259</v>
      </c>
      <c r="E32" s="61">
        <f t="shared" ca="1" si="0"/>
        <v>226403</v>
      </c>
    </row>
    <row r="33" spans="1:5">
      <c r="A33" s="61" t="s">
        <v>261</v>
      </c>
      <c r="B33" s="4" t="s">
        <v>262</v>
      </c>
      <c r="C33" s="61" t="s">
        <v>263</v>
      </c>
      <c r="D33" s="61" t="s">
        <v>263</v>
      </c>
      <c r="E33" s="61">
        <f t="shared" ca="1" si="0"/>
        <v>59641</v>
      </c>
    </row>
    <row r="34" spans="1:5">
      <c r="A34" s="61" t="s">
        <v>264</v>
      </c>
      <c r="B34" s="4" t="s">
        <v>265</v>
      </c>
      <c r="C34" s="61" t="s">
        <v>266</v>
      </c>
      <c r="D34" s="61" t="s">
        <v>266</v>
      </c>
      <c r="E34" s="61">
        <f t="shared" ca="1" si="0"/>
        <v>209763</v>
      </c>
    </row>
    <row r="35" spans="1:5">
      <c r="A35" s="61" t="s">
        <v>267</v>
      </c>
      <c r="B35" s="4" t="s">
        <v>268</v>
      </c>
      <c r="C35" s="61" t="s">
        <v>269</v>
      </c>
      <c r="D35" s="61" t="s">
        <v>269</v>
      </c>
      <c r="E35" s="61">
        <f t="shared" ca="1" si="0"/>
        <v>164605</v>
      </c>
    </row>
    <row r="36" spans="1:5">
      <c r="A36" s="61" t="s">
        <v>270</v>
      </c>
      <c r="B36" s="4" t="s">
        <v>271</v>
      </c>
      <c r="C36" s="61" t="s">
        <v>272</v>
      </c>
      <c r="D36" s="61" t="s">
        <v>272</v>
      </c>
      <c r="E36" s="61">
        <f t="shared" ca="1" si="0"/>
        <v>93798</v>
      </c>
    </row>
    <row r="37" spans="1:5">
      <c r="A37" s="61" t="s">
        <v>276</v>
      </c>
      <c r="B37" s="4" t="s">
        <v>277</v>
      </c>
      <c r="C37" s="61" t="s">
        <v>278</v>
      </c>
      <c r="D37" s="61" t="s">
        <v>278</v>
      </c>
      <c r="E37" s="61">
        <f t="shared" ca="1" si="0"/>
        <v>230985</v>
      </c>
    </row>
    <row r="38" spans="1:5">
      <c r="A38" s="61" t="s">
        <v>279</v>
      </c>
      <c r="B38" s="4" t="s">
        <v>280</v>
      </c>
      <c r="C38" s="61" t="s">
        <v>281</v>
      </c>
      <c r="D38" s="61" t="s">
        <v>281</v>
      </c>
      <c r="E38" s="61">
        <f t="shared" ca="1" si="0"/>
        <v>125142</v>
      </c>
    </row>
    <row r="39" spans="1:5">
      <c r="A39" s="61" t="s">
        <v>273</v>
      </c>
      <c r="B39" s="4" t="s">
        <v>274</v>
      </c>
      <c r="C39" s="61" t="s">
        <v>275</v>
      </c>
      <c r="D39" s="61" t="s">
        <v>275</v>
      </c>
      <c r="E39" s="61">
        <f t="shared" ca="1" si="0"/>
        <v>213931</v>
      </c>
    </row>
    <row r="40" spans="1:5">
      <c r="A40" s="61" t="s">
        <v>282</v>
      </c>
      <c r="B40" s="4" t="s">
        <v>283</v>
      </c>
      <c r="C40" s="61" t="s">
        <v>284</v>
      </c>
      <c r="D40" s="61" t="s">
        <v>284</v>
      </c>
      <c r="E40" s="61">
        <f t="shared" ca="1" si="0"/>
        <v>111727</v>
      </c>
    </row>
    <row r="41" spans="1:5">
      <c r="A41" s="61" t="s">
        <v>285</v>
      </c>
      <c r="B41" s="4" t="s">
        <v>286</v>
      </c>
      <c r="C41" s="61" t="s">
        <v>287</v>
      </c>
      <c r="D41" s="61" t="s">
        <v>287</v>
      </c>
      <c r="E41" s="61">
        <f t="shared" ca="1" si="0"/>
        <v>231965</v>
      </c>
    </row>
    <row r="42" spans="1:5">
      <c r="A42" s="61" t="s">
        <v>289</v>
      </c>
      <c r="B42" s="4" t="s">
        <v>290</v>
      </c>
      <c r="C42" s="61" t="s">
        <v>291</v>
      </c>
      <c r="D42" s="61" t="s">
        <v>291</v>
      </c>
      <c r="E42" s="61">
        <f t="shared" ca="1" si="0"/>
        <v>79656</v>
      </c>
    </row>
    <row r="43" spans="1:5">
      <c r="A43" s="61" t="s">
        <v>292</v>
      </c>
      <c r="B43" s="4" t="s">
        <v>293</v>
      </c>
      <c r="C43" s="61" t="s">
        <v>294</v>
      </c>
      <c r="D43" s="61" t="s">
        <v>294</v>
      </c>
      <c r="E43" s="61">
        <f t="shared" ca="1" si="0"/>
        <v>212205</v>
      </c>
    </row>
    <row r="44" spans="1:5">
      <c r="A44" s="61" t="s">
        <v>307</v>
      </c>
      <c r="B44" s="4" t="s">
        <v>308</v>
      </c>
      <c r="C44" s="61" t="s">
        <v>309</v>
      </c>
      <c r="D44" s="61" t="s">
        <v>309</v>
      </c>
      <c r="E44" s="61">
        <f t="shared" ca="1" si="0"/>
        <v>137063</v>
      </c>
    </row>
  </sheetData>
  <pageMargins left="0.7" right="0.7" top="0.75" bottom="0.75" header="0.3" footer="0.3"/>
  <pageSetup orientation="portrait" r:id="rId1"/>
  <headerFooter>
    <oddHeader>&amp;C&amp;"Calibri"&amp;10&amp;K000000Confidential&amp;1#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baseColWidth="10" defaultColWidth="16.44140625" defaultRowHeight="14.4"/>
  <cols>
    <col min="1" max="1" width="16.44140625" style="61"/>
    <col min="2" max="2" width="25.44140625" style="4" customWidth="1"/>
    <col min="3" max="3" width="16.44140625" style="61"/>
    <col min="4" max="4" width="8" style="61" customWidth="1"/>
    <col min="5" max="5" width="16.44140625" style="24"/>
    <col min="6" max="6" width="16.44140625" style="61"/>
    <col min="7" max="7" width="10" style="4" customWidth="1"/>
    <col min="8" max="8" width="9" style="61" customWidth="1"/>
    <col min="9" max="9" width="11" style="5" customWidth="1"/>
    <col min="10" max="13" width="16.44140625" style="61"/>
    <col min="14" max="14" width="17" style="61" customWidth="1"/>
    <col min="15" max="15" width="15.44140625" style="61" customWidth="1"/>
    <col min="16" max="16" width="16.6640625" style="61" customWidth="1"/>
    <col min="17" max="19" width="0" style="61" hidden="1" customWidth="1"/>
    <col min="20" max="21" width="16.4414062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44140625" style="2"/>
    <col min="37" max="44" width="0" style="2" hidden="1" customWidth="1"/>
    <col min="45" max="47" width="16.77734375" style="2" hidden="1" customWidth="1"/>
    <col min="48"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baseColWidth="10" defaultColWidth="8.77734375" defaultRowHeight="14.4"/>
  <cols>
    <col min="1" max="1" width="29.33203125" style="61" customWidth="1"/>
    <col min="2" max="2" width="25.44140625" style="4" customWidth="1"/>
    <col min="3" max="3" width="8.77734375" style="61"/>
    <col min="4" max="4" width="8.7773437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 min="13" max="16384" width="8.7773437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Anufriyev, Oleksandr (AIM SE)</cp:lastModifiedBy>
  <cp:lastPrinted>2022-02-14T13:19:46Z</cp:lastPrinted>
  <dcterms:created xsi:type="dcterms:W3CDTF">2022-02-08T09:02:08Z</dcterms:created>
  <dcterms:modified xsi:type="dcterms:W3CDTF">2022-05-16T10:07:58Z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2022-05-16T10:07:58Z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28018528-43ef-4e4a-8e4a-3dc102d70e77</vt:lpwstr>
  </property>
  <property fmtid="{D5CDD505-2E9C-101B-9397-08002B2CF9AE}" pid="10" name="MSIP_Label_1cf2588e-f000-43f9-af86-11fa810e993f_ContentBits">
    <vt:lpwstr>1</vt:lpwstr>
  </property>
</Properties>
</file>