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onkar.a.singh\Documents\daytoday\"/>
    </mc:Choice>
  </mc:AlternateContent>
  <xr:revisionPtr revIDLastSave="0" documentId="13_ncr:1_{FAA481D2-3445-4707-AF07-0502CD313A6C}" xr6:coauthVersionLast="46" xr6:coauthVersionMax="46" xr10:uidLastSave="{00000000-0000-0000-0000-000000000000}"/>
  <bookViews>
    <workbookView xWindow="-110" yWindow="-110" windowWidth="19420" windowHeight="10420" firstSheet="1" activeTab="3" xr2:uid="{00000000-000D-0000-FFFF-FFFF00000000}"/>
  </bookViews>
  <sheets>
    <sheet name="0 Instruction Sheet" sheetId="1" r:id="rId1"/>
    <sheet name=" B1 Budget Detail" sheetId="2" r:id="rId2"/>
    <sheet name="B2 Logframe and Milestones " sheetId="3" r:id="rId3"/>
    <sheet name="B3. S2S Goal and Outcome" sheetId="4" r:id="rId4"/>
  </sheets>
  <definedNames>
    <definedName name="_4541">#REF!</definedName>
    <definedName name="BESO">#REF!</definedName>
    <definedName name="BESOTRIM">#REF!</definedName>
    <definedName name="budget" localSheetId="3">#REF!</definedName>
    <definedName name="budget">#REF!</definedName>
    <definedName name="CALC">#REF!</definedName>
    <definedName name="inflate" localSheetId="3">#REF!</definedName>
    <definedName name="inflate">#REF!</definedName>
    <definedName name="Inflation_factor_year_1" localSheetId="3">#REF!</definedName>
    <definedName name="Inflation_factor_year_1">#REF!</definedName>
    <definedName name="Inflation_factor_year_2" localSheetId="3">#REF!</definedName>
    <definedName name="Inflation_factor_year_2">#REF!</definedName>
    <definedName name="Inflation_factor_year_3" localSheetId="3">#REF!</definedName>
    <definedName name="Inflation_factor_year_3">#REF!</definedName>
    <definedName name="Inflation_factor_year_4" localSheetId="3">#REF!</definedName>
    <definedName name="Inflation_factor_year_4">#REF!</definedName>
    <definedName name="Inflation_factor_year_5" localSheetId="3">#REF!</definedName>
    <definedName name="Inflation_factor_year_5">#REF!</definedName>
    <definedName name="National_factor_year1" localSheetId="3">#REF!</definedName>
    <definedName name="National_factor_year1">#REF!</definedName>
    <definedName name="National_factor_year2" localSheetId="3">#REF!</definedName>
    <definedName name="National_factor_year2">#REF!</definedName>
    <definedName name="National_factor_year3" localSheetId="3">#REF!</definedName>
    <definedName name="National_factor_year3">#REF!</definedName>
    <definedName name="National_factor_year4" localSheetId="3">#REF!</definedName>
    <definedName name="National_factor_year4">#REF!</definedName>
    <definedName name="National_factor_year5" localSheetId="3">#REF!</definedName>
    <definedName name="National_factor_year5">#REF!</definedName>
    <definedName name="Print_Area_MI" localSheetId="3">#REF!</definedName>
    <definedName name="Print_Area_MI">#REF!</definedName>
    <definedName name="staffcost" localSheetId="3">#REF!</definedName>
    <definedName name="staffcost">#REF!</definedName>
    <definedName name="xr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woGR3vUVvVaGBcWxCAlp036TEAw=="/>
    </ext>
  </extLst>
</workbook>
</file>

<file path=xl/calcChain.xml><?xml version="1.0" encoding="utf-8"?>
<calcChain xmlns="http://schemas.openxmlformats.org/spreadsheetml/2006/main">
  <c r="CG69" i="4" l="1"/>
  <c r="CF69" i="4"/>
  <c r="BX69" i="4"/>
  <c r="BP69" i="4"/>
  <c r="BH69" i="4"/>
  <c r="AZ69" i="4"/>
  <c r="AR69" i="4"/>
  <c r="AJ69" i="4"/>
  <c r="AB69" i="4"/>
  <c r="T69" i="4"/>
  <c r="L69" i="4"/>
  <c r="D69" i="4"/>
  <c r="CF68" i="4"/>
  <c r="CE68" i="4"/>
  <c r="BX68" i="4"/>
  <c r="BW68" i="4"/>
  <c r="BP68" i="4"/>
  <c r="BO68" i="4"/>
  <c r="BH68" i="4"/>
  <c r="BG68" i="4"/>
  <c r="AZ68" i="4"/>
  <c r="AY68" i="4"/>
  <c r="AR68" i="4"/>
  <c r="AQ68" i="4"/>
  <c r="AJ68" i="4"/>
  <c r="AI68" i="4"/>
  <c r="AB68" i="4"/>
  <c r="AA68" i="4"/>
  <c r="T68" i="4"/>
  <c r="S68" i="4"/>
  <c r="L68" i="4"/>
  <c r="K68" i="4"/>
  <c r="D68" i="4"/>
  <c r="C68" i="4"/>
  <c r="CF67" i="4"/>
  <c r="BX67" i="4"/>
  <c r="BP67" i="4"/>
  <c r="BH67" i="4"/>
  <c r="AZ67" i="4"/>
  <c r="AR67" i="4"/>
  <c r="AJ67" i="4"/>
  <c r="AB67" i="4"/>
  <c r="T67" i="4"/>
  <c r="L67" i="4"/>
  <c r="D67" i="4"/>
  <c r="CD65" i="4"/>
  <c r="CC65" i="4"/>
  <c r="CB65" i="4"/>
  <c r="CA65" i="4"/>
  <c r="BZ65" i="4"/>
  <c r="BY65" i="4"/>
  <c r="BX65" i="4"/>
  <c r="BW65" i="4"/>
  <c r="BU65" i="4"/>
  <c r="BT65" i="4"/>
  <c r="BS65" i="4"/>
  <c r="BV65" i="4" s="1"/>
  <c r="BR65" i="4"/>
  <c r="BQ65" i="4"/>
  <c r="BP65" i="4"/>
  <c r="BO65" i="4"/>
  <c r="BM65" i="4"/>
  <c r="BL65" i="4"/>
  <c r="BK65" i="4"/>
  <c r="BN65" i="4" s="1"/>
  <c r="BJ65" i="4"/>
  <c r="BI65" i="4"/>
  <c r="BH65" i="4"/>
  <c r="BG65" i="4"/>
  <c r="BE65" i="4"/>
  <c r="BD65" i="4"/>
  <c r="BC65" i="4"/>
  <c r="BF65" i="4" s="1"/>
  <c r="BB65" i="4"/>
  <c r="BA65" i="4"/>
  <c r="AZ65" i="4"/>
  <c r="AY65" i="4"/>
  <c r="AW65" i="4"/>
  <c r="AV65" i="4"/>
  <c r="AU65" i="4"/>
  <c r="AX65" i="4" s="1"/>
  <c r="AT65" i="4"/>
  <c r="AS65" i="4"/>
  <c r="AR65" i="4"/>
  <c r="AQ65" i="4"/>
  <c r="AO65" i="4"/>
  <c r="AN65" i="4"/>
  <c r="AM65" i="4"/>
  <c r="AP65" i="4" s="1"/>
  <c r="AL65" i="4"/>
  <c r="AK65" i="4"/>
  <c r="AJ65" i="4"/>
  <c r="AI65" i="4"/>
  <c r="AG65" i="4"/>
  <c r="AF65" i="4"/>
  <c r="AE65" i="4"/>
  <c r="AH65" i="4" s="1"/>
  <c r="AD65" i="4"/>
  <c r="AC65" i="4"/>
  <c r="AB65" i="4"/>
  <c r="AA65" i="4"/>
  <c r="Y65" i="4"/>
  <c r="X65" i="4"/>
  <c r="W65" i="4"/>
  <c r="Z65" i="4" s="1"/>
  <c r="V65" i="4"/>
  <c r="U65" i="4"/>
  <c r="T65" i="4"/>
  <c r="S65" i="4"/>
  <c r="Q65" i="4"/>
  <c r="P65" i="4"/>
  <c r="O65" i="4"/>
  <c r="R65" i="4" s="1"/>
  <c r="N65" i="4"/>
  <c r="M65" i="4"/>
  <c r="L65" i="4"/>
  <c r="K65" i="4"/>
  <c r="I65" i="4"/>
  <c r="H65" i="4"/>
  <c r="G65" i="4"/>
  <c r="J65" i="4" s="1"/>
  <c r="F65" i="4"/>
  <c r="E65" i="4"/>
  <c r="D65" i="4"/>
  <c r="C65" i="4"/>
  <c r="CK64" i="4"/>
  <c r="CJ64" i="4"/>
  <c r="CI64" i="4"/>
  <c r="CL64" i="4" s="1"/>
  <c r="CD64" i="4"/>
  <c r="BZ64" i="4"/>
  <c r="BV64" i="4"/>
  <c r="BR64" i="4"/>
  <c r="BN64" i="4"/>
  <c r="BJ64" i="4"/>
  <c r="BF64" i="4"/>
  <c r="BB64" i="4"/>
  <c r="AX64" i="4"/>
  <c r="AT64" i="4"/>
  <c r="AP64" i="4"/>
  <c r="AL64" i="4"/>
  <c r="AH64" i="4"/>
  <c r="AD64" i="4"/>
  <c r="Z64" i="4"/>
  <c r="V64" i="4"/>
  <c r="R64" i="4"/>
  <c r="N64" i="4"/>
  <c r="J64" i="4"/>
  <c r="F64" i="4"/>
  <c r="CK63" i="4"/>
  <c r="CJ63" i="4"/>
  <c r="CI63" i="4"/>
  <c r="CL63" i="4" s="1"/>
  <c r="CD63" i="4"/>
  <c r="BZ63" i="4"/>
  <c r="BV63" i="4"/>
  <c r="BR63" i="4"/>
  <c r="BN63" i="4"/>
  <c r="BJ63" i="4"/>
  <c r="BF63" i="4"/>
  <c r="BB63" i="4"/>
  <c r="AX63" i="4"/>
  <c r="AT63" i="4"/>
  <c r="AP63" i="4"/>
  <c r="AL63" i="4"/>
  <c r="AH63" i="4"/>
  <c r="AD63" i="4"/>
  <c r="Z63" i="4"/>
  <c r="V63" i="4"/>
  <c r="R63" i="4"/>
  <c r="N63" i="4"/>
  <c r="J63" i="4"/>
  <c r="F63" i="4"/>
  <c r="CK62" i="4"/>
  <c r="CJ62" i="4"/>
  <c r="CI62" i="4"/>
  <c r="CL62" i="4" s="1"/>
  <c r="CD62" i="4"/>
  <c r="BZ62" i="4"/>
  <c r="BV62" i="4"/>
  <c r="BR62" i="4"/>
  <c r="BN62" i="4"/>
  <c r="BJ62" i="4"/>
  <c r="BF62" i="4"/>
  <c r="BB62" i="4"/>
  <c r="AX62" i="4"/>
  <c r="AT62" i="4"/>
  <c r="AP62" i="4"/>
  <c r="AL62" i="4"/>
  <c r="AH62" i="4"/>
  <c r="AD62" i="4"/>
  <c r="Z62" i="4"/>
  <c r="V62" i="4"/>
  <c r="R62" i="4"/>
  <c r="N62" i="4"/>
  <c r="J62" i="4"/>
  <c r="F62" i="4"/>
  <c r="CK61" i="4"/>
  <c r="CK65" i="4" s="1"/>
  <c r="CJ61" i="4"/>
  <c r="CJ65" i="4" s="1"/>
  <c r="CI61" i="4"/>
  <c r="CI65" i="4" s="1"/>
  <c r="CD61" i="4"/>
  <c r="BZ61" i="4"/>
  <c r="BV61" i="4"/>
  <c r="BR61" i="4"/>
  <c r="BN61" i="4"/>
  <c r="BJ61" i="4"/>
  <c r="BF61" i="4"/>
  <c r="BB61" i="4"/>
  <c r="AX61" i="4"/>
  <c r="AT61" i="4"/>
  <c r="AP61" i="4"/>
  <c r="AL61" i="4"/>
  <c r="AH61" i="4"/>
  <c r="AD61" i="4"/>
  <c r="Z61" i="4"/>
  <c r="V61" i="4"/>
  <c r="R61" i="4"/>
  <c r="N61" i="4"/>
  <c r="J61" i="4"/>
  <c r="F61" i="4"/>
  <c r="CK59" i="4"/>
  <c r="CJ59" i="4"/>
  <c r="CI59" i="4"/>
  <c r="CL59" i="4" s="1"/>
  <c r="CD59" i="4"/>
  <c r="BZ59" i="4"/>
  <c r="BV59" i="4"/>
  <c r="BR59" i="4"/>
  <c r="BN59" i="4"/>
  <c r="BJ59" i="4"/>
  <c r="BF59" i="4"/>
  <c r="BB59" i="4"/>
  <c r="AX59" i="4"/>
  <c r="AT59" i="4"/>
  <c r="AP59" i="4"/>
  <c r="AL59" i="4"/>
  <c r="AH59" i="4"/>
  <c r="AD59" i="4"/>
  <c r="Z59" i="4"/>
  <c r="V59" i="4"/>
  <c r="R59" i="4"/>
  <c r="N59" i="4"/>
  <c r="J59" i="4"/>
  <c r="F59" i="4"/>
  <c r="CK58" i="4"/>
  <c r="CJ58" i="4"/>
  <c r="CI58" i="4"/>
  <c r="CL58" i="4" s="1"/>
  <c r="CD58" i="4"/>
  <c r="BZ58" i="4"/>
  <c r="BV58" i="4"/>
  <c r="BR58" i="4"/>
  <c r="BN58" i="4"/>
  <c r="BJ58" i="4"/>
  <c r="BF58" i="4"/>
  <c r="BB58" i="4"/>
  <c r="AX58" i="4"/>
  <c r="AT58" i="4"/>
  <c r="AP58" i="4"/>
  <c r="AL58" i="4"/>
  <c r="AH58" i="4"/>
  <c r="AD58" i="4"/>
  <c r="Z58" i="4"/>
  <c r="V58" i="4"/>
  <c r="R58" i="4"/>
  <c r="N58" i="4"/>
  <c r="J58" i="4"/>
  <c r="F58" i="4"/>
  <c r="CG55" i="4"/>
  <c r="CF55" i="4"/>
  <c r="CE55" i="4"/>
  <c r="CD55" i="4"/>
  <c r="CC55" i="4"/>
  <c r="CB55" i="4"/>
  <c r="CA55" i="4"/>
  <c r="BY55" i="4"/>
  <c r="BX55" i="4"/>
  <c r="BW55" i="4"/>
  <c r="BU55" i="4"/>
  <c r="BT55" i="4"/>
  <c r="BS55" i="4"/>
  <c r="BQ55" i="4"/>
  <c r="BP55" i="4"/>
  <c r="BO55" i="4"/>
  <c r="BM55" i="4"/>
  <c r="BL55" i="4"/>
  <c r="BK55" i="4"/>
  <c r="BI55" i="4"/>
  <c r="BH55" i="4"/>
  <c r="BG55" i="4"/>
  <c r="BE55" i="4"/>
  <c r="BD55" i="4"/>
  <c r="BC55" i="4"/>
  <c r="BA55" i="4"/>
  <c r="AZ55" i="4"/>
  <c r="AY55" i="4"/>
  <c r="AX55" i="4"/>
  <c r="AW55" i="4"/>
  <c r="AV55" i="4"/>
  <c r="AU55" i="4"/>
  <c r="AS55" i="4"/>
  <c r="AR55" i="4"/>
  <c r="AQ55" i="4"/>
  <c r="AO55" i="4"/>
  <c r="AN55" i="4"/>
  <c r="AM55" i="4"/>
  <c r="AK55" i="4"/>
  <c r="AJ55" i="4"/>
  <c r="AI55" i="4"/>
  <c r="AG55" i="4"/>
  <c r="AF55" i="4"/>
  <c r="AE55" i="4"/>
  <c r="AC55" i="4"/>
  <c r="AB55" i="4"/>
  <c r="AA55" i="4"/>
  <c r="Y55" i="4"/>
  <c r="X55" i="4"/>
  <c r="W55" i="4"/>
  <c r="U55" i="4"/>
  <c r="T55" i="4"/>
  <c r="S55" i="4"/>
  <c r="R55" i="4"/>
  <c r="Q55" i="4"/>
  <c r="P55" i="4"/>
  <c r="O55" i="4"/>
  <c r="M55" i="4"/>
  <c r="L55" i="4"/>
  <c r="K55" i="4"/>
  <c r="J55" i="4"/>
  <c r="I55" i="4"/>
  <c r="H55" i="4"/>
  <c r="G55" i="4"/>
  <c r="E55" i="4"/>
  <c r="D55" i="4"/>
  <c r="C55" i="4"/>
  <c r="CK54" i="4"/>
  <c r="CJ54" i="4"/>
  <c r="CI54" i="4"/>
  <c r="CL54" i="4" s="1"/>
  <c r="CD54" i="4"/>
  <c r="BZ54" i="4"/>
  <c r="BV54" i="4"/>
  <c r="BV55" i="4" s="1"/>
  <c r="BR54" i="4"/>
  <c r="BN54" i="4"/>
  <c r="BJ54" i="4"/>
  <c r="BF54" i="4"/>
  <c r="BB54" i="4"/>
  <c r="AX54" i="4"/>
  <c r="AT54" i="4"/>
  <c r="AP54" i="4"/>
  <c r="AP55" i="4" s="1"/>
  <c r="AL54" i="4"/>
  <c r="AH54" i="4"/>
  <c r="AD54" i="4"/>
  <c r="Z54" i="4"/>
  <c r="V54" i="4"/>
  <c r="R54" i="4"/>
  <c r="N54" i="4"/>
  <c r="J54" i="4"/>
  <c r="F54" i="4"/>
  <c r="CK53" i="4"/>
  <c r="CJ53" i="4"/>
  <c r="CJ55" i="4" s="1"/>
  <c r="CI53" i="4"/>
  <c r="CL53" i="4" s="1"/>
  <c r="CH53" i="4"/>
  <c r="CH55" i="4" s="1"/>
  <c r="CD53" i="4"/>
  <c r="BZ53" i="4"/>
  <c r="BV53" i="4"/>
  <c r="BR53" i="4"/>
  <c r="BN53" i="4"/>
  <c r="BJ53" i="4"/>
  <c r="BF53" i="4"/>
  <c r="BB53" i="4"/>
  <c r="AX53" i="4"/>
  <c r="AT53" i="4"/>
  <c r="AP53" i="4"/>
  <c r="AL53" i="4"/>
  <c r="AH53" i="4"/>
  <c r="AD53" i="4"/>
  <c r="Z53" i="4"/>
  <c r="V53" i="4"/>
  <c r="R53" i="4"/>
  <c r="N53" i="4"/>
  <c r="J53" i="4"/>
  <c r="F53" i="4"/>
  <c r="CK52" i="4"/>
  <c r="CJ52" i="4"/>
  <c r="CL52" i="4" s="1"/>
  <c r="CI52" i="4"/>
  <c r="CD52" i="4"/>
  <c r="BZ52" i="4"/>
  <c r="BV52" i="4"/>
  <c r="BR52" i="4"/>
  <c r="BN52" i="4"/>
  <c r="BJ52" i="4"/>
  <c r="BF52" i="4"/>
  <c r="BB52" i="4"/>
  <c r="AX52" i="4"/>
  <c r="AT52" i="4"/>
  <c r="AP52" i="4"/>
  <c r="AL52" i="4"/>
  <c r="AH52" i="4"/>
  <c r="AD52" i="4"/>
  <c r="Z52" i="4"/>
  <c r="V52" i="4"/>
  <c r="R52" i="4"/>
  <c r="N52" i="4"/>
  <c r="J52" i="4"/>
  <c r="F52" i="4"/>
  <c r="CK51" i="4"/>
  <c r="CK55" i="4" s="1"/>
  <c r="CJ51" i="4"/>
  <c r="CL51" i="4" s="1"/>
  <c r="CI51" i="4"/>
  <c r="CD51" i="4"/>
  <c r="BZ51" i="4"/>
  <c r="BZ55" i="4" s="1"/>
  <c r="BV51" i="4"/>
  <c r="BR51" i="4"/>
  <c r="BR55" i="4" s="1"/>
  <c r="BN51" i="4"/>
  <c r="BN55" i="4" s="1"/>
  <c r="BJ51" i="4"/>
  <c r="BJ55" i="4" s="1"/>
  <c r="BF51" i="4"/>
  <c r="BF55" i="4" s="1"/>
  <c r="BB51" i="4"/>
  <c r="BB55" i="4" s="1"/>
  <c r="AX51" i="4"/>
  <c r="AT51" i="4"/>
  <c r="AT55" i="4" s="1"/>
  <c r="AP51" i="4"/>
  <c r="AL51" i="4"/>
  <c r="AL55" i="4" s="1"/>
  <c r="AH51" i="4"/>
  <c r="AH55" i="4" s="1"/>
  <c r="AD51" i="4"/>
  <c r="AD55" i="4" s="1"/>
  <c r="Z51" i="4"/>
  <c r="Z55" i="4" s="1"/>
  <c r="V51" i="4"/>
  <c r="V55" i="4" s="1"/>
  <c r="R51" i="4"/>
  <c r="N51" i="4"/>
  <c r="N55" i="4" s="1"/>
  <c r="J51" i="4"/>
  <c r="F51" i="4"/>
  <c r="F55" i="4" s="1"/>
  <c r="CK47" i="4"/>
  <c r="CJ47" i="4"/>
  <c r="CC47" i="4"/>
  <c r="CB47" i="4"/>
  <c r="CA47" i="4"/>
  <c r="BY47" i="4"/>
  <c r="BY69" i="4" s="1"/>
  <c r="BX47" i="4"/>
  <c r="BZ47" i="4" s="1"/>
  <c r="BW47" i="4"/>
  <c r="BU47" i="4"/>
  <c r="BT47" i="4"/>
  <c r="BS47" i="4"/>
  <c r="BV47" i="4" s="1"/>
  <c r="BQ47" i="4"/>
  <c r="BQ69" i="4" s="1"/>
  <c r="BP47" i="4"/>
  <c r="BR47" i="4" s="1"/>
  <c r="BO47" i="4"/>
  <c r="BM47" i="4"/>
  <c r="BL47" i="4"/>
  <c r="BK47" i="4"/>
  <c r="BN47" i="4" s="1"/>
  <c r="BI47" i="4"/>
  <c r="BI69" i="4" s="1"/>
  <c r="BH47" i="4"/>
  <c r="BJ47" i="4" s="1"/>
  <c r="BG47" i="4"/>
  <c r="BE47" i="4"/>
  <c r="BD47" i="4"/>
  <c r="BC47" i="4"/>
  <c r="BF47" i="4" s="1"/>
  <c r="BA47" i="4"/>
  <c r="BA69" i="4" s="1"/>
  <c r="AZ47" i="4"/>
  <c r="BB47" i="4" s="1"/>
  <c r="AY47" i="4"/>
  <c r="AW47" i="4"/>
  <c r="AV47" i="4"/>
  <c r="AU47" i="4"/>
  <c r="AX47" i="4" s="1"/>
  <c r="AS47" i="4"/>
  <c r="AS69" i="4" s="1"/>
  <c r="AR47" i="4"/>
  <c r="AT47" i="4" s="1"/>
  <c r="AQ47" i="4"/>
  <c r="AO47" i="4"/>
  <c r="AN47" i="4"/>
  <c r="AM47" i="4"/>
  <c r="AP47" i="4" s="1"/>
  <c r="AK47" i="4"/>
  <c r="AK69" i="4" s="1"/>
  <c r="AJ47" i="4"/>
  <c r="AL47" i="4" s="1"/>
  <c r="AI47" i="4"/>
  <c r="AG47" i="4"/>
  <c r="AF47" i="4"/>
  <c r="AE47" i="4"/>
  <c r="AH47" i="4" s="1"/>
  <c r="AC47" i="4"/>
  <c r="AC69" i="4" s="1"/>
  <c r="AB47" i="4"/>
  <c r="AD47" i="4" s="1"/>
  <c r="AA47" i="4"/>
  <c r="Y47" i="4"/>
  <c r="X47" i="4"/>
  <c r="W47" i="4"/>
  <c r="Z47" i="4" s="1"/>
  <c r="U47" i="4"/>
  <c r="U69" i="4" s="1"/>
  <c r="T47" i="4"/>
  <c r="V47" i="4" s="1"/>
  <c r="S47" i="4"/>
  <c r="Q47" i="4"/>
  <c r="P47" i="4"/>
  <c r="O47" i="4"/>
  <c r="R47" i="4" s="1"/>
  <c r="M47" i="4"/>
  <c r="M69" i="4" s="1"/>
  <c r="L47" i="4"/>
  <c r="N47" i="4" s="1"/>
  <c r="K47" i="4"/>
  <c r="I47" i="4"/>
  <c r="H47" i="4"/>
  <c r="G47" i="4"/>
  <c r="J47" i="4" s="1"/>
  <c r="E47" i="4"/>
  <c r="E69" i="4" s="1"/>
  <c r="D47" i="4"/>
  <c r="F47" i="4" s="1"/>
  <c r="C47" i="4"/>
  <c r="CK46" i="4"/>
  <c r="CJ46" i="4"/>
  <c r="CI46" i="4"/>
  <c r="CL46" i="4" s="1"/>
  <c r="CD46" i="4"/>
  <c r="BZ46" i="4"/>
  <c r="BV46" i="4"/>
  <c r="BR46" i="4"/>
  <c r="BN46" i="4"/>
  <c r="BJ46" i="4"/>
  <c r="BF46" i="4"/>
  <c r="BB46" i="4"/>
  <c r="AX46" i="4"/>
  <c r="AT46" i="4"/>
  <c r="AP46" i="4"/>
  <c r="AL46" i="4"/>
  <c r="AH46" i="4"/>
  <c r="AD46" i="4"/>
  <c r="Z46" i="4"/>
  <c r="V46" i="4"/>
  <c r="R46" i="4"/>
  <c r="N46" i="4"/>
  <c r="J46" i="4"/>
  <c r="F46" i="4"/>
  <c r="CK45" i="4"/>
  <c r="CJ45" i="4"/>
  <c r="CI45" i="4"/>
  <c r="CL45" i="4" s="1"/>
  <c r="CD45" i="4"/>
  <c r="BZ45" i="4"/>
  <c r="BV45" i="4"/>
  <c r="BR45" i="4"/>
  <c r="BN45" i="4"/>
  <c r="BJ45" i="4"/>
  <c r="BF45" i="4"/>
  <c r="BB45" i="4"/>
  <c r="AX45" i="4"/>
  <c r="AT45" i="4"/>
  <c r="AP45" i="4"/>
  <c r="AL45" i="4"/>
  <c r="AH45" i="4"/>
  <c r="AD45" i="4"/>
  <c r="Z45" i="4"/>
  <c r="V45" i="4"/>
  <c r="R45" i="4"/>
  <c r="N45" i="4"/>
  <c r="J45" i="4"/>
  <c r="F45" i="4"/>
  <c r="CK44" i="4"/>
  <c r="CJ44" i="4"/>
  <c r="CI44" i="4"/>
  <c r="CL44" i="4" s="1"/>
  <c r="CD44" i="4"/>
  <c r="BZ44" i="4"/>
  <c r="BV44" i="4"/>
  <c r="BR44" i="4"/>
  <c r="BN44" i="4"/>
  <c r="BJ44" i="4"/>
  <c r="BF44" i="4"/>
  <c r="BB44" i="4"/>
  <c r="AX44" i="4"/>
  <c r="AT44" i="4"/>
  <c r="AP44" i="4"/>
  <c r="AL44" i="4"/>
  <c r="AH44" i="4"/>
  <c r="AD44" i="4"/>
  <c r="Z44" i="4"/>
  <c r="V44" i="4"/>
  <c r="R44" i="4"/>
  <c r="N44" i="4"/>
  <c r="J44" i="4"/>
  <c r="F44" i="4"/>
  <c r="CK43" i="4"/>
  <c r="CJ43" i="4"/>
  <c r="CI43" i="4"/>
  <c r="CI47" i="4" s="1"/>
  <c r="CD43" i="4"/>
  <c r="CD47" i="4" s="1"/>
  <c r="BZ43" i="4"/>
  <c r="BV43" i="4"/>
  <c r="BR43" i="4"/>
  <c r="BN43" i="4"/>
  <c r="BJ43" i="4"/>
  <c r="BF43" i="4"/>
  <c r="BB43" i="4"/>
  <c r="AX43" i="4"/>
  <c r="AT43" i="4"/>
  <c r="AP43" i="4"/>
  <c r="AL43" i="4"/>
  <c r="AH43" i="4"/>
  <c r="AD43" i="4"/>
  <c r="Z43" i="4"/>
  <c r="V43" i="4"/>
  <c r="R43" i="4"/>
  <c r="N43" i="4"/>
  <c r="J43" i="4"/>
  <c r="F43" i="4"/>
  <c r="CK41" i="4"/>
  <c r="CJ41" i="4"/>
  <c r="CI41" i="4"/>
  <c r="CL41" i="4" s="1"/>
  <c r="CD41" i="4"/>
  <c r="BZ41" i="4"/>
  <c r="BV41" i="4"/>
  <c r="BR41" i="4"/>
  <c r="BN41" i="4"/>
  <c r="BJ41" i="4"/>
  <c r="BF41" i="4"/>
  <c r="BB41" i="4"/>
  <c r="AX41" i="4"/>
  <c r="AT41" i="4"/>
  <c r="AP41" i="4"/>
  <c r="AL41" i="4"/>
  <c r="AH41" i="4"/>
  <c r="AD41" i="4"/>
  <c r="Z41" i="4"/>
  <c r="V41" i="4"/>
  <c r="R41" i="4"/>
  <c r="N41" i="4"/>
  <c r="J41" i="4"/>
  <c r="F41" i="4"/>
  <c r="CK40" i="4"/>
  <c r="CJ40" i="4"/>
  <c r="CI40" i="4"/>
  <c r="CL40" i="4" s="1"/>
  <c r="CD40" i="4"/>
  <c r="BZ40" i="4"/>
  <c r="BV40" i="4"/>
  <c r="BR40" i="4"/>
  <c r="BN40" i="4"/>
  <c r="BJ40" i="4"/>
  <c r="BF40" i="4"/>
  <c r="BB40" i="4"/>
  <c r="AX40" i="4"/>
  <c r="AT40" i="4"/>
  <c r="AP40" i="4"/>
  <c r="AL40" i="4"/>
  <c r="AH40" i="4"/>
  <c r="AD40" i="4"/>
  <c r="Z40" i="4"/>
  <c r="V40" i="4"/>
  <c r="R40" i="4"/>
  <c r="N40" i="4"/>
  <c r="J40" i="4"/>
  <c r="F40" i="4"/>
  <c r="CG37" i="4"/>
  <c r="CF37" i="4"/>
  <c r="CE37" i="4"/>
  <c r="CC37" i="4"/>
  <c r="CB37" i="4"/>
  <c r="CA37" i="4"/>
  <c r="BY37" i="4"/>
  <c r="BX37" i="4"/>
  <c r="BW37" i="4"/>
  <c r="BU37" i="4"/>
  <c r="BT37" i="4"/>
  <c r="BS37" i="4"/>
  <c r="BR37" i="4"/>
  <c r="BQ37" i="4"/>
  <c r="BP37" i="4"/>
  <c r="BO37" i="4"/>
  <c r="BM37" i="4"/>
  <c r="BL37" i="4"/>
  <c r="BK37" i="4"/>
  <c r="BJ37" i="4"/>
  <c r="BI37" i="4"/>
  <c r="BH37" i="4"/>
  <c r="BG37" i="4"/>
  <c r="BE37" i="4"/>
  <c r="BD37" i="4"/>
  <c r="BC37" i="4"/>
  <c r="BA37" i="4"/>
  <c r="AZ37" i="4"/>
  <c r="AY37" i="4"/>
  <c r="AW37" i="4"/>
  <c r="AV37" i="4"/>
  <c r="AU37" i="4"/>
  <c r="AS37" i="4"/>
  <c r="AR37" i="4"/>
  <c r="AQ37" i="4"/>
  <c r="AO37" i="4"/>
  <c r="AN37" i="4"/>
  <c r="AM37" i="4"/>
  <c r="AL37" i="4"/>
  <c r="AK37" i="4"/>
  <c r="AJ37" i="4"/>
  <c r="AI37" i="4"/>
  <c r="AG37" i="4"/>
  <c r="AF37" i="4"/>
  <c r="AE37" i="4"/>
  <c r="AD37" i="4"/>
  <c r="AC37" i="4"/>
  <c r="AB37" i="4"/>
  <c r="AA37" i="4"/>
  <c r="Y37" i="4"/>
  <c r="X37" i="4"/>
  <c r="W37" i="4"/>
  <c r="U37" i="4"/>
  <c r="T37" i="4"/>
  <c r="S37" i="4"/>
  <c r="Q37" i="4"/>
  <c r="P37" i="4"/>
  <c r="O37" i="4"/>
  <c r="M37" i="4"/>
  <c r="L37" i="4"/>
  <c r="K37" i="4"/>
  <c r="I37" i="4"/>
  <c r="H37" i="4"/>
  <c r="G37" i="4"/>
  <c r="E37" i="4"/>
  <c r="D37" i="4"/>
  <c r="C37" i="4"/>
  <c r="CK36" i="4"/>
  <c r="CJ36" i="4"/>
  <c r="CI36" i="4"/>
  <c r="CL36" i="4" s="1"/>
  <c r="CH36" i="4"/>
  <c r="CD36" i="4"/>
  <c r="BZ36" i="4"/>
  <c r="BV36" i="4"/>
  <c r="AD36" i="4"/>
  <c r="Z36" i="4"/>
  <c r="V36" i="4"/>
  <c r="R36" i="4"/>
  <c r="N36" i="4"/>
  <c r="J36" i="4"/>
  <c r="F36" i="4"/>
  <c r="F37" i="4" s="1"/>
  <c r="CK35" i="4"/>
  <c r="CJ35" i="4"/>
  <c r="CL35" i="4" s="1"/>
  <c r="CI35" i="4"/>
  <c r="CH35" i="4"/>
  <c r="CD35" i="4"/>
  <c r="BZ35" i="4"/>
  <c r="BV35" i="4"/>
  <c r="BR35" i="4"/>
  <c r="BN35" i="4"/>
  <c r="BJ35" i="4"/>
  <c r="BF35" i="4"/>
  <c r="BB35" i="4"/>
  <c r="AX35" i="4"/>
  <c r="AT35" i="4"/>
  <c r="AP35" i="4"/>
  <c r="AL35" i="4"/>
  <c r="AH35" i="4"/>
  <c r="AD35" i="4"/>
  <c r="Z35" i="4"/>
  <c r="V35" i="4"/>
  <c r="R35" i="4"/>
  <c r="N35" i="4"/>
  <c r="J35" i="4"/>
  <c r="F35" i="4"/>
  <c r="CK34" i="4"/>
  <c r="CK37" i="4" s="1"/>
  <c r="CJ34" i="4"/>
  <c r="CI34" i="4"/>
  <c r="CL34" i="4" s="1"/>
  <c r="CH34" i="4"/>
  <c r="CD34" i="4"/>
  <c r="BZ34" i="4"/>
  <c r="BZ37" i="4" s="1"/>
  <c r="BV34" i="4"/>
  <c r="BR34" i="4"/>
  <c r="BN34" i="4"/>
  <c r="BJ34" i="4"/>
  <c r="BF34" i="4"/>
  <c r="BB34" i="4"/>
  <c r="AX34" i="4"/>
  <c r="AT34" i="4"/>
  <c r="AT37" i="4" s="1"/>
  <c r="AP34" i="4"/>
  <c r="AL34" i="4"/>
  <c r="AH34" i="4"/>
  <c r="AD34" i="4"/>
  <c r="Z34" i="4"/>
  <c r="V34" i="4"/>
  <c r="R34" i="4"/>
  <c r="N34" i="4"/>
  <c r="N37" i="4" s="1"/>
  <c r="J34" i="4"/>
  <c r="F34" i="4"/>
  <c r="CK33" i="4"/>
  <c r="CJ33" i="4"/>
  <c r="CJ37" i="4" s="1"/>
  <c r="CI33" i="4"/>
  <c r="CL33" i="4" s="1"/>
  <c r="CL37" i="4" s="1"/>
  <c r="CH33" i="4"/>
  <c r="CH37" i="4" s="1"/>
  <c r="CD33" i="4"/>
  <c r="CD37" i="4" s="1"/>
  <c r="BZ33" i="4"/>
  <c r="BV33" i="4"/>
  <c r="BV37" i="4" s="1"/>
  <c r="BR33" i="4"/>
  <c r="BN33" i="4"/>
  <c r="BN37" i="4" s="1"/>
  <c r="BJ33" i="4"/>
  <c r="BF33" i="4"/>
  <c r="BF37" i="4" s="1"/>
  <c r="BB33" i="4"/>
  <c r="BB37" i="4" s="1"/>
  <c r="AX33" i="4"/>
  <c r="AX37" i="4" s="1"/>
  <c r="AT33" i="4"/>
  <c r="AP33" i="4"/>
  <c r="AP37" i="4" s="1"/>
  <c r="AL33" i="4"/>
  <c r="AH33" i="4"/>
  <c r="AH37" i="4" s="1"/>
  <c r="AD33" i="4"/>
  <c r="Z33" i="4"/>
  <c r="Z37" i="4" s="1"/>
  <c r="V33" i="4"/>
  <c r="V37" i="4" s="1"/>
  <c r="R33" i="4"/>
  <c r="R37" i="4" s="1"/>
  <c r="N33" i="4"/>
  <c r="J33" i="4"/>
  <c r="J37" i="4" s="1"/>
  <c r="F33" i="4"/>
  <c r="CG29" i="4"/>
  <c r="CF29" i="4"/>
  <c r="CE29" i="4"/>
  <c r="CE69" i="4" s="1"/>
  <c r="CC29" i="4"/>
  <c r="CC69" i="4" s="1"/>
  <c r="CB29" i="4"/>
  <c r="CB69" i="4" s="1"/>
  <c r="CA29" i="4"/>
  <c r="CA69" i="4" s="1"/>
  <c r="BZ29" i="4"/>
  <c r="BZ69" i="4" s="1"/>
  <c r="BY29" i="4"/>
  <c r="BX29" i="4"/>
  <c r="BW29" i="4"/>
  <c r="BW69" i="4" s="1"/>
  <c r="BU29" i="4"/>
  <c r="BU69" i="4" s="1"/>
  <c r="BT29" i="4"/>
  <c r="BT69" i="4" s="1"/>
  <c r="BS29" i="4"/>
  <c r="BS69" i="4" s="1"/>
  <c r="BR29" i="4"/>
  <c r="BR69" i="4" s="1"/>
  <c r="BQ29" i="4"/>
  <c r="BP29" i="4"/>
  <c r="BO29" i="4"/>
  <c r="BO69" i="4" s="1"/>
  <c r="BM29" i="4"/>
  <c r="BM69" i="4" s="1"/>
  <c r="BL29" i="4"/>
  <c r="BL69" i="4" s="1"/>
  <c r="BK29" i="4"/>
  <c r="BK69" i="4" s="1"/>
  <c r="BJ29" i="4"/>
  <c r="BJ69" i="4" s="1"/>
  <c r="BI29" i="4"/>
  <c r="BH29" i="4"/>
  <c r="BG29" i="4"/>
  <c r="BG69" i="4" s="1"/>
  <c r="BE29" i="4"/>
  <c r="BE69" i="4" s="1"/>
  <c r="BD29" i="4"/>
  <c r="BD69" i="4" s="1"/>
  <c r="BC29" i="4"/>
  <c r="BC69" i="4" s="1"/>
  <c r="BB29" i="4"/>
  <c r="BA29" i="4"/>
  <c r="AZ29" i="4"/>
  <c r="AY29" i="4"/>
  <c r="AY69" i="4" s="1"/>
  <c r="AW29" i="4"/>
  <c r="AW69" i="4" s="1"/>
  <c r="AV29" i="4"/>
  <c r="AV69" i="4" s="1"/>
  <c r="AU29" i="4"/>
  <c r="AU69" i="4" s="1"/>
  <c r="AT29" i="4"/>
  <c r="AT69" i="4" s="1"/>
  <c r="AS29" i="4"/>
  <c r="AR29" i="4"/>
  <c r="AQ29" i="4"/>
  <c r="AQ69" i="4" s="1"/>
  <c r="AO29" i="4"/>
  <c r="AO69" i="4" s="1"/>
  <c r="AN29" i="4"/>
  <c r="AN69" i="4" s="1"/>
  <c r="AM29" i="4"/>
  <c r="AM69" i="4" s="1"/>
  <c r="AL29" i="4"/>
  <c r="AL69" i="4" s="1"/>
  <c r="AK29" i="4"/>
  <c r="AJ29" i="4"/>
  <c r="AI29" i="4"/>
  <c r="AI69" i="4" s="1"/>
  <c r="AG29" i="4"/>
  <c r="AG69" i="4" s="1"/>
  <c r="AF29" i="4"/>
  <c r="AF69" i="4" s="1"/>
  <c r="AE29" i="4"/>
  <c r="AE69" i="4" s="1"/>
  <c r="AD29" i="4"/>
  <c r="AD69" i="4" s="1"/>
  <c r="AC29" i="4"/>
  <c r="AB29" i="4"/>
  <c r="AA29" i="4"/>
  <c r="AA69" i="4" s="1"/>
  <c r="Y29" i="4"/>
  <c r="Y69" i="4" s="1"/>
  <c r="X29" i="4"/>
  <c r="X69" i="4" s="1"/>
  <c r="W29" i="4"/>
  <c r="W69" i="4" s="1"/>
  <c r="V29" i="4"/>
  <c r="V69" i="4" s="1"/>
  <c r="U29" i="4"/>
  <c r="T29" i="4"/>
  <c r="S29" i="4"/>
  <c r="S69" i="4" s="1"/>
  <c r="Q29" i="4"/>
  <c r="Q69" i="4" s="1"/>
  <c r="P29" i="4"/>
  <c r="P69" i="4" s="1"/>
  <c r="O29" i="4"/>
  <c r="O69" i="4" s="1"/>
  <c r="N29" i="4"/>
  <c r="N69" i="4" s="1"/>
  <c r="M29" i="4"/>
  <c r="L29" i="4"/>
  <c r="K29" i="4"/>
  <c r="K69" i="4" s="1"/>
  <c r="I29" i="4"/>
  <c r="I69" i="4" s="1"/>
  <c r="H29" i="4"/>
  <c r="H69" i="4" s="1"/>
  <c r="G29" i="4"/>
  <c r="G69" i="4" s="1"/>
  <c r="F29" i="4"/>
  <c r="F69" i="4" s="1"/>
  <c r="E29" i="4"/>
  <c r="D29" i="4"/>
  <c r="C29" i="4"/>
  <c r="C69" i="4" s="1"/>
  <c r="CK28" i="4"/>
  <c r="CJ28" i="4"/>
  <c r="CI28" i="4"/>
  <c r="CL28" i="4" s="1"/>
  <c r="CH28" i="4"/>
  <c r="CH29" i="4" s="1"/>
  <c r="CH69" i="4" s="1"/>
  <c r="CD28" i="4"/>
  <c r="BZ28" i="4"/>
  <c r="BV28" i="4"/>
  <c r="BR28" i="4"/>
  <c r="BN28" i="4"/>
  <c r="BJ28" i="4"/>
  <c r="BF28" i="4"/>
  <c r="BB28" i="4"/>
  <c r="AX28" i="4"/>
  <c r="AT28" i="4"/>
  <c r="AP28" i="4"/>
  <c r="AL28" i="4"/>
  <c r="AH28" i="4"/>
  <c r="AD28" i="4"/>
  <c r="Z28" i="4"/>
  <c r="V28" i="4"/>
  <c r="R28" i="4"/>
  <c r="N28" i="4"/>
  <c r="J28" i="4"/>
  <c r="F28" i="4"/>
  <c r="CK27" i="4"/>
  <c r="CJ27" i="4"/>
  <c r="CI27" i="4"/>
  <c r="CL27" i="4" s="1"/>
  <c r="CH27" i="4"/>
  <c r="CD27" i="4"/>
  <c r="BZ27" i="4"/>
  <c r="BV27" i="4"/>
  <c r="BR27" i="4"/>
  <c r="BN27" i="4"/>
  <c r="BJ27" i="4"/>
  <c r="BF27" i="4"/>
  <c r="BB27" i="4"/>
  <c r="AX27" i="4"/>
  <c r="AT27" i="4"/>
  <c r="AP27" i="4"/>
  <c r="AL27" i="4"/>
  <c r="AH27" i="4"/>
  <c r="AD27" i="4"/>
  <c r="Z27" i="4"/>
  <c r="V27" i="4"/>
  <c r="R27" i="4"/>
  <c r="N27" i="4"/>
  <c r="J27" i="4"/>
  <c r="F27" i="4"/>
  <c r="CK26" i="4"/>
  <c r="CJ26" i="4"/>
  <c r="CJ29" i="4" s="1"/>
  <c r="CJ69" i="4" s="1"/>
  <c r="CI26" i="4"/>
  <c r="CH26" i="4"/>
  <c r="CD26" i="4"/>
  <c r="BZ26" i="4"/>
  <c r="BV26" i="4"/>
  <c r="BR26" i="4"/>
  <c r="BN26" i="4"/>
  <c r="BJ26" i="4"/>
  <c r="BF26" i="4"/>
  <c r="BB26" i="4"/>
  <c r="AX26" i="4"/>
  <c r="AT26" i="4"/>
  <c r="AP26" i="4"/>
  <c r="AL26" i="4"/>
  <c r="AH26" i="4"/>
  <c r="AD26" i="4"/>
  <c r="Z26" i="4"/>
  <c r="V26" i="4"/>
  <c r="R26" i="4"/>
  <c r="N26" i="4"/>
  <c r="J26" i="4"/>
  <c r="F26" i="4"/>
  <c r="CL25" i="4"/>
  <c r="CK25" i="4"/>
  <c r="CK29" i="4" s="1"/>
  <c r="CK69" i="4" s="1"/>
  <c r="CJ25" i="4"/>
  <c r="CI25" i="4"/>
  <c r="CH25" i="4"/>
  <c r="CD25" i="4"/>
  <c r="CD29" i="4" s="1"/>
  <c r="CD69" i="4" s="1"/>
  <c r="BZ25" i="4"/>
  <c r="BV25" i="4"/>
  <c r="BR25" i="4"/>
  <c r="BN25" i="4"/>
  <c r="BJ25" i="4"/>
  <c r="BF25" i="4"/>
  <c r="BB25" i="4"/>
  <c r="AX25" i="4"/>
  <c r="AT25" i="4"/>
  <c r="AP25" i="4"/>
  <c r="AL25" i="4"/>
  <c r="AH25" i="4"/>
  <c r="AD25" i="4"/>
  <c r="Z25" i="4"/>
  <c r="V25" i="4"/>
  <c r="R25" i="4"/>
  <c r="N25" i="4"/>
  <c r="J25" i="4"/>
  <c r="F25" i="4"/>
  <c r="CL23" i="4"/>
  <c r="CK23" i="4"/>
  <c r="CJ23" i="4"/>
  <c r="CI23" i="4"/>
  <c r="CH23" i="4"/>
  <c r="CD23" i="4"/>
  <c r="BZ23" i="4"/>
  <c r="BV23" i="4"/>
  <c r="BR23" i="4"/>
  <c r="BN23" i="4"/>
  <c r="BJ23" i="4"/>
  <c r="BF23" i="4"/>
  <c r="BB23" i="4"/>
  <c r="AX23" i="4"/>
  <c r="AT23" i="4"/>
  <c r="AP23" i="4"/>
  <c r="AL23" i="4"/>
  <c r="AH23" i="4"/>
  <c r="AD23" i="4"/>
  <c r="Z23" i="4"/>
  <c r="V23" i="4"/>
  <c r="R23" i="4"/>
  <c r="N23" i="4"/>
  <c r="J23" i="4"/>
  <c r="F23" i="4"/>
  <c r="CK22" i="4"/>
  <c r="CJ22" i="4"/>
  <c r="CL22" i="4" s="1"/>
  <c r="CI22" i="4"/>
  <c r="CH22" i="4"/>
  <c r="CD22" i="4"/>
  <c r="BZ22" i="4"/>
  <c r="BV22" i="4"/>
  <c r="BR22" i="4"/>
  <c r="BN22" i="4"/>
  <c r="BJ22" i="4"/>
  <c r="BF22" i="4"/>
  <c r="BB22" i="4"/>
  <c r="AX22" i="4"/>
  <c r="AT22" i="4"/>
  <c r="AP22" i="4"/>
  <c r="AL22" i="4"/>
  <c r="AH22" i="4"/>
  <c r="AD22" i="4"/>
  <c r="Z22" i="4"/>
  <c r="V22" i="4"/>
  <c r="R22" i="4"/>
  <c r="N22" i="4"/>
  <c r="J22" i="4"/>
  <c r="F22" i="4"/>
  <c r="CG19" i="4"/>
  <c r="CG68" i="4" s="1"/>
  <c r="CF19" i="4"/>
  <c r="CE19" i="4"/>
  <c r="CC19" i="4"/>
  <c r="CC68" i="4" s="1"/>
  <c r="CB19" i="4"/>
  <c r="CB68" i="4" s="1"/>
  <c r="CA19" i="4"/>
  <c r="CA68" i="4" s="1"/>
  <c r="BY19" i="4"/>
  <c r="BY68" i="4" s="1"/>
  <c r="BX19" i="4"/>
  <c r="BW19" i="4"/>
  <c r="BU19" i="4"/>
  <c r="BU68" i="4" s="1"/>
  <c r="BT19" i="4"/>
  <c r="BT68" i="4" s="1"/>
  <c r="BS19" i="4"/>
  <c r="BS68" i="4" s="1"/>
  <c r="BQ19" i="4"/>
  <c r="BQ68" i="4" s="1"/>
  <c r="BP19" i="4"/>
  <c r="BO19" i="4"/>
  <c r="BN19" i="4"/>
  <c r="BM19" i="4"/>
  <c r="BM68" i="4" s="1"/>
  <c r="BL19" i="4"/>
  <c r="BL68" i="4" s="1"/>
  <c r="BK19" i="4"/>
  <c r="BK68" i="4" s="1"/>
  <c r="BI19" i="4"/>
  <c r="BI68" i="4" s="1"/>
  <c r="BH19" i="4"/>
  <c r="BG19" i="4"/>
  <c r="BE19" i="4"/>
  <c r="BE68" i="4" s="1"/>
  <c r="BD19" i="4"/>
  <c r="BD68" i="4" s="1"/>
  <c r="BC19" i="4"/>
  <c r="BC68" i="4" s="1"/>
  <c r="BA19" i="4"/>
  <c r="BA68" i="4" s="1"/>
  <c r="AZ19" i="4"/>
  <c r="AY19" i="4"/>
  <c r="AW19" i="4"/>
  <c r="AW68" i="4" s="1"/>
  <c r="AV19" i="4"/>
  <c r="AV68" i="4" s="1"/>
  <c r="AU19" i="4"/>
  <c r="AU68" i="4" s="1"/>
  <c r="AS19" i="4"/>
  <c r="AS68" i="4" s="1"/>
  <c r="AR19" i="4"/>
  <c r="AQ19" i="4"/>
  <c r="AO19" i="4"/>
  <c r="AO68" i="4" s="1"/>
  <c r="AN19" i="4"/>
  <c r="AN68" i="4" s="1"/>
  <c r="AM19" i="4"/>
  <c r="AM68" i="4" s="1"/>
  <c r="AK19" i="4"/>
  <c r="AK68" i="4" s="1"/>
  <c r="AJ19" i="4"/>
  <c r="AI19" i="4"/>
  <c r="AH19" i="4"/>
  <c r="AG19" i="4"/>
  <c r="AG68" i="4" s="1"/>
  <c r="AF19" i="4"/>
  <c r="AF68" i="4" s="1"/>
  <c r="AE19" i="4"/>
  <c r="AE68" i="4" s="1"/>
  <c r="AC19" i="4"/>
  <c r="AC68" i="4" s="1"/>
  <c r="AB19" i="4"/>
  <c r="AA19" i="4"/>
  <c r="Y19" i="4"/>
  <c r="Y68" i="4" s="1"/>
  <c r="X19" i="4"/>
  <c r="X68" i="4" s="1"/>
  <c r="W19" i="4"/>
  <c r="W68" i="4" s="1"/>
  <c r="U19" i="4"/>
  <c r="U68" i="4" s="1"/>
  <c r="T19" i="4"/>
  <c r="S19" i="4"/>
  <c r="Q19" i="4"/>
  <c r="Q68" i="4" s="1"/>
  <c r="P19" i="4"/>
  <c r="P68" i="4" s="1"/>
  <c r="O19" i="4"/>
  <c r="O68" i="4" s="1"/>
  <c r="M19" i="4"/>
  <c r="M68" i="4" s="1"/>
  <c r="L19" i="4"/>
  <c r="K19" i="4"/>
  <c r="I19" i="4"/>
  <c r="I68" i="4" s="1"/>
  <c r="H19" i="4"/>
  <c r="H68" i="4" s="1"/>
  <c r="G19" i="4"/>
  <c r="G68" i="4" s="1"/>
  <c r="E19" i="4"/>
  <c r="E68" i="4" s="1"/>
  <c r="D19" i="4"/>
  <c r="C19" i="4"/>
  <c r="CL18" i="4"/>
  <c r="CK18" i="4"/>
  <c r="CJ18" i="4"/>
  <c r="CI18" i="4"/>
  <c r="CH18" i="4"/>
  <c r="CD18" i="4"/>
  <c r="BZ18" i="4"/>
  <c r="BV18" i="4"/>
  <c r="BR18" i="4"/>
  <c r="BR19" i="4" s="1"/>
  <c r="BN18" i="4"/>
  <c r="BJ18" i="4"/>
  <c r="BF18" i="4"/>
  <c r="BB18" i="4"/>
  <c r="AX18" i="4"/>
  <c r="AT18" i="4"/>
  <c r="AP18" i="4"/>
  <c r="AL18" i="4"/>
  <c r="AL19" i="4" s="1"/>
  <c r="AH18" i="4"/>
  <c r="AD18" i="4"/>
  <c r="Z18" i="4"/>
  <c r="V18" i="4"/>
  <c r="R18" i="4"/>
  <c r="N18" i="4"/>
  <c r="J18" i="4"/>
  <c r="F18" i="4"/>
  <c r="F19" i="4" s="1"/>
  <c r="CK17" i="4"/>
  <c r="CJ17" i="4"/>
  <c r="CI17" i="4"/>
  <c r="CL17" i="4" s="1"/>
  <c r="CH17" i="4"/>
  <c r="CD17" i="4"/>
  <c r="BZ17" i="4"/>
  <c r="BV17" i="4"/>
  <c r="BV19" i="4" s="1"/>
  <c r="BR17" i="4"/>
  <c r="BN17" i="4"/>
  <c r="BJ17" i="4"/>
  <c r="BF17" i="4"/>
  <c r="BB17" i="4"/>
  <c r="AX17" i="4"/>
  <c r="AT17" i="4"/>
  <c r="AP17" i="4"/>
  <c r="AP19" i="4" s="1"/>
  <c r="AL17" i="4"/>
  <c r="AH17" i="4"/>
  <c r="AD17" i="4"/>
  <c r="Z17" i="4"/>
  <c r="V17" i="4"/>
  <c r="R17" i="4"/>
  <c r="N17" i="4"/>
  <c r="J17" i="4"/>
  <c r="J19" i="4" s="1"/>
  <c r="F17" i="4"/>
  <c r="CK16" i="4"/>
  <c r="CJ16" i="4"/>
  <c r="CI16" i="4"/>
  <c r="CL16" i="4" s="1"/>
  <c r="CH16" i="4"/>
  <c r="CH19" i="4" s="1"/>
  <c r="CH68" i="4" s="1"/>
  <c r="CD16" i="4"/>
  <c r="BZ16" i="4"/>
  <c r="BZ19" i="4" s="1"/>
  <c r="BZ68" i="4" s="1"/>
  <c r="BV16" i="4"/>
  <c r="BR16" i="4"/>
  <c r="BN16" i="4"/>
  <c r="BJ16" i="4"/>
  <c r="BF16" i="4"/>
  <c r="BF19" i="4" s="1"/>
  <c r="BF68" i="4" s="1"/>
  <c r="BB16" i="4"/>
  <c r="BB19" i="4" s="1"/>
  <c r="BB68" i="4" s="1"/>
  <c r="AX16" i="4"/>
  <c r="AT16" i="4"/>
  <c r="AT19" i="4" s="1"/>
  <c r="AT68" i="4" s="1"/>
  <c r="AP16" i="4"/>
  <c r="AL16" i="4"/>
  <c r="AH16" i="4"/>
  <c r="AD16" i="4"/>
  <c r="Z16" i="4"/>
  <c r="Z19" i="4" s="1"/>
  <c r="Z68" i="4" s="1"/>
  <c r="V16" i="4"/>
  <c r="V19" i="4" s="1"/>
  <c r="V68" i="4" s="1"/>
  <c r="R16" i="4"/>
  <c r="N16" i="4"/>
  <c r="N19" i="4" s="1"/>
  <c r="N68" i="4" s="1"/>
  <c r="J16" i="4"/>
  <c r="F16" i="4"/>
  <c r="CK15" i="4"/>
  <c r="CK19" i="4" s="1"/>
  <c r="CK68" i="4" s="1"/>
  <c r="CJ15" i="4"/>
  <c r="CJ19" i="4" s="1"/>
  <c r="CJ68" i="4" s="1"/>
  <c r="CI15" i="4"/>
  <c r="CI19" i="4" s="1"/>
  <c r="CH15" i="4"/>
  <c r="CD15" i="4"/>
  <c r="CD19" i="4" s="1"/>
  <c r="CD68" i="4" s="1"/>
  <c r="BZ15" i="4"/>
  <c r="BV15" i="4"/>
  <c r="BR15" i="4"/>
  <c r="BN15" i="4"/>
  <c r="BJ15" i="4"/>
  <c r="BJ19" i="4" s="1"/>
  <c r="BJ68" i="4" s="1"/>
  <c r="BF15" i="4"/>
  <c r="BB15" i="4"/>
  <c r="AX15" i="4"/>
  <c r="AX19" i="4" s="1"/>
  <c r="AX68" i="4" s="1"/>
  <c r="AT15" i="4"/>
  <c r="AP15" i="4"/>
  <c r="AL15" i="4"/>
  <c r="AH15" i="4"/>
  <c r="AD15" i="4"/>
  <c r="AD19" i="4" s="1"/>
  <c r="AD68" i="4" s="1"/>
  <c r="Z15" i="4"/>
  <c r="V15" i="4"/>
  <c r="R15" i="4"/>
  <c r="R19" i="4" s="1"/>
  <c r="R68" i="4" s="1"/>
  <c r="N15" i="4"/>
  <c r="J15" i="4"/>
  <c r="F15" i="4"/>
  <c r="CG11" i="4"/>
  <c r="CG67" i="4" s="1"/>
  <c r="CF11" i="4"/>
  <c r="CE11" i="4"/>
  <c r="CE67" i="4" s="1"/>
  <c r="CD11" i="4"/>
  <c r="CD67" i="4" s="1"/>
  <c r="CC11" i="4"/>
  <c r="CC67" i="4" s="1"/>
  <c r="CB11" i="4"/>
  <c r="CB67" i="4" s="1"/>
  <c r="CA11" i="4"/>
  <c r="CA67" i="4" s="1"/>
  <c r="BZ11" i="4"/>
  <c r="BZ67" i="4" s="1"/>
  <c r="BY11" i="4"/>
  <c r="BY67" i="4" s="1"/>
  <c r="BX11" i="4"/>
  <c r="BW11" i="4"/>
  <c r="BW67" i="4" s="1"/>
  <c r="BU11" i="4"/>
  <c r="BU67" i="4" s="1"/>
  <c r="BT11" i="4"/>
  <c r="BT67" i="4" s="1"/>
  <c r="BS11" i="4"/>
  <c r="BS67" i="4" s="1"/>
  <c r="BQ11" i="4"/>
  <c r="BQ67" i="4" s="1"/>
  <c r="BP11" i="4"/>
  <c r="BO11" i="4"/>
  <c r="BO67" i="4" s="1"/>
  <c r="BM11" i="4"/>
  <c r="BM67" i="4" s="1"/>
  <c r="BL11" i="4"/>
  <c r="BL67" i="4" s="1"/>
  <c r="BK11" i="4"/>
  <c r="BK67" i="4" s="1"/>
  <c r="BI11" i="4"/>
  <c r="BI67" i="4" s="1"/>
  <c r="BH11" i="4"/>
  <c r="BG11" i="4"/>
  <c r="BG67" i="4" s="1"/>
  <c r="BE11" i="4"/>
  <c r="BE67" i="4" s="1"/>
  <c r="BD11" i="4"/>
  <c r="BD67" i="4" s="1"/>
  <c r="BC11" i="4"/>
  <c r="BC67" i="4" s="1"/>
  <c r="BA11" i="4"/>
  <c r="BA67" i="4" s="1"/>
  <c r="AZ11" i="4"/>
  <c r="AY11" i="4"/>
  <c r="AY67" i="4" s="1"/>
  <c r="AX11" i="4"/>
  <c r="AX67" i="4" s="1"/>
  <c r="AW11" i="4"/>
  <c r="AW67" i="4" s="1"/>
  <c r="AV11" i="4"/>
  <c r="AV67" i="4" s="1"/>
  <c r="AU11" i="4"/>
  <c r="AU67" i="4" s="1"/>
  <c r="AT11" i="4"/>
  <c r="AT67" i="4" s="1"/>
  <c r="AS11" i="4"/>
  <c r="AS67" i="4" s="1"/>
  <c r="AR11" i="4"/>
  <c r="AQ11" i="4"/>
  <c r="AQ67" i="4" s="1"/>
  <c r="AO11" i="4"/>
  <c r="AO67" i="4" s="1"/>
  <c r="AN11" i="4"/>
  <c r="AN67" i="4" s="1"/>
  <c r="AM11" i="4"/>
  <c r="AM67" i="4" s="1"/>
  <c r="AK11" i="4"/>
  <c r="AK67" i="4" s="1"/>
  <c r="AJ11" i="4"/>
  <c r="AI11" i="4"/>
  <c r="AI67" i="4" s="1"/>
  <c r="AG11" i="4"/>
  <c r="AG67" i="4" s="1"/>
  <c r="AF11" i="4"/>
  <c r="AF67" i="4" s="1"/>
  <c r="AE11" i="4"/>
  <c r="AE67" i="4" s="1"/>
  <c r="AC11" i="4"/>
  <c r="AC67" i="4" s="1"/>
  <c r="AB11" i="4"/>
  <c r="AA11" i="4"/>
  <c r="AA67" i="4" s="1"/>
  <c r="Y11" i="4"/>
  <c r="Y67" i="4" s="1"/>
  <c r="X11" i="4"/>
  <c r="X67" i="4" s="1"/>
  <c r="W11" i="4"/>
  <c r="W67" i="4" s="1"/>
  <c r="U11" i="4"/>
  <c r="U67" i="4" s="1"/>
  <c r="T11" i="4"/>
  <c r="S11" i="4"/>
  <c r="S67" i="4" s="1"/>
  <c r="R11" i="4"/>
  <c r="R67" i="4" s="1"/>
  <c r="Q11" i="4"/>
  <c r="Q67" i="4" s="1"/>
  <c r="P11" i="4"/>
  <c r="P67" i="4" s="1"/>
  <c r="O11" i="4"/>
  <c r="O67" i="4" s="1"/>
  <c r="N11" i="4"/>
  <c r="N67" i="4" s="1"/>
  <c r="M11" i="4"/>
  <c r="M67" i="4" s="1"/>
  <c r="L11" i="4"/>
  <c r="K11" i="4"/>
  <c r="K67" i="4" s="1"/>
  <c r="I11" i="4"/>
  <c r="I67" i="4" s="1"/>
  <c r="H11" i="4"/>
  <c r="H67" i="4" s="1"/>
  <c r="G11" i="4"/>
  <c r="G67" i="4" s="1"/>
  <c r="E11" i="4"/>
  <c r="E67" i="4" s="1"/>
  <c r="D11" i="4"/>
  <c r="C11" i="4"/>
  <c r="C67" i="4" s="1"/>
  <c r="CK10" i="4"/>
  <c r="CK11" i="4" s="1"/>
  <c r="CK67" i="4" s="1"/>
  <c r="CJ10" i="4"/>
  <c r="CL10" i="4" s="1"/>
  <c r="CI10" i="4"/>
  <c r="CH10" i="4"/>
  <c r="CH11" i="4" s="1"/>
  <c r="CH67" i="4" s="1"/>
  <c r="CD10" i="4"/>
  <c r="BZ10" i="4"/>
  <c r="BV10" i="4"/>
  <c r="BR10" i="4"/>
  <c r="BN10" i="4"/>
  <c r="BJ10" i="4"/>
  <c r="BF10" i="4"/>
  <c r="BB10" i="4"/>
  <c r="BB11" i="4" s="1"/>
  <c r="BB67" i="4" s="1"/>
  <c r="AX10" i="4"/>
  <c r="AT10" i="4"/>
  <c r="AP10" i="4"/>
  <c r="AL10" i="4"/>
  <c r="AH10" i="4"/>
  <c r="AD10" i="4"/>
  <c r="Z10" i="4"/>
  <c r="V10" i="4"/>
  <c r="V11" i="4" s="1"/>
  <c r="V67" i="4" s="1"/>
  <c r="R10" i="4"/>
  <c r="N10" i="4"/>
  <c r="J10" i="4"/>
  <c r="F10" i="4"/>
  <c r="CL9" i="4"/>
  <c r="CK9" i="4"/>
  <c r="CJ9" i="4"/>
  <c r="CI9" i="4"/>
  <c r="CH9" i="4"/>
  <c r="CD9" i="4"/>
  <c r="BZ9" i="4"/>
  <c r="BV9" i="4"/>
  <c r="BR9" i="4"/>
  <c r="BR11" i="4" s="1"/>
  <c r="BR67" i="4" s="1"/>
  <c r="BN9" i="4"/>
  <c r="BN11" i="4" s="1"/>
  <c r="BN67" i="4" s="1"/>
  <c r="BJ9" i="4"/>
  <c r="BF9" i="4"/>
  <c r="BF11" i="4" s="1"/>
  <c r="BF67" i="4" s="1"/>
  <c r="BB9" i="4"/>
  <c r="AX9" i="4"/>
  <c r="AT9" i="4"/>
  <c r="AP9" i="4"/>
  <c r="AL9" i="4"/>
  <c r="AL11" i="4" s="1"/>
  <c r="AL67" i="4" s="1"/>
  <c r="AH9" i="4"/>
  <c r="AH11" i="4" s="1"/>
  <c r="AH67" i="4" s="1"/>
  <c r="AD9" i="4"/>
  <c r="Z9" i="4"/>
  <c r="Z11" i="4" s="1"/>
  <c r="Z67" i="4" s="1"/>
  <c r="V9" i="4"/>
  <c r="R9" i="4"/>
  <c r="N9" i="4"/>
  <c r="J9" i="4"/>
  <c r="F9" i="4"/>
  <c r="F11" i="4" s="1"/>
  <c r="F67" i="4" s="1"/>
  <c r="CK8" i="4"/>
  <c r="CJ8" i="4"/>
  <c r="CJ11" i="4" s="1"/>
  <c r="CJ67" i="4" s="1"/>
  <c r="CI8" i="4"/>
  <c r="CI11" i="4" s="1"/>
  <c r="CI67" i="4" s="1"/>
  <c r="CH8" i="4"/>
  <c r="CD8" i="4"/>
  <c r="BZ8" i="4"/>
  <c r="BV8" i="4"/>
  <c r="BV11" i="4" s="1"/>
  <c r="BV67" i="4" s="1"/>
  <c r="BR8" i="4"/>
  <c r="BN8" i="4"/>
  <c r="BJ8" i="4"/>
  <c r="BJ11" i="4" s="1"/>
  <c r="BJ67" i="4" s="1"/>
  <c r="BF8" i="4"/>
  <c r="BB8" i="4"/>
  <c r="AX8" i="4"/>
  <c r="AT8" i="4"/>
  <c r="AP8" i="4"/>
  <c r="AP11" i="4" s="1"/>
  <c r="AP67" i="4" s="1"/>
  <c r="AL8" i="4"/>
  <c r="AH8" i="4"/>
  <c r="AD8" i="4"/>
  <c r="AD11" i="4" s="1"/>
  <c r="AD67" i="4" s="1"/>
  <c r="Z8" i="4"/>
  <c r="V8" i="4"/>
  <c r="R8" i="4"/>
  <c r="N8" i="4"/>
  <c r="J8" i="4"/>
  <c r="J11" i="4" s="1"/>
  <c r="J67" i="4" s="1"/>
  <c r="F8" i="4"/>
  <c r="CA5" i="4"/>
  <c r="BW5" i="4"/>
  <c r="BS5" i="4"/>
  <c r="BO5" i="4"/>
  <c r="BK5" i="4"/>
  <c r="BG5" i="4"/>
  <c r="BC5" i="4"/>
  <c r="AY5" i="4"/>
  <c r="AU5" i="4"/>
  <c r="AQ5" i="4"/>
  <c r="AM5" i="4"/>
  <c r="AI5" i="4"/>
  <c r="AE5" i="4"/>
  <c r="AA5" i="4"/>
  <c r="W5" i="4"/>
  <c r="S5" i="4"/>
  <c r="O5" i="4"/>
  <c r="K5" i="4"/>
  <c r="G5" i="4"/>
  <c r="C5" i="4"/>
  <c r="B2" i="4"/>
  <c r="B1" i="4"/>
  <c r="A4" i="3"/>
  <c r="B3" i="4" s="1"/>
  <c r="A3" i="3"/>
  <c r="A2" i="3"/>
  <c r="Q78" i="2"/>
  <c r="P78" i="2"/>
  <c r="O78" i="2"/>
  <c r="N78" i="2"/>
  <c r="I78" i="2"/>
  <c r="H78" i="2"/>
  <c r="G78" i="2"/>
  <c r="F78" i="2"/>
  <c r="T77" i="2"/>
  <c r="S77" i="2"/>
  <c r="R77" i="2"/>
  <c r="Q77" i="2"/>
  <c r="P77" i="2"/>
  <c r="O77" i="2"/>
  <c r="N77" i="2"/>
  <c r="M77" i="2"/>
  <c r="L77" i="2"/>
  <c r="K77" i="2"/>
  <c r="J77" i="2"/>
  <c r="I77" i="2"/>
  <c r="H77" i="2"/>
  <c r="G77" i="2"/>
  <c r="F77" i="2"/>
  <c r="E77" i="2"/>
  <c r="D77" i="2"/>
  <c r="C77" i="2"/>
  <c r="U76" i="2"/>
  <c r="U75" i="2"/>
  <c r="U74" i="2"/>
  <c r="U73" i="2"/>
  <c r="U72" i="2"/>
  <c r="U71" i="2"/>
  <c r="U70" i="2"/>
  <c r="U69" i="2"/>
  <c r="U68" i="2"/>
  <c r="U67" i="2"/>
  <c r="U66" i="2"/>
  <c r="U65" i="2"/>
  <c r="U64" i="2"/>
  <c r="U63" i="2"/>
  <c r="U62" i="2"/>
  <c r="U61" i="2"/>
  <c r="U60" i="2"/>
  <c r="U59" i="2"/>
  <c r="U77" i="2" s="1"/>
  <c r="U58" i="2"/>
  <c r="U57" i="2"/>
  <c r="U56" i="2"/>
  <c r="T54" i="2"/>
  <c r="S54" i="2"/>
  <c r="R54" i="2"/>
  <c r="Q54" i="2"/>
  <c r="P54" i="2"/>
  <c r="O54" i="2"/>
  <c r="N54" i="2"/>
  <c r="M54" i="2"/>
  <c r="L54" i="2"/>
  <c r="K54" i="2"/>
  <c r="J54" i="2"/>
  <c r="I54" i="2"/>
  <c r="H54" i="2"/>
  <c r="G54" i="2"/>
  <c r="F54" i="2"/>
  <c r="E54" i="2"/>
  <c r="D54" i="2"/>
  <c r="C54" i="2"/>
  <c r="U53" i="2"/>
  <c r="U52" i="2"/>
  <c r="U51" i="2"/>
  <c r="U50" i="2"/>
  <c r="U49" i="2"/>
  <c r="U48" i="2"/>
  <c r="U47" i="2"/>
  <c r="U46" i="2"/>
  <c r="U45" i="2"/>
  <c r="U44" i="2"/>
  <c r="U43" i="2"/>
  <c r="U42" i="2"/>
  <c r="U41" i="2"/>
  <c r="U40" i="2"/>
  <c r="U39" i="2"/>
  <c r="U38" i="2"/>
  <c r="U37" i="2"/>
  <c r="U36" i="2"/>
  <c r="U54" i="2" s="1"/>
  <c r="U35" i="2"/>
  <c r="U34" i="2"/>
  <c r="U33" i="2"/>
  <c r="T31" i="2"/>
  <c r="T78" i="2" s="1"/>
  <c r="S31" i="2"/>
  <c r="S78" i="2" s="1"/>
  <c r="R31" i="2"/>
  <c r="R78" i="2" s="1"/>
  <c r="Q31" i="2"/>
  <c r="P31" i="2"/>
  <c r="O31" i="2"/>
  <c r="N31" i="2"/>
  <c r="M31" i="2"/>
  <c r="M78" i="2" s="1"/>
  <c r="L31" i="2"/>
  <c r="L78" i="2" s="1"/>
  <c r="K31" i="2"/>
  <c r="K78" i="2" s="1"/>
  <c r="J31" i="2"/>
  <c r="J78" i="2" s="1"/>
  <c r="I31" i="2"/>
  <c r="H31" i="2"/>
  <c r="G31" i="2"/>
  <c r="F31" i="2"/>
  <c r="E31" i="2"/>
  <c r="E78" i="2" s="1"/>
  <c r="D31" i="2"/>
  <c r="D78" i="2" s="1"/>
  <c r="C31" i="2"/>
  <c r="C78" i="2" s="1"/>
  <c r="U30" i="2"/>
  <c r="U29" i="2"/>
  <c r="U28" i="2"/>
  <c r="U27" i="2"/>
  <c r="U26" i="2"/>
  <c r="U25" i="2"/>
  <c r="U24" i="2"/>
  <c r="U23" i="2"/>
  <c r="U22" i="2"/>
  <c r="U21" i="2"/>
  <c r="U20" i="2"/>
  <c r="U19" i="2"/>
  <c r="U18" i="2"/>
  <c r="U17" i="2"/>
  <c r="U16" i="2"/>
  <c r="U15" i="2"/>
  <c r="U14" i="2"/>
  <c r="U13" i="2"/>
  <c r="U31" i="2" s="1"/>
  <c r="U12" i="2"/>
  <c r="U11" i="2"/>
  <c r="U10" i="2"/>
  <c r="CI68" i="4" l="1"/>
  <c r="U78" i="2"/>
  <c r="F68" i="4"/>
  <c r="AL68" i="4"/>
  <c r="BR68" i="4"/>
  <c r="J68" i="4"/>
  <c r="AP68" i="4"/>
  <c r="BV68" i="4"/>
  <c r="AH68" i="4"/>
  <c r="BB69" i="4"/>
  <c r="BN68" i="4"/>
  <c r="CL55" i="4"/>
  <c r="CL8" i="4"/>
  <c r="CL11" i="4" s="1"/>
  <c r="CL67" i="4" s="1"/>
  <c r="CI55" i="4"/>
  <c r="CL26" i="4"/>
  <c r="CL29" i="4" s="1"/>
  <c r="CL69" i="4" s="1"/>
  <c r="CL15" i="4"/>
  <c r="CL19" i="4" s="1"/>
  <c r="CL68" i="4" s="1"/>
  <c r="CI37" i="4"/>
  <c r="CL61" i="4"/>
  <c r="CL65" i="4" s="1"/>
  <c r="CI29" i="4"/>
  <c r="CI69" i="4" s="1"/>
  <c r="J29" i="4"/>
  <c r="J69" i="4" s="1"/>
  <c r="R29" i="4"/>
  <c r="R69" i="4" s="1"/>
  <c r="Z29" i="4"/>
  <c r="Z69" i="4" s="1"/>
  <c r="AH29" i="4"/>
  <c r="AH69" i="4" s="1"/>
  <c r="AP29" i="4"/>
  <c r="AP69" i="4" s="1"/>
  <c r="AX29" i="4"/>
  <c r="AX69" i="4" s="1"/>
  <c r="BF29" i="4"/>
  <c r="BF69" i="4" s="1"/>
  <c r="BN29" i="4"/>
  <c r="BN69" i="4" s="1"/>
  <c r="BV29" i="4"/>
  <c r="BV69" i="4" s="1"/>
  <c r="CL43" i="4"/>
  <c r="CL47" i="4" s="1"/>
</calcChain>
</file>

<file path=xl/sharedStrings.xml><?xml version="1.0" encoding="utf-8"?>
<sst xmlns="http://schemas.openxmlformats.org/spreadsheetml/2006/main" count="706" uniqueCount="250">
  <si>
    <t xml:space="preserve">Instructions for Accenture Foundation Grant Proposal </t>
  </si>
  <si>
    <t xml:space="preserve">First - Complete the summary information below.  To make for quicker completion, some information only needs to be entered once in this Excel sheet.  We have highlighted these first occurrences in pale blue color. </t>
  </si>
  <si>
    <t>Name of Grantee Organization</t>
  </si>
  <si>
    <t>Fundación Entreculturas - Fe y Alegria</t>
  </si>
  <si>
    <t>Name of Person responsible in Grantee Organization</t>
  </si>
  <si>
    <t>Beatriz de Felipe Aguilera</t>
  </si>
  <si>
    <t>Purpose of the grant/Name of the Proposal (one line description)</t>
  </si>
  <si>
    <t xml:space="preserve">Insert Name of the Proposal </t>
  </si>
  <si>
    <t>Date of application requesting the grant (enter text e.g. March 8, 2004)</t>
  </si>
  <si>
    <t>15/11/201</t>
  </si>
  <si>
    <t>Amount of grant requested (US$)</t>
  </si>
  <si>
    <r>
      <rPr>
        <b/>
        <sz val="10"/>
        <color theme="1"/>
        <rFont val="Arial"/>
        <family val="2"/>
      </rPr>
      <t>B1. Budget Detail</t>
    </r>
    <r>
      <rPr>
        <sz val="10"/>
        <color theme="1"/>
        <rFont val="Arial"/>
        <family val="2"/>
      </rPr>
      <t xml:space="preserve"> - Enter budget for the Project year wise, country wise and component wise  for the grant period in each of the categories listed in columns C through S.  Please provide additional information in the "comments" column for significant expenditures to other third-party organizations and/or "other" expenditures. The completed Expenditure Detail should not exceed 1-2 page when printed.  You may change the column width as necessary to make the page more readable.</t>
    </r>
  </si>
  <si>
    <r>
      <rPr>
        <b/>
        <sz val="10"/>
        <color theme="1"/>
        <rFont val="Arial"/>
        <family val="2"/>
      </rPr>
      <t>B2. Logframe &amp; Milestones:</t>
    </r>
    <r>
      <rPr>
        <sz val="10"/>
        <color theme="1"/>
        <rFont val="Arial"/>
        <family val="2"/>
      </rPr>
      <t xml:space="preserve"> This template provides yearwise, countrywise and Project component wise milestone details  under Project Components and Milestones Section &amp; componentwise summary of Skill to Succeed Goal &amp; Skills to Succeed Outcomes. Please note that the yearwise and countrywise details of Skills to Succeed is to be provided in the B3 sheet. 
</t>
    </r>
    <r>
      <rPr>
        <u/>
        <sz val="10"/>
        <color theme="1"/>
        <rFont val="Arial"/>
        <family val="2"/>
      </rPr>
      <t xml:space="preserve">Narrative Descriptions/Project Goals/Deliverables: </t>
    </r>
    <r>
      <rPr>
        <sz val="10"/>
        <color theme="1"/>
        <rFont val="Arial"/>
        <family val="2"/>
      </rPr>
      <t xml:space="preserve">This decribes key Project objectives/components/milestones &amp; related output &amp; outcomes. Please include quantifiable targets wherever feasible 
</t>
    </r>
    <r>
      <rPr>
        <u/>
        <sz val="10"/>
        <color theme="1"/>
        <rFont val="Arial"/>
        <family val="2"/>
      </rPr>
      <t>OVI (Objectively Verifiable Indicators):</t>
    </r>
    <r>
      <rPr>
        <sz val="10"/>
        <color theme="1"/>
        <rFont val="Arial"/>
        <family val="2"/>
      </rPr>
      <t xml:space="preserve"> Refers to measure/indicator that would help measure the described activities/objective. 
</t>
    </r>
    <r>
      <rPr>
        <u/>
        <sz val="10"/>
        <color theme="1"/>
        <rFont val="Arial"/>
        <family val="2"/>
      </rPr>
      <t>MoV (Means of Verification) :</t>
    </r>
    <r>
      <rPr>
        <sz val="10"/>
        <color theme="1"/>
        <rFont val="Arial"/>
        <family val="2"/>
      </rPr>
      <t xml:space="preserve"> Source of information that would verify  objective indicators. 
</t>
    </r>
    <r>
      <rPr>
        <u/>
        <sz val="10"/>
        <color theme="1"/>
        <rFont val="Arial"/>
        <family val="2"/>
      </rPr>
      <t xml:space="preserve">Assumptions: </t>
    </r>
    <r>
      <rPr>
        <sz val="10"/>
        <color theme="1"/>
        <rFont val="Arial"/>
        <family val="2"/>
      </rPr>
      <t xml:space="preserve">Anything that are beyond the control of the grantee but could impact the achievement of the Project objective/milestones. e.g. potential government policy, which could support/hinder the achievement of Project objectives.  </t>
    </r>
  </si>
  <si>
    <r>
      <rPr>
        <b/>
        <sz val="10"/>
        <color theme="1"/>
        <rFont val="Arial"/>
        <family val="2"/>
      </rPr>
      <t>B2a. Logframe &amp; Milestone Example:</t>
    </r>
    <r>
      <rPr>
        <sz val="10"/>
        <color theme="1"/>
        <rFont val="Arial"/>
        <family val="2"/>
      </rPr>
      <t xml:space="preserve"> Please note this sheet is for reference only and doesn't require any inputs. The purpose of this sheet is to help illuestrate how to complete sheet B2.Logframe &amp; Milesontes.  This is just an indicative example considering the Project is to be implemented in only one country for 2 years, but most of Global Giving grants impact in multiple countries, so please provide the yearwise, countrywise, component &amp; milestone wise details as appropriate to to the Project context. </t>
    </r>
  </si>
  <si>
    <r>
      <rPr>
        <b/>
        <sz val="10"/>
        <color theme="1"/>
        <rFont val="Arial"/>
        <family val="2"/>
      </rPr>
      <t>S2S Goal &amp; Outcomes</t>
    </r>
    <r>
      <rPr>
        <sz val="10"/>
        <color theme="1"/>
        <rFont val="Arial"/>
        <family val="2"/>
      </rPr>
      <t xml:space="preserve">: This includes per year per country target number of beneficiaries Reached, Improved and Transformed as per Accenture S2S Measureent Metrics under S2S GOAL CONTRIBUTION ESTIMATES section . Please refer to B3a. Help S2S goal and Outcome sheet for any help on the new S2S measurement metrics </t>
    </r>
  </si>
  <si>
    <t>Fundación Entreculturas</t>
  </si>
  <si>
    <t>VII Global Grant</t>
  </si>
  <si>
    <t>15th november 2021</t>
  </si>
  <si>
    <t>Funds Requested (US $): 5,000,000</t>
  </si>
  <si>
    <t>Travel</t>
  </si>
  <si>
    <t>Payroll</t>
  </si>
  <si>
    <t>Program Delivery</t>
  </si>
  <si>
    <t>Technology*</t>
  </si>
  <si>
    <t>Educational Materials</t>
  </si>
  <si>
    <t>Third Party Services</t>
  </si>
  <si>
    <t xml:space="preserve">Other </t>
  </si>
  <si>
    <t>Local</t>
  </si>
  <si>
    <t>Global</t>
  </si>
  <si>
    <t>Regional</t>
  </si>
  <si>
    <t>Direct program / project staff salaries</t>
  </si>
  <si>
    <t>PMO / Oversight costs</t>
  </si>
  <si>
    <t>Indirect Operational Costs</t>
  </si>
  <si>
    <t>Tech Solutions / software</t>
  </si>
  <si>
    <t>Telecom</t>
  </si>
  <si>
    <t>LMS and other Digital learning tools / devices</t>
  </si>
  <si>
    <t>Digital technology (analytics, mobile, social, cloud, robotics, AI, IoT)</t>
  </si>
  <si>
    <t>Other (please specify)</t>
  </si>
  <si>
    <t>Content delivery</t>
  </si>
  <si>
    <t>Content development</t>
  </si>
  <si>
    <t>Vendors</t>
  </si>
  <si>
    <t>Implementation partners</t>
  </si>
  <si>
    <t>Total Budget (US$)</t>
  </si>
  <si>
    <t>Comments (including for description of 'other' categories)</t>
  </si>
  <si>
    <t xml:space="preserve">YEAR 1 </t>
  </si>
  <si>
    <t>Argentina</t>
  </si>
  <si>
    <t>Bolivia</t>
  </si>
  <si>
    <t>Brasil</t>
  </si>
  <si>
    <t>Chad</t>
  </si>
  <si>
    <t>Chile</t>
  </si>
  <si>
    <t>Colombia</t>
  </si>
  <si>
    <t>Dominican Republic</t>
  </si>
  <si>
    <t>Ecuador</t>
  </si>
  <si>
    <t>El Salvador</t>
  </si>
  <si>
    <t>Guatemala</t>
  </si>
  <si>
    <t>Haiti</t>
  </si>
  <si>
    <t>-</t>
  </si>
  <si>
    <t>Honduras</t>
  </si>
  <si>
    <t>Mexico</t>
  </si>
  <si>
    <t>Nicaragua</t>
  </si>
  <si>
    <t>Panama</t>
  </si>
  <si>
    <t>Paraguay</t>
  </si>
  <si>
    <t>Peru</t>
  </si>
  <si>
    <t>Spain</t>
  </si>
  <si>
    <t>Uruguay</t>
  </si>
  <si>
    <t>Venezuela</t>
  </si>
  <si>
    <t>Ring Fence</t>
  </si>
  <si>
    <t>TOTAL YEAR 1</t>
  </si>
  <si>
    <t>YEAR 2</t>
  </si>
  <si>
    <t>TOTAL YEAR 2</t>
  </si>
  <si>
    <t>YEAR 3</t>
  </si>
  <si>
    <t>TOTAL YEAR 3</t>
  </si>
  <si>
    <t>Totals (Year 1 + Year 2 + Year 3)</t>
  </si>
  <si>
    <t>* No part of the Grant funds will be used (i) to fund an endowment; (ii) to purchase land, a building, or a leasehold; (iii) to fund any renovation or other betterment of real estate, or (iv) to purchase any equipment, furniture, fixtures, computers or other electronic equipment.</t>
  </si>
  <si>
    <t xml:space="preserve">Budget Line and standard Description </t>
  </si>
  <si>
    <t xml:space="preserve">Project budget item details (Provide a narrative explanation for each of the  budget items such as Travel, Salary, Other Admin/Overhead etc., with rationale for those costs) </t>
  </si>
  <si>
    <t xml:space="preserve">How these costs compare to costs related to similar initiatives in the project implementation/impact countries. </t>
  </si>
  <si>
    <r>
      <rPr>
        <b/>
        <sz val="10"/>
        <color theme="1"/>
        <rFont val="Arial"/>
        <family val="2"/>
      </rPr>
      <t xml:space="preserve">Travel: </t>
    </r>
    <r>
      <rPr>
        <sz val="10"/>
        <color theme="1"/>
        <rFont val="Arial"/>
        <family val="2"/>
      </rPr>
      <t>Project related international travel, regional and local transportation of the project staff. This doesn’t include transportation cost for program beneficiaries, where possible technology should be used for virtual meetings instead of travel.</t>
    </r>
  </si>
  <si>
    <t>The travel budget line includes transport, accommodation and subsistence costs necessary for the implementation of the training activities, as well as for accompanying the training centres and for the general follow-up of the project. In some countries this budget line represents a high amount as many centres participate in the programme and are very distant from each other, and in many cases they are difficult to reach.</t>
  </si>
  <si>
    <t xml:space="preserve">CPB and other details shared in the word proposal. </t>
  </si>
  <si>
    <r>
      <rPr>
        <b/>
        <sz val="10"/>
        <color theme="1"/>
        <rFont val="Arial"/>
        <family val="2"/>
      </rPr>
      <t xml:space="preserve">Payroll: </t>
    </r>
    <r>
      <rPr>
        <sz val="10"/>
        <color theme="1"/>
        <rFont val="Arial"/>
        <family val="2"/>
      </rPr>
      <t>Gross salaries (direct program / project related) including social security charges and other related costs, local and expat/international staff.</t>
    </r>
  </si>
  <si>
    <t>Most of the programme's budget is earmarked for the payment of salaries, which are essential for the execution, accompaniment and monitoring of the programme in each country. The labour costs indicated include social security as well as other related costs according to the legislation of each country.</t>
  </si>
  <si>
    <r>
      <rPr>
        <b/>
        <sz val="10"/>
        <color theme="1"/>
        <rFont val="Arial"/>
        <family val="2"/>
      </rPr>
      <t>Program Delivery - PMO / Oversight Costs &amp; Indirect Operational Costs:</t>
    </r>
    <r>
      <rPr>
        <sz val="10"/>
        <color theme="1"/>
        <rFont val="Arial"/>
        <family val="2"/>
      </rPr>
      <t xml:space="preserve"> Program administrative overheads, all other apportioned costs including PMO oversights and all indirect costs ( finance, legal, marketing,  rent, supplies, communication, utilities and other office and  program related indirect costs)</t>
    </r>
    <r>
      <rPr>
        <b/>
        <sz val="10"/>
        <color rgb="FFFF0000"/>
        <rFont val="Arial"/>
        <family val="2"/>
      </rPr>
      <t>*</t>
    </r>
  </si>
  <si>
    <t>This budget line includes the direct involvement of FE staff in different phases and with different percentages for a) Senior Management participation in periodic report reviews and leading meetings with local delivery partners management; Project Management including weekly interaction with delivery partners and Accenture PMO, provision of all required all operational and human ressources support to assure compliance with targets and analysis, preparation and delivery of presentation of all countries achievements to Global Accenture; Project Assistant to support Project Management in all tracking, analysis and reporting process; Financial Management to assure that forecasts are prepared by delivery partners and that variances between actuals and the original budget are minimal and properly supported through auditable back-ups; Communications which compile all branding materials (pictures, interviews to stakeholders etc..), edit documents to be presented to Global Accenture and perform quality checks.</t>
  </si>
  <si>
    <r>
      <rPr>
        <b/>
        <sz val="10"/>
        <color theme="1"/>
        <rFont val="Arial"/>
        <family val="2"/>
      </rPr>
      <t>Technology</t>
    </r>
    <r>
      <rPr>
        <b/>
        <sz val="10"/>
        <color rgb="FFFF0000"/>
        <rFont val="Arial"/>
        <family val="2"/>
      </rPr>
      <t>*</t>
    </r>
    <r>
      <rPr>
        <b/>
        <sz val="10"/>
        <color theme="1"/>
        <rFont val="Arial"/>
        <family val="2"/>
      </rPr>
      <t xml:space="preserve"> : </t>
    </r>
    <r>
      <rPr>
        <sz val="10"/>
        <color theme="1"/>
        <rFont val="Arial"/>
        <family val="2"/>
      </rPr>
      <t xml:space="preserve">Includes: </t>
    </r>
    <r>
      <rPr>
        <b/>
        <sz val="10"/>
        <color theme="1"/>
        <rFont val="Arial"/>
        <family val="2"/>
      </rPr>
      <t xml:space="preserve">
Technology related: </t>
    </r>
    <r>
      <rPr>
        <sz val="10"/>
        <color theme="1"/>
        <rFont val="Arial"/>
        <family val="2"/>
      </rPr>
      <t xml:space="preserve">Tech Solutions  / Software, Telecom, Tech tools / IT systems / LMS / digital learning devices / Digital technology (analytics, mobile, social, cloud, robotics, AI, Internet of Things)
</t>
    </r>
    <r>
      <rPr>
        <b/>
        <sz val="10"/>
        <color theme="1"/>
        <rFont val="Arial"/>
        <family val="2"/>
      </rPr>
      <t xml:space="preserve">Non Tech related: </t>
    </r>
    <r>
      <rPr>
        <sz val="10"/>
        <color theme="1"/>
        <rFont val="Arial"/>
        <family val="2"/>
      </rPr>
      <t>Equipment rentals and supplies - include in "Other" column under Technology</t>
    </r>
  </si>
  <si>
    <r>
      <rPr>
        <b/>
        <sz val="10"/>
        <color theme="1"/>
        <rFont val="Arial"/>
        <family val="2"/>
      </rPr>
      <t>Educational Materials: C</t>
    </r>
    <r>
      <rPr>
        <sz val="10"/>
        <color theme="1"/>
        <rFont val="Arial"/>
        <family val="2"/>
      </rPr>
      <t xml:space="preserve">ontent development costs, content delivery costs, and educational materials  support to students and instructors including digital curriculum, toolkits, interactive education materials and others. These are costs incurred by direct grantees and not by the third party implementing partners and vendors. </t>
    </r>
  </si>
  <si>
    <t>This budget category applies essentially to the delivery partners which will drive the initiative of providing trainings to beneficiaries and assure the proper quality of the educational material delivered to the beneficiaries. </t>
  </si>
  <si>
    <r>
      <rPr>
        <b/>
        <sz val="10"/>
        <color theme="1"/>
        <rFont val="Arial"/>
        <family val="2"/>
      </rPr>
      <t xml:space="preserve">*Third Party Services: </t>
    </r>
    <r>
      <rPr>
        <sz val="10"/>
        <color theme="1"/>
        <rFont val="Arial"/>
        <family val="2"/>
      </rPr>
      <t>Third party vendors/ implementing partners related cost. Use "comments" column to list any organization(s) to which significant funds are to be provided (for-profit and/or not-for-profit) and for what purpose – disaggregate per purpose and indicate disaggregated amounts per partner as well. Please give the legal name of each organization, the country where each organization is based, and their website address.</t>
    </r>
  </si>
  <si>
    <t xml:space="preserve">This budget line brings together the technical services, advisory, consultancy and other service delivery required for programme development in implementing countries. </t>
  </si>
  <si>
    <r>
      <rPr>
        <b/>
        <sz val="10"/>
        <color theme="1"/>
        <rFont val="Arial"/>
        <family val="2"/>
      </rPr>
      <t xml:space="preserve">Other: </t>
    </r>
    <r>
      <rPr>
        <sz val="10"/>
        <color theme="1"/>
        <rFont val="Arial"/>
        <family val="2"/>
      </rPr>
      <t xml:space="preserve">Anything included under Other budget line, needs to be disaggregated (as per activity). Please mention details of these costs in the next column. </t>
    </r>
  </si>
  <si>
    <t xml:space="preserve">It refers to stationaries, supplies and other necesary costs related to the project in each country. </t>
  </si>
  <si>
    <t>Notes for Relationship Managers/Grantee Team:</t>
  </si>
  <si>
    <t xml:space="preserve">Please note that any direct cash payments to beneficiaries is not permissible.
</t>
  </si>
  <si>
    <t xml:space="preserve">In case of involvement of Third Party Services, please refer to the Accenture Policy 1327 related to Business Intermediaries check and check if applies. Please contact the local or global legal team, as relevant, for any guidance. </t>
  </si>
  <si>
    <t xml:space="preserve">Anticorruption Review is required, in case of any payment involving the Government/Public officials . The Global Anticorruption team should be contacted for any questions regarding payment to be made to public officials (as per Accenture Policy 150 – Gifts and Entertainment and Accenture Policy 1221 – Contacts with Public Officials). Any such situation needs to be risk assessed, logged and approved by the anticorruption team. </t>
  </si>
  <si>
    <t>B2. Logframe and Milestones</t>
  </si>
  <si>
    <t>Narrative Descriptions/Project Goals/Deliverables</t>
  </si>
  <si>
    <t>METRIC: Objectively Verifiable Indicators (OVI)</t>
  </si>
  <si>
    <t>Means of Verification (MoV)</t>
  </si>
  <si>
    <t>Assumptions</t>
  </si>
  <si>
    <t>INPUTS - S2S Investment of Time &amp; Resources</t>
  </si>
  <si>
    <t>Cash Grant: $USD 5,000,000</t>
  </si>
  <si>
    <t>Date and Amount Disbursed, Report approved</t>
  </si>
  <si>
    <t>Grantee: Cofirmation from Bank, Bank Statement</t>
  </si>
  <si>
    <t>Grant approval, signature of grant contract</t>
  </si>
  <si>
    <t>Global Giving: Next disbursement triggered. Email from Foundation and Confirmation email from the grantee</t>
  </si>
  <si>
    <t>Month when completed, # of people involved</t>
  </si>
  <si>
    <t>Grantee: Confirmation of deliverables by the Grantee</t>
  </si>
  <si>
    <t>Global Giving:Final deliverables documents/weblink</t>
  </si>
  <si>
    <t>PROJECT COMPONENT/MILESTONES</t>
  </si>
  <si>
    <t>Year 1</t>
  </si>
  <si>
    <t>Y1 Spain</t>
  </si>
  <si>
    <t>Milestone 1: Performance of all actions regarding training preparation, including teacher training.</t>
  </si>
  <si>
    <t>Administrator access to the online platform, and trainings to Local NGOs and trainers provided. The platform report will be modified to update the objectives of the new grant and those responsible for Fe y Alería, SIET, and other partners must be trained so that they know how to use them. It is very relevant to train the teachers as they are an important factor in whether or not students are able to acquire the skills.</t>
  </si>
  <si>
    <t>Access of Local NGOs to the digital materials and materials used during the training sessions</t>
  </si>
  <si>
    <t>Technical support, interest of local NGOs, interest of teachers.</t>
  </si>
  <si>
    <t>Milestone 2: Sourcing of candidates that will receive training</t>
  </si>
  <si>
    <t>Ads and events organized to identify and select candidates that meet the selection criteria to participate in the trainings.</t>
  </si>
  <si>
    <t>Local Delivery Partners: project report, advertisement materials.</t>
  </si>
  <si>
    <t>Interest of beneficiaries in digital</t>
  </si>
  <si>
    <t xml:space="preserve">Milestone 3: Digital Component (DC): Training delivery through Spain CC S2S Learning Service platform </t>
  </si>
  <si>
    <t>Grantee: project reports; Spain CC S2S Learning Service internal report; Certification of Local NGOs</t>
  </si>
  <si>
    <t>Platform updated up and running, Connectivity, IT equipments available</t>
  </si>
  <si>
    <t>Milestone 4: Technical Component (TC): Identification of growing sectors and job profiles most demanded by the labor market</t>
  </si>
  <si>
    <t>Periodic market analysis review</t>
  </si>
  <si>
    <t>Delivery partners: review of existing market analysis in the country</t>
  </si>
  <si>
    <t>Desk researches, data from interview with employers</t>
  </si>
  <si>
    <t>Milestone 5: Technical Component (TC): Delivery of Skills linked to a job profile</t>
  </si>
  <si>
    <t>Grantee: project reports, sample of training materials, certification from Local NGOs</t>
  </si>
  <si>
    <t>Platform updated up and running, Connectivity, IT equipments available, Educational material trainers availability</t>
  </si>
  <si>
    <t>Component 2: Support of Employment (SE)</t>
  </si>
  <si>
    <t>Grantee: project reports, sample list of employers, certification from Local NGOs, testimonies from people and employers</t>
  </si>
  <si>
    <t>Economic growth, job openings, interest of employers</t>
  </si>
  <si>
    <t>Milestone 7: Educative actions on environment aimed at children and young people</t>
  </si>
  <si>
    <t>Creation of a network of youth groups that work for the defense of the environment in their local and global communities.
Talks in schools and teaching units: sustainability and environmental commitment to be implemented in Spanish training centers.</t>
  </si>
  <si>
    <t xml:space="preserve">Interest of students in environment
Collaboration and openness in shools to introduce environmental contents </t>
  </si>
  <si>
    <t>Milestone 8: Training, awareness, and advocacy actions on the environment for the general public</t>
  </si>
  <si>
    <t xml:space="preserve"> “Socio-environmental justice” online training course.
“Recicoles” action for schools and companies to promote the recycling of stationery
CO2 calculator web 
Exhibition on environmental protection </t>
  </si>
  <si>
    <t>Interest of beneficiaries in environment</t>
  </si>
  <si>
    <t>Y1 Latin America &amp; Africa</t>
  </si>
  <si>
    <t>Milestone 3: Digital Component (DC): Training delivery through LATAM CC S2S Learning Service platform</t>
  </si>
  <si>
    <t>Grantee: project reports; LATAM CC S2S Learning Service internal report; Certification of Local NGO</t>
  </si>
  <si>
    <t>Development of capacities of partner organizations (FyA in 8 Latam countries) in terms of monitoring and advocacy for environmental rights and education in indigenous communities 
Cooperation actions related to the protection of the environment and the defense of indigenous territory in Amazonia in 5 countries</t>
  </si>
  <si>
    <t>Grantee: project reports, reports and documents created, certification from Local NGOs, testimonies from people</t>
  </si>
  <si>
    <t>Socio-political stability in the countries where the projects are to be carried out</t>
  </si>
  <si>
    <t>Y1 PMO - Monitoring and Evaluation</t>
  </si>
  <si>
    <t xml:space="preserve">Milestone 1: Gather lessons learned and best practices from the implementation period </t>
  </si>
  <si>
    <t>Evaluate actions carried out during the period and identify those that need to be applied in future implementations</t>
  </si>
  <si>
    <t xml:space="preserve">Grantee: Include results in the Global PMO report and share in GAL framework </t>
  </si>
  <si>
    <t>Year 2</t>
  </si>
  <si>
    <t>Y2 Spain</t>
  </si>
  <si>
    <t>Periodic market analysis review.</t>
  </si>
  <si>
    <t>Y2 Latin America &amp; Africa</t>
  </si>
  <si>
    <t>Development of capacities of partner organizations (FyA in 8 Latam countries) in terms of monitoring and advocacy for the incorporation of integral ecology in education and the defense of human rights such as education in indigenous communities, and citizen participation in defense of their territories and the assets of nature 
Cooperation actions related to the protection of the environment and the defense of indigenous territory in Amazonia in 5 countries</t>
  </si>
  <si>
    <t>Y2 PMO - Monitoring and Evaluation</t>
  </si>
  <si>
    <t>Milestone 1: Gather lessons learned and best practices from the implementation period (including mid-term research)</t>
  </si>
  <si>
    <t>Year 3</t>
  </si>
  <si>
    <t>Y3 Spain</t>
  </si>
  <si>
    <t>Y3 Latin America &amp; Africa</t>
  </si>
  <si>
    <t>Y3 PMO - Monitoring and Evaluation</t>
  </si>
  <si>
    <t>Milestone 1: Gather lessons learned and best practices from the implementation period (including final reserach)</t>
  </si>
  <si>
    <t>Evaluate actions carried out during the 2nd period and identify those that need to be applied in future implementations</t>
  </si>
  <si>
    <t xml:space="preserve">OUTPUTS </t>
  </si>
  <si>
    <t xml:space="preserve"> SKILLS TO SUCCEED  LEVEL 1: CONNECTED ((Participate in an activity)- Please refer to the B3a. Help S2S Goal and Outcome Sheeet as required.  Please include the total figures Component wise (if applicable) in this sheet and provide the breakup under B3. S2S Goal and Outcome Sheet. Also, incldue the % PwD  of total CONNECTED figures - if applicable/available. </t>
  </si>
  <si>
    <t>Continuous engagement with local delivery partners and support of local stakeholders.  Social, political and economical situation remains similar.
Co-finance required from other donors</t>
  </si>
  <si>
    <t xml:space="preserve"> CONNECTED</t>
  </si>
  <si>
    <t>Participation in trainings on employability</t>
  </si>
  <si>
    <t>Project reports from NGOs                                     
Spain CC S2S Learning Service internal report      
List of participants (coded)                                   
Sample of training materials                                   
Visual materials                                                   
Certification of NGOs</t>
  </si>
  <si>
    <t>Participation in environmental actions (Spain and Latam)</t>
  </si>
  <si>
    <t>Project reports
Reports and documents created
Certification of NGOs
Visual materials
Testimonies from people</t>
  </si>
  <si>
    <t xml:space="preserve"> SKILLS TO SUCCEED LEVEL 2: IMPROVED ( (Substantive life improvement). Please refer to the B3a. Help S2S Goal and Outcome Sheeet as required.  Please include the total figures Component wise (if applicable) in this sheet and provide the breakup under B3. S2S Goal and Outcome Sheet.   Also, incldue the % PwD  of total IMPROVED figures - if applicable/available. </t>
  </si>
  <si>
    <t>IMPROVED</t>
  </si>
  <si>
    <t>Digital Component DC (Digital Soft Skills and Basic Digital Knowledge Area)</t>
  </si>
  <si>
    <t>Technical Component TC (Highly Digitalized Competency / Basic Digital Knowledge according  to the professional profile and Specific Technical knowledge)</t>
  </si>
  <si>
    <t>Project reports from NGOs                                     
Spain CC S2S Learning Service internal report     
List of participants (coded)                                    
Sample of training materials                               
Visual materials                                                    
Certification of NGOs</t>
  </si>
  <si>
    <t xml:space="preserve">OUTCOMES </t>
  </si>
  <si>
    <t xml:space="preserve"> SKILLS TO SUCCEED  LEVEL 3:TRANSFORMED ((Substantive life improvement). Please refer to the B3a. Help S2S Goal and Outcome Sheeet as required.  Please include the total figures Component wise (if applicable) in this sheet and provide the breakup under B3. S2S Goal and Outcome Sheet.  Also, incldue the % PwD  of total TRANSFORMED figures - if applicable/available. </t>
  </si>
  <si>
    <t>TRANSFORMED</t>
  </si>
  <si>
    <t>B3 Skills to Succeed Goals &amp; Outcomes Estimates</t>
  </si>
  <si>
    <t xml:space="preserve">Total Target </t>
  </si>
  <si>
    <t>Connected (Participate in an activity)</t>
  </si>
  <si>
    <t>Male</t>
  </si>
  <si>
    <t>Female</t>
  </si>
  <si>
    <t>Non-binary</t>
  </si>
  <si>
    <t xml:space="preserve">Total </t>
  </si>
  <si>
    <t xml:space="preserve">Total Reached </t>
  </si>
  <si>
    <t>YEAR 1</t>
  </si>
  <si>
    <t>Improved (Substantive life improvement)</t>
  </si>
  <si>
    <t>Improved Career Management</t>
  </si>
  <si>
    <t>Improved Mindset</t>
  </si>
  <si>
    <t>Skilled</t>
  </si>
  <si>
    <t xml:space="preserve">Obtained Work experience </t>
  </si>
  <si>
    <t>Total Improved  Year 1</t>
  </si>
  <si>
    <t>Transformed (Enduring change in circumstances)</t>
  </si>
  <si>
    <t>Re-entered Formal Education</t>
  </si>
  <si>
    <t>Employed</t>
  </si>
  <si>
    <t>(Employed by Accenture) Subset of employed</t>
  </si>
  <si>
    <t>Increased Career Resilience</t>
  </si>
  <si>
    <t>Self-employed</t>
  </si>
  <si>
    <t>Grew business</t>
  </si>
  <si>
    <t>Started a business</t>
  </si>
  <si>
    <t xml:space="preserve">Total Transformed Year 1
</t>
  </si>
  <si>
    <t>Total Improved  Year 2</t>
  </si>
  <si>
    <t>Total Transformed Year 2</t>
  </si>
  <si>
    <t>Total Improved  Year 3</t>
  </si>
  <si>
    <r>
      <rPr>
        <b/>
        <sz val="10"/>
        <color theme="1"/>
        <rFont val="Arial"/>
        <family val="2"/>
      </rPr>
      <t>Transformed (Enduring change in circumstances)</t>
    </r>
    <r>
      <rPr>
        <b/>
        <sz val="10"/>
        <color theme="1"/>
        <rFont val="Arial"/>
        <family val="2"/>
      </rPr>
      <t xml:space="preserve">
</t>
    </r>
  </si>
  <si>
    <t>Total Transformed Year 3</t>
  </si>
  <si>
    <t>Total Improved Year 1 + 2 + 3</t>
  </si>
  <si>
    <t>Total Transformed Year 1 + 2 + 3</t>
  </si>
  <si>
    <r>
      <rPr>
        <b/>
        <sz val="10"/>
        <color theme="1"/>
        <rFont val="Arial"/>
        <family val="2"/>
      </rPr>
      <t xml:space="preserve">Note: </t>
    </r>
    <r>
      <rPr>
        <sz val="10"/>
        <color theme="1"/>
        <rFont val="Arial"/>
        <family val="2"/>
      </rPr>
      <t>Please mention % breakdown of male/ female / non-binary for each country per year and % People with Disabilities (PwD) of total Reached/ Improved and Transformed (if any) as notes below the table. We invite our partners to confirm how many persons with Disabilities they will reach, and what specific measures and initiatives they propose to enable this.  We would encourage prospective partners to engage with Accenture, and / or specialist organizations to design for inclusion from the onset.</t>
    </r>
  </si>
  <si>
    <t>Total Reached Year 1 + 2 + 3</t>
  </si>
  <si>
    <t>This budget category includes all hardware that will be required to perform the activities with the required efficiency.</t>
  </si>
  <si>
    <t>Pro Bono: $USD 300,000</t>
  </si>
  <si>
    <t>Training of 1,185 people in Digital Soft Skills and Basic Digital Knowledge Area</t>
  </si>
  <si>
    <t>Training of 1,185 people in Highly Digitalized Competencies or Basic Digital Knowledge, according to the professional profile and training in Specific Technical knowledge</t>
  </si>
  <si>
    <t>Training for Employment, labor intermediation and placement activities for 770 people.</t>
  </si>
  <si>
    <t>Training of 1,185 people in Highly Digitalized Competencies or Basic Digital Knowledge, including Environmental Competencies and new courses developed by Accenture, according to the professional profile and training in Specific Technical knowledge</t>
  </si>
  <si>
    <r>
      <t>Training for Employment, labor intermediation and placement activities for</t>
    </r>
    <r>
      <rPr>
        <sz val="10"/>
        <color rgb="FFFF0000"/>
        <rFont val="Arial"/>
        <family val="2"/>
      </rPr>
      <t xml:space="preserve"> </t>
    </r>
    <r>
      <rPr>
        <sz val="10"/>
        <rFont val="Arial"/>
        <family val="2"/>
      </rPr>
      <t xml:space="preserve">770 </t>
    </r>
    <r>
      <rPr>
        <sz val="10"/>
        <color rgb="FF000000"/>
        <rFont val="Arial"/>
        <family val="2"/>
      </rPr>
      <t>people.</t>
    </r>
  </si>
  <si>
    <t>Milestone 6: Job placement / Paid internships / Self Employment opportunities / re-enter formal education</t>
  </si>
  <si>
    <t>Milestone 6: Job placement / Paid internships / Self Employment opportunities  / re-enter formal education</t>
  </si>
  <si>
    <t>Milestone 6: Job placement / Paid internships / Re-entering formal education  / re-enter formal education</t>
  </si>
  <si>
    <r>
      <t>Training of 7,774</t>
    </r>
    <r>
      <rPr>
        <sz val="10"/>
        <color theme="1"/>
        <rFont val="Arial"/>
        <family val="2"/>
      </rPr>
      <t xml:space="preserve"> people in Digital Soft Skills and Basic Digital Knowledge Area</t>
    </r>
  </si>
  <si>
    <r>
      <t>Training of 5,689</t>
    </r>
    <r>
      <rPr>
        <sz val="10"/>
        <color theme="1"/>
        <rFont val="Arial"/>
        <family val="2"/>
      </rPr>
      <t xml:space="preserve"> people in Highly Digitalized Competencies or Basic Digital Knowledge, including Environmental Competencies and new courses developed by Accenture, according to the professional profile and training in Specific Technical knowledge</t>
    </r>
  </si>
  <si>
    <r>
      <t>Training for Employment, labor intermediation and placement activities for</t>
    </r>
    <r>
      <rPr>
        <sz val="10"/>
        <color rgb="FFFF0000"/>
        <rFont val="Arial"/>
        <family val="2"/>
      </rPr>
      <t xml:space="preserve"> </t>
    </r>
    <r>
      <rPr>
        <sz val="10"/>
        <rFont val="Arial"/>
        <family val="2"/>
      </rPr>
      <t>2,964</t>
    </r>
    <r>
      <rPr>
        <sz val="10"/>
        <color rgb="FF000000"/>
        <rFont val="Arial"/>
        <family val="2"/>
      </rPr>
      <t xml:space="preserve"> people.</t>
    </r>
  </si>
  <si>
    <t>Training of 7,927 people in Digital Soft Skills and Basic Digital Knowledge Area</t>
  </si>
  <si>
    <t>Training of 5,713 people in Highly Digitalized Competencies or Basic Digital Knowledge, including Environmental Competencies and new courses developed by Accenture, according to the professional profile and training in Specific Technical knowledge</t>
  </si>
  <si>
    <r>
      <t>Training for Employment, labor intermediation and placement activities for</t>
    </r>
    <r>
      <rPr>
        <sz val="10"/>
        <color rgb="FFFF0000"/>
        <rFont val="Arial"/>
        <family val="2"/>
      </rPr>
      <t xml:space="preserve"> </t>
    </r>
    <r>
      <rPr>
        <sz val="10"/>
        <color theme="1"/>
        <rFont val="Arial"/>
        <family val="2"/>
      </rPr>
      <t>3,126</t>
    </r>
    <r>
      <rPr>
        <sz val="10"/>
        <color rgb="FF000000"/>
        <rFont val="Arial"/>
        <family val="2"/>
      </rPr>
      <t xml:space="preserve"> people.</t>
    </r>
  </si>
  <si>
    <t>Training of 8,194 people in Digital Soft Skills and Basic Digital Knowledge Area</t>
  </si>
  <si>
    <t>Training of 5,872 people in Highly Digitalized Competencies or Basic Digital Knowledge, including Environmental Competencies and new courses developed by Accenture, according to the professional profile and training in Specific Technical knowledge</t>
  </si>
  <si>
    <t>Paid Internships/labor contract</t>
  </si>
  <si>
    <t>Self-employment</t>
  </si>
  <si>
    <t>Component 3: Environmental Actions (EA)</t>
  </si>
  <si>
    <t xml:space="preserve">Component 1: Training for employability (TE)
</t>
  </si>
  <si>
    <t>89,636 people trained in Digital Soft Skills / Basic Digital Knowledge Area / Highly Digitalized Competency / Basic Digital Knowledge according  to the professional profile and Specific Technical knowledge (without completing the whole pathway of DC or TC)</t>
  </si>
  <si>
    <t>53,049 people trained and or participated in education actions on environment / cooperation actions for the defense of the environment</t>
  </si>
  <si>
    <t xml:space="preserve">6,606 people employed </t>
  </si>
  <si>
    <t>1,264 people self-employed</t>
  </si>
  <si>
    <t>3,664 people re-enter formal education</t>
  </si>
  <si>
    <t>Re-entered formal education</t>
  </si>
  <si>
    <t>27,450 people trained in Be Digital + at least one Basic / Cross Competency + at least one Basic Digital Knowledge courses</t>
  </si>
  <si>
    <t>8,793 people completed a specific training on environment or actively started specific actions in defense of environment</t>
  </si>
  <si>
    <t>Educative actions on environment aimed at children and young people</t>
  </si>
  <si>
    <t>20,829 people trained in 1 Specific Technical knowledge + at least one Basic / Cross Competency or at least one Basic Digital Knowledge</t>
  </si>
  <si>
    <t>Milestone 6: # Job placement / Paid internships / Re-entering formal education # Job placement / Paid internships / Re-entering formal education  / Self-employment (entrepreneurship with purpose)</t>
  </si>
  <si>
    <r>
      <t>Ring Fence</t>
    </r>
    <r>
      <rPr>
        <b/>
        <sz val="10"/>
        <color rgb="FFFF0000"/>
        <rFont val="Arial"/>
        <family val="2"/>
      </rPr>
      <t xml:space="preserve">* </t>
    </r>
    <r>
      <rPr>
        <i/>
        <sz val="10"/>
        <color theme="1"/>
        <rFont val="Arial"/>
        <family val="2"/>
      </rPr>
      <t>(the number of participants is 13.851 people, but 2.000 of them are already counted in the columns B-CC)</t>
    </r>
  </si>
  <si>
    <t>Milestone 7: International cooperation actions for the defense of the environment</t>
  </si>
  <si>
    <t>Ring Fence. Milestone7: International cooperation actions for the defense of the environment</t>
  </si>
  <si>
    <t>Training for Employment, labor intermediation and placement activities for 3,134 people.</t>
  </si>
  <si>
    <t>year</t>
  </si>
  <si>
    <t>metric</t>
  </si>
  <si>
    <t>Connected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</si>
</sst>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540A]* #,##0.00_ ;_-[$$-540A]* \-#,##0.00\ ;_-[$$-540A]* &quot;-&quot;??_ ;_-@_ "/>
    <numFmt numFmtId="165" formatCode="&quot;$&quot;#,##0"/>
  </numFmts>
  <fonts count="31" x14ac:knownFonts="1">
    <font>
      <sz val="10"/>
      <color rgb="FF000000"/>
      <name val="Arial"/>
    </font>
    <font>
      <b/>
      <sz val="14"/>
      <color theme="1"/>
      <name val="Arial"/>
      <family val="2"/>
    </font>
    <font>
      <sz val="10"/>
      <name val="Arial"/>
      <family val="2"/>
    </font>
    <font>
      <sz val="10"/>
      <color theme="1"/>
      <name val="Arial"/>
      <family val="2"/>
    </font>
    <font>
      <b/>
      <sz val="12"/>
      <color theme="1"/>
      <name val="Arial"/>
      <family val="2"/>
    </font>
    <font>
      <sz val="12"/>
      <color theme="1"/>
      <name val="Arial"/>
      <family val="2"/>
    </font>
    <font>
      <sz val="12"/>
      <color rgb="FFFF0000"/>
      <name val="Arial"/>
      <family val="2"/>
    </font>
    <font>
      <b/>
      <sz val="10"/>
      <color theme="1"/>
      <name val="Arial"/>
      <family val="2"/>
    </font>
    <font>
      <sz val="16"/>
      <color theme="1"/>
      <name val="Arial"/>
      <family val="2"/>
    </font>
    <font>
      <sz val="14"/>
      <color theme="1"/>
      <name val="Arial"/>
      <family val="2"/>
    </font>
    <font>
      <b/>
      <sz val="16"/>
      <color theme="1"/>
      <name val="Arial"/>
      <family val="2"/>
    </font>
    <font>
      <b/>
      <sz val="9"/>
      <color theme="1"/>
      <name val="Arial"/>
      <family val="2"/>
    </font>
    <font>
      <sz val="9"/>
      <color theme="1"/>
      <name val="Arial"/>
      <family val="2"/>
    </font>
    <font>
      <sz val="10"/>
      <color rgb="FF000000"/>
      <name val="Arial"/>
      <family val="2"/>
    </font>
    <font>
      <sz val="11"/>
      <color rgb="FF000000"/>
      <name val="Calibri"/>
      <family val="2"/>
    </font>
    <font>
      <sz val="10"/>
      <name val="Arial"/>
      <family val="2"/>
    </font>
    <font>
      <sz val="10"/>
      <color rgb="FFFF0000"/>
      <name val="Calibri"/>
      <family val="2"/>
    </font>
    <font>
      <b/>
      <sz val="10"/>
      <color rgb="FFFF0000"/>
      <name val="Arial"/>
      <family val="2"/>
    </font>
    <font>
      <sz val="10"/>
      <color rgb="FFFF0000"/>
      <name val="Arial"/>
      <family val="2"/>
    </font>
    <font>
      <b/>
      <sz val="18"/>
      <color theme="1"/>
      <name val="Arial"/>
      <family val="2"/>
    </font>
    <font>
      <b/>
      <sz val="11"/>
      <color theme="1"/>
      <name val="Arial"/>
      <family val="2"/>
    </font>
    <font>
      <sz val="11"/>
      <color theme="1"/>
      <name val="Arial"/>
      <family val="2"/>
    </font>
    <font>
      <sz val="10"/>
      <color theme="1"/>
      <name val="Calibri"/>
      <family val="2"/>
    </font>
    <font>
      <u/>
      <sz val="10"/>
      <color theme="1"/>
      <name val="Arial"/>
      <family val="2"/>
    </font>
    <font>
      <sz val="10"/>
      <color theme="1"/>
      <name val="Arial"/>
      <family val="2"/>
    </font>
    <font>
      <i/>
      <sz val="10"/>
      <color theme="1"/>
      <name val="Arial"/>
      <family val="2"/>
    </font>
    <font>
      <b/>
      <sz val="10"/>
      <color theme="1"/>
      <name val="Arial"/>
      <family val="2"/>
    </font>
    <font>
      <sz val="10"/>
      <name val="Arial"/>
      <family val="2"/>
    </font>
    <font>
      <sz val="10"/>
      <color rgb="FF000000"/>
      <name val="Arial"/>
      <family val="2"/>
    </font>
    <font>
      <sz val="8"/>
      <name val="Arial"/>
    </font>
    <font>
      <b/>
      <sz val="10"/>
      <color rgb="FF000000"/>
      <name val="Arial"/>
      <family val="2"/>
    </font>
  </fonts>
  <fills count="16">
    <fill>
      <patternFill patternType="none"/>
    </fill>
    <fill>
      <patternFill patternType="gray125"/>
    </fill>
    <fill>
      <patternFill patternType="solid">
        <fgColor rgb="FFCCFFFF"/>
        <bgColor rgb="FFCCFFFF"/>
      </patternFill>
    </fill>
    <fill>
      <patternFill patternType="solid">
        <fgColor rgb="FFFFFF00"/>
        <bgColor rgb="FFFFFF00"/>
      </patternFill>
    </fill>
    <fill>
      <patternFill patternType="solid">
        <fgColor rgb="FF92D050"/>
        <bgColor rgb="FF92D050"/>
      </patternFill>
    </fill>
    <fill>
      <patternFill patternType="solid">
        <fgColor rgb="FF00B0F0"/>
        <bgColor rgb="FF00B0F0"/>
      </patternFill>
    </fill>
    <fill>
      <patternFill patternType="solid">
        <fgColor rgb="FFFFC000"/>
        <bgColor rgb="FFFFC000"/>
      </patternFill>
    </fill>
    <fill>
      <patternFill patternType="solid">
        <fgColor rgb="FFD99594"/>
        <bgColor rgb="FFD99594"/>
      </patternFill>
    </fill>
    <fill>
      <patternFill patternType="solid">
        <fgColor rgb="FFCCC0D9"/>
        <bgColor rgb="FFCCC0D9"/>
      </patternFill>
    </fill>
    <fill>
      <patternFill patternType="solid">
        <fgColor rgb="FFC4BD97"/>
        <bgColor rgb="FFC4BD97"/>
      </patternFill>
    </fill>
    <fill>
      <patternFill patternType="solid">
        <fgColor rgb="FFD8D8D8"/>
        <bgColor rgb="FFD8D8D8"/>
      </patternFill>
    </fill>
    <fill>
      <patternFill patternType="solid">
        <fgColor theme="0"/>
        <bgColor theme="0"/>
      </patternFill>
    </fill>
    <fill>
      <patternFill patternType="solid">
        <fgColor rgb="FF8DB3E2"/>
        <bgColor rgb="FF8DB3E2"/>
      </patternFill>
    </fill>
    <fill>
      <patternFill patternType="solid">
        <fgColor rgb="FFDBE5F1"/>
        <bgColor rgb="FFDBE5F1"/>
      </patternFill>
    </fill>
    <fill>
      <patternFill patternType="solid">
        <fgColor rgb="FFFFFFFF"/>
        <bgColor rgb="FFFFFFFF"/>
      </patternFill>
    </fill>
    <fill>
      <patternFill patternType="solid">
        <fgColor rgb="FFC6D9F0"/>
        <bgColor rgb="FFC6D9F0"/>
      </patternFill>
    </fill>
  </fills>
  <borders count="3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diagonal/>
    </border>
    <border>
      <left style="thin">
        <color rgb="FF000000"/>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99">
    <xf numFmtId="0" fontId="0" fillId="0" borderId="0" xfId="0" applyFont="1" applyAlignment="1"/>
    <xf numFmtId="0" fontId="4" fillId="0" borderId="3" xfId="0" applyFont="1" applyBorder="1" applyAlignment="1">
      <alignment horizontal="left" vertical="top" wrapText="1"/>
    </xf>
    <xf numFmtId="49" fontId="5" fillId="2" borderId="3" xfId="0" applyNumberFormat="1" applyFont="1" applyFill="1" applyBorder="1" applyAlignment="1">
      <alignment horizontal="left" vertical="top"/>
    </xf>
    <xf numFmtId="0" fontId="5" fillId="0" borderId="3" xfId="0" applyFont="1" applyBorder="1" applyAlignment="1">
      <alignment horizontal="left" vertical="top" wrapText="1"/>
    </xf>
    <xf numFmtId="49" fontId="6" fillId="2" borderId="3" xfId="0" applyNumberFormat="1" applyFont="1" applyFill="1" applyBorder="1" applyAlignment="1">
      <alignment horizontal="left" vertical="top"/>
    </xf>
    <xf numFmtId="164" fontId="5" fillId="0" borderId="3" xfId="0" applyNumberFormat="1" applyFont="1" applyBorder="1" applyAlignment="1">
      <alignment horizontal="left" vertical="top" wrapText="1"/>
    </xf>
    <xf numFmtId="0" fontId="3" fillId="0" borderId="3" xfId="0" applyFont="1" applyBorder="1"/>
    <xf numFmtId="0" fontId="7" fillId="0" borderId="1" xfId="0" applyFont="1" applyBorder="1" applyAlignment="1">
      <alignment horizontal="left" vertical="top" wrapText="1"/>
    </xf>
    <xf numFmtId="0" fontId="7" fillId="0" borderId="0" xfId="0" applyFont="1"/>
    <xf numFmtId="0" fontId="8" fillId="0" borderId="0" xfId="0" applyFont="1" applyAlignment="1">
      <alignment vertical="top"/>
    </xf>
    <xf numFmtId="0" fontId="9" fillId="0" borderId="0" xfId="0" applyFont="1" applyAlignment="1">
      <alignment vertical="top"/>
    </xf>
    <xf numFmtId="0" fontId="3" fillId="0" borderId="0" xfId="0" applyFont="1" applyAlignment="1">
      <alignment vertical="top"/>
    </xf>
    <xf numFmtId="0" fontId="7" fillId="0" borderId="1" xfId="0" applyFont="1" applyBorder="1" applyAlignment="1">
      <alignment horizontal="center" vertical="top" wrapText="1"/>
    </xf>
    <xf numFmtId="0" fontId="7" fillId="4" borderId="10" xfId="0" applyFont="1" applyFill="1" applyBorder="1" applyAlignment="1">
      <alignment horizontal="center" vertical="top" wrapText="1"/>
    </xf>
    <xf numFmtId="0" fontId="7" fillId="9" borderId="10" xfId="0" applyFont="1" applyFill="1" applyBorder="1" applyAlignment="1">
      <alignment vertical="top"/>
    </xf>
    <xf numFmtId="0" fontId="11" fillId="0" borderId="0" xfId="0" applyFont="1" applyAlignment="1">
      <alignment vertical="top"/>
    </xf>
    <xf numFmtId="0" fontId="11" fillId="0" borderId="3" xfId="0" applyFont="1" applyBorder="1" applyAlignment="1">
      <alignment horizontal="center" vertical="top" wrapText="1"/>
    </xf>
    <xf numFmtId="0" fontId="12" fillId="0" borderId="0" xfId="0" applyFont="1" applyAlignment="1">
      <alignment vertical="top"/>
    </xf>
    <xf numFmtId="0" fontId="7" fillId="0" borderId="12" xfId="0" applyFont="1" applyBorder="1" applyAlignment="1">
      <alignment vertical="top"/>
    </xf>
    <xf numFmtId="165" fontId="3" fillId="0" borderId="3" xfId="0" applyNumberFormat="1" applyFont="1" applyBorder="1" applyAlignment="1">
      <alignment vertical="top" wrapText="1"/>
    </xf>
    <xf numFmtId="0" fontId="7" fillId="0" borderId="13" xfId="0" applyFont="1" applyBorder="1" applyAlignment="1">
      <alignment horizontal="center" vertical="top" wrapText="1"/>
    </xf>
    <xf numFmtId="0" fontId="3" fillId="0" borderId="3" xfId="0" applyFont="1" applyBorder="1" applyAlignment="1">
      <alignment vertical="top" wrapText="1"/>
    </xf>
    <xf numFmtId="165" fontId="13" fillId="0" borderId="3" xfId="0" applyNumberFormat="1" applyFont="1" applyBorder="1" applyAlignment="1">
      <alignment vertical="top"/>
    </xf>
    <xf numFmtId="165" fontId="13" fillId="0" borderId="2" xfId="0" applyNumberFormat="1" applyFont="1" applyBorder="1" applyAlignment="1">
      <alignment vertical="top"/>
    </xf>
    <xf numFmtId="165" fontId="14" fillId="0" borderId="2" xfId="0" applyNumberFormat="1" applyFont="1" applyBorder="1" applyAlignment="1">
      <alignment horizontal="right"/>
    </xf>
    <xf numFmtId="165" fontId="13" fillId="0" borderId="2" xfId="0" applyNumberFormat="1" applyFont="1" applyBorder="1" applyAlignment="1">
      <alignment vertical="top"/>
    </xf>
    <xf numFmtId="165" fontId="13" fillId="0" borderId="13" xfId="0" applyNumberFormat="1" applyFont="1" applyBorder="1" applyAlignment="1">
      <alignment vertical="top"/>
    </xf>
    <xf numFmtId="165" fontId="13" fillId="0" borderId="12" xfId="0" applyNumberFormat="1" applyFont="1" applyBorder="1" applyAlignment="1">
      <alignment vertical="top"/>
    </xf>
    <xf numFmtId="165" fontId="14" fillId="0" borderId="12" xfId="0" applyNumberFormat="1" applyFont="1" applyBorder="1" applyAlignment="1"/>
    <xf numFmtId="165" fontId="13" fillId="0" borderId="12" xfId="0" applyNumberFormat="1" applyFont="1" applyBorder="1" applyAlignment="1">
      <alignment vertical="top"/>
    </xf>
    <xf numFmtId="165" fontId="15" fillId="0" borderId="13" xfId="0" applyNumberFormat="1" applyFont="1" applyBorder="1" applyAlignment="1">
      <alignment vertical="top"/>
    </xf>
    <xf numFmtId="165" fontId="15" fillId="0" borderId="12" xfId="0" applyNumberFormat="1" applyFont="1" applyBorder="1" applyAlignment="1">
      <alignment vertical="top"/>
    </xf>
    <xf numFmtId="165" fontId="15" fillId="0" borderId="12" xfId="0" applyNumberFormat="1" applyFont="1" applyBorder="1" applyAlignment="1">
      <alignment vertical="top"/>
    </xf>
    <xf numFmtId="165" fontId="15" fillId="0" borderId="13" xfId="0" applyNumberFormat="1" applyFont="1" applyBorder="1" applyAlignment="1">
      <alignment vertical="top"/>
    </xf>
    <xf numFmtId="165" fontId="13" fillId="0" borderId="13" xfId="0" applyNumberFormat="1" applyFont="1" applyBorder="1" applyAlignment="1">
      <alignment vertical="top"/>
    </xf>
    <xf numFmtId="165" fontId="13" fillId="0" borderId="13" xfId="0" applyNumberFormat="1" applyFont="1" applyBorder="1" applyAlignment="1">
      <alignment vertical="top"/>
    </xf>
    <xf numFmtId="165" fontId="13" fillId="0" borderId="12" xfId="0" applyNumberFormat="1" applyFont="1" applyBorder="1" applyAlignment="1">
      <alignment vertical="top"/>
    </xf>
    <xf numFmtId="165" fontId="13" fillId="0" borderId="12" xfId="0" applyNumberFormat="1" applyFont="1" applyBorder="1" applyAlignment="1">
      <alignment vertical="top"/>
    </xf>
    <xf numFmtId="0" fontId="7" fillId="0" borderId="3" xfId="0" applyFont="1" applyBorder="1" applyAlignment="1">
      <alignment vertical="top" wrapText="1"/>
    </xf>
    <xf numFmtId="165" fontId="7" fillId="0" borderId="3" xfId="0" applyNumberFormat="1" applyFont="1" applyBorder="1" applyAlignment="1">
      <alignment vertical="top" wrapText="1"/>
    </xf>
    <xf numFmtId="165" fontId="13" fillId="0" borderId="2" xfId="0" applyNumberFormat="1" applyFont="1" applyBorder="1" applyAlignment="1">
      <alignment vertical="top"/>
    </xf>
    <xf numFmtId="165" fontId="3" fillId="0" borderId="3" xfId="0" applyNumberFormat="1" applyFont="1" applyBorder="1" applyAlignment="1">
      <alignment vertical="top" wrapText="1"/>
    </xf>
    <xf numFmtId="0" fontId="7" fillId="0" borderId="3" xfId="0" applyFont="1" applyBorder="1" applyAlignment="1">
      <alignment vertical="top"/>
    </xf>
    <xf numFmtId="165" fontId="7" fillId="0" borderId="3" xfId="0" applyNumberFormat="1" applyFont="1" applyBorder="1" applyAlignment="1">
      <alignment vertical="top"/>
    </xf>
    <xf numFmtId="0" fontId="7" fillId="0" borderId="0" xfId="0" applyFont="1" applyAlignment="1">
      <alignment vertical="top"/>
    </xf>
    <xf numFmtId="0" fontId="7" fillId="10" borderId="3" xfId="0" applyFont="1" applyFill="1" applyBorder="1" applyAlignment="1">
      <alignment vertical="top"/>
    </xf>
    <xf numFmtId="0" fontId="7" fillId="10" borderId="3" xfId="0" applyFont="1" applyFill="1" applyBorder="1" applyAlignment="1">
      <alignment vertical="top" wrapText="1"/>
    </xf>
    <xf numFmtId="0" fontId="18" fillId="11" borderId="17" xfId="0" applyFont="1" applyFill="1" applyBorder="1" applyAlignment="1">
      <alignment vertical="top"/>
    </xf>
    <xf numFmtId="0" fontId="3" fillId="0" borderId="0" xfId="0" applyFont="1" applyAlignment="1">
      <alignment vertical="top" wrapText="1"/>
    </xf>
    <xf numFmtId="0" fontId="19" fillId="0" borderId="0" xfId="0" applyFont="1" applyAlignment="1">
      <alignment vertical="top"/>
    </xf>
    <xf numFmtId="0" fontId="3" fillId="12" borderId="3" xfId="0" applyFont="1" applyFill="1" applyBorder="1" applyAlignment="1">
      <alignment vertical="top" wrapText="1"/>
    </xf>
    <xf numFmtId="0" fontId="20" fillId="12" borderId="3" xfId="0" applyFont="1" applyFill="1" applyBorder="1" applyAlignment="1">
      <alignment vertical="top" wrapText="1"/>
    </xf>
    <xf numFmtId="0" fontId="3" fillId="0" borderId="3" xfId="0" applyFont="1" applyBorder="1" applyAlignment="1">
      <alignment horizontal="left" vertical="top" wrapText="1"/>
    </xf>
    <xf numFmtId="2" fontId="3"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3" xfId="0" applyFont="1" applyFill="1" applyBorder="1" applyAlignment="1">
      <alignment vertical="top" wrapText="1"/>
    </xf>
    <xf numFmtId="0" fontId="7" fillId="11" borderId="3" xfId="0" applyFont="1" applyFill="1" applyBorder="1" applyAlignment="1">
      <alignment horizontal="left" vertical="top" wrapText="1"/>
    </xf>
    <xf numFmtId="0" fontId="3" fillId="14" borderId="20" xfId="0" applyFont="1" applyFill="1" applyBorder="1" applyAlignment="1">
      <alignment horizontal="left" vertical="top" wrapText="1"/>
    </xf>
    <xf numFmtId="0" fontId="3" fillId="14" borderId="3" xfId="0" applyFont="1" applyFill="1" applyBorder="1" applyAlignment="1">
      <alignment horizontal="left" vertical="top" wrapText="1"/>
    </xf>
    <xf numFmtId="0" fontId="0" fillId="14" borderId="3" xfId="0" applyFont="1" applyFill="1" applyBorder="1" applyAlignment="1">
      <alignment horizontal="left" vertical="top" wrapText="1"/>
    </xf>
    <xf numFmtId="0" fontId="0" fillId="0" borderId="3" xfId="0" applyFont="1" applyBorder="1" applyAlignment="1">
      <alignment vertical="top" wrapText="1"/>
    </xf>
    <xf numFmtId="0" fontId="0" fillId="14" borderId="20" xfId="0" applyFont="1" applyFill="1" applyBorder="1" applyAlignment="1">
      <alignment horizontal="left" vertical="top" wrapText="1"/>
    </xf>
    <xf numFmtId="0" fontId="0" fillId="0" borderId="2" xfId="0" applyFont="1" applyBorder="1" applyAlignment="1">
      <alignment horizontal="left" vertical="top" wrapText="1"/>
    </xf>
    <xf numFmtId="0" fontId="0" fillId="14" borderId="21" xfId="0" applyFont="1" applyFill="1" applyBorder="1" applyAlignment="1">
      <alignment horizontal="left" vertical="top" wrapText="1"/>
    </xf>
    <xf numFmtId="0" fontId="0" fillId="14" borderId="22" xfId="0" applyFont="1" applyFill="1" applyBorder="1" applyAlignment="1">
      <alignment horizontal="left" vertical="top" wrapText="1"/>
    </xf>
    <xf numFmtId="0" fontId="7" fillId="6" borderId="3" xfId="0" applyFont="1" applyFill="1" applyBorder="1" applyAlignment="1">
      <alignment vertical="top" wrapText="1"/>
    </xf>
    <xf numFmtId="0" fontId="20" fillId="12" borderId="24" xfId="0" applyFont="1" applyFill="1" applyBorder="1" applyAlignment="1">
      <alignment horizontal="center" vertical="top" wrapText="1"/>
    </xf>
    <xf numFmtId="0" fontId="20" fillId="12" borderId="25" xfId="0" applyFont="1" applyFill="1" applyBorder="1" applyAlignment="1">
      <alignment horizontal="center" vertical="top" wrapText="1"/>
    </xf>
    <xf numFmtId="0" fontId="3" fillId="11" borderId="3" xfId="0" applyFont="1" applyFill="1" applyBorder="1" applyAlignment="1">
      <alignment horizontal="left" vertical="top" wrapText="1"/>
    </xf>
    <xf numFmtId="0" fontId="3" fillId="0" borderId="27" xfId="0" applyFont="1" applyBorder="1" applyAlignment="1">
      <alignment vertical="top" wrapText="1"/>
    </xf>
    <xf numFmtId="0" fontId="0" fillId="0" borderId="31" xfId="0" applyFont="1" applyBorder="1" applyAlignment="1">
      <alignment vertical="top" wrapText="1"/>
    </xf>
    <xf numFmtId="0" fontId="10" fillId="0" borderId="0" xfId="0" applyFont="1" applyAlignment="1">
      <alignment vertical="top"/>
    </xf>
    <xf numFmtId="0" fontId="10" fillId="0" borderId="32" xfId="0" applyFont="1" applyBorder="1" applyAlignment="1">
      <alignment vertical="top"/>
    </xf>
    <xf numFmtId="0" fontId="7" fillId="0" borderId="3" xfId="0" applyFont="1" applyBorder="1" applyAlignment="1">
      <alignment horizontal="center" vertical="top" wrapText="1"/>
    </xf>
    <xf numFmtId="3" fontId="3" fillId="0" borderId="3" xfId="0" applyNumberFormat="1" applyFont="1" applyBorder="1" applyAlignment="1">
      <alignment horizontal="center" vertical="top" wrapText="1"/>
    </xf>
    <xf numFmtId="3" fontId="3" fillId="0" borderId="3" xfId="0" applyNumberFormat="1" applyFont="1" applyBorder="1" applyAlignment="1">
      <alignment horizontal="center" vertical="top"/>
    </xf>
    <xf numFmtId="0" fontId="3" fillId="0" borderId="3" xfId="0" applyFont="1" applyBorder="1" applyAlignment="1">
      <alignment horizontal="center" vertical="top" wrapText="1"/>
    </xf>
    <xf numFmtId="3" fontId="7" fillId="0" borderId="3" xfId="0" applyNumberFormat="1" applyFont="1" applyBorder="1" applyAlignment="1">
      <alignment horizontal="center" vertical="top" wrapText="1"/>
    </xf>
    <xf numFmtId="0" fontId="7" fillId="0" borderId="5" xfId="0" applyFont="1" applyBorder="1" applyAlignment="1">
      <alignment horizontal="center" vertical="top" wrapText="1"/>
    </xf>
    <xf numFmtId="0" fontId="7" fillId="0" borderId="2" xfId="0" applyFont="1" applyBorder="1" applyAlignment="1">
      <alignment horizontal="center" vertical="top" wrapText="1"/>
    </xf>
    <xf numFmtId="0" fontId="7" fillId="0" borderId="3" xfId="0" applyFont="1" applyBorder="1" applyAlignment="1">
      <alignment horizontal="left" vertical="top" wrapText="1"/>
    </xf>
    <xf numFmtId="0" fontId="3" fillId="0" borderId="3" xfId="0" applyFont="1" applyBorder="1" applyAlignment="1">
      <alignment vertical="top"/>
    </xf>
    <xf numFmtId="0" fontId="3" fillId="15" borderId="3" xfId="0" applyFont="1" applyFill="1" applyBorder="1" applyAlignment="1">
      <alignment vertical="top" wrapText="1"/>
    </xf>
    <xf numFmtId="0" fontId="3" fillId="15" borderId="3" xfId="0" applyFont="1" applyFill="1" applyBorder="1" applyAlignment="1">
      <alignment vertical="top"/>
    </xf>
    <xf numFmtId="0" fontId="3" fillId="15" borderId="3" xfId="0" applyFont="1" applyFill="1" applyBorder="1" applyAlignment="1">
      <alignment horizontal="center" vertical="top"/>
    </xf>
    <xf numFmtId="0" fontId="3" fillId="0" borderId="1" xfId="0" applyFont="1" applyBorder="1" applyAlignment="1">
      <alignment vertical="top" wrapText="1"/>
    </xf>
    <xf numFmtId="0" fontId="7" fillId="0" borderId="1" xfId="0" applyFont="1" applyBorder="1" applyAlignment="1">
      <alignment vertical="top" wrapText="1"/>
    </xf>
    <xf numFmtId="3" fontId="7" fillId="0" borderId="3" xfId="0" applyNumberFormat="1" applyFont="1" applyBorder="1" applyAlignment="1">
      <alignment horizontal="center" vertical="top"/>
    </xf>
    <xf numFmtId="0" fontId="7" fillId="0" borderId="5" xfId="0" applyFont="1" applyBorder="1" applyAlignment="1">
      <alignment vertical="top" wrapText="1"/>
    </xf>
    <xf numFmtId="0" fontId="7" fillId="0" borderId="2" xfId="0" applyFont="1" applyBorder="1" applyAlignment="1">
      <alignment vertical="top" wrapText="1"/>
    </xf>
    <xf numFmtId="3" fontId="7" fillId="0" borderId="3" xfId="0" applyNumberFormat="1" applyFont="1" applyBorder="1" applyAlignment="1">
      <alignment vertical="top" wrapText="1"/>
    </xf>
    <xf numFmtId="0" fontId="3" fillId="0" borderId="3" xfId="0" applyFont="1" applyBorder="1" applyAlignment="1">
      <alignment horizontal="center" vertical="top"/>
    </xf>
    <xf numFmtId="0" fontId="7" fillId="0" borderId="0" xfId="0" applyFont="1" applyAlignment="1">
      <alignment vertical="top" wrapText="1"/>
    </xf>
    <xf numFmtId="3" fontId="3" fillId="0" borderId="0" xfId="0" applyNumberFormat="1" applyFont="1" applyAlignment="1">
      <alignment horizontal="center" vertical="top"/>
    </xf>
    <xf numFmtId="0" fontId="7" fillId="0" borderId="0" xfId="0" applyFont="1" applyAlignment="1">
      <alignment horizontal="center" vertical="top" wrapText="1"/>
    </xf>
    <xf numFmtId="3" fontId="21" fillId="0" borderId="3" xfId="0" applyNumberFormat="1" applyFont="1" applyBorder="1" applyAlignment="1">
      <alignment horizontal="center" vertical="top" wrapText="1"/>
    </xf>
    <xf numFmtId="3" fontId="3" fillId="0" borderId="3" xfId="0" applyNumberFormat="1" applyFont="1" applyBorder="1" applyAlignment="1">
      <alignment horizontal="center" vertical="top" wrapText="1"/>
    </xf>
    <xf numFmtId="0" fontId="3" fillId="0" borderId="3" xfId="0" applyFont="1" applyBorder="1" applyAlignment="1">
      <alignment horizontal="center" vertical="top" wrapText="1"/>
    </xf>
    <xf numFmtId="0" fontId="22" fillId="0" borderId="3" xfId="0" applyFont="1" applyBorder="1"/>
    <xf numFmtId="0" fontId="3" fillId="0" borderId="3" xfId="0" applyFont="1" applyBorder="1" applyAlignment="1">
      <alignment vertical="top"/>
    </xf>
    <xf numFmtId="0" fontId="0" fillId="0" borderId="0" xfId="0" applyFont="1" applyAlignment="1"/>
    <xf numFmtId="0" fontId="24" fillId="0" borderId="3" xfId="0" applyFont="1" applyBorder="1" applyAlignment="1">
      <alignment horizontal="center" vertical="top" wrapText="1"/>
    </xf>
    <xf numFmtId="3" fontId="24" fillId="0" borderId="3" xfId="0" applyNumberFormat="1" applyFont="1" applyBorder="1" applyAlignment="1">
      <alignment horizontal="center" vertical="top" wrapText="1"/>
    </xf>
    <xf numFmtId="3" fontId="24" fillId="0" borderId="3" xfId="0" applyNumberFormat="1" applyFont="1" applyBorder="1" applyAlignment="1">
      <alignment horizontal="center" vertical="top"/>
    </xf>
    <xf numFmtId="0" fontId="24" fillId="0" borderId="3" xfId="0" applyFont="1" applyBorder="1" applyAlignment="1">
      <alignment vertical="top"/>
    </xf>
    <xf numFmtId="0" fontId="24" fillId="14" borderId="3" xfId="0" applyFont="1" applyFill="1" applyBorder="1" applyAlignment="1">
      <alignment horizontal="left" vertical="top" wrapText="1"/>
    </xf>
    <xf numFmtId="165" fontId="13" fillId="0" borderId="12" xfId="0" applyNumberFormat="1" applyFont="1" applyFill="1" applyBorder="1" applyAlignment="1">
      <alignment vertical="top"/>
    </xf>
    <xf numFmtId="165" fontId="3" fillId="0" borderId="3" xfId="0" applyNumberFormat="1" applyFont="1" applyFill="1" applyBorder="1" applyAlignment="1">
      <alignment vertical="top" wrapText="1"/>
    </xf>
    <xf numFmtId="3" fontId="7" fillId="0" borderId="3" xfId="0" applyNumberFormat="1" applyFont="1" applyBorder="1" applyAlignment="1">
      <alignment horizontal="right" vertical="top" wrapText="1"/>
    </xf>
    <xf numFmtId="0" fontId="24" fillId="0" borderId="3" xfId="0" applyFont="1" applyBorder="1" applyAlignment="1">
      <alignment horizontal="left" vertical="top" wrapText="1"/>
    </xf>
    <xf numFmtId="0" fontId="28" fillId="0" borderId="3" xfId="0" applyFont="1" applyBorder="1" applyAlignment="1">
      <alignment horizontal="left" vertical="top" wrapText="1"/>
    </xf>
    <xf numFmtId="0" fontId="28" fillId="14" borderId="3" xfId="0" applyFont="1" applyFill="1" applyBorder="1" applyAlignment="1">
      <alignment horizontal="left" vertical="top" wrapText="1"/>
    </xf>
    <xf numFmtId="0" fontId="27" fillId="0" borderId="3" xfId="0" applyFont="1" applyBorder="1" applyAlignment="1">
      <alignment horizontal="left" vertical="top" wrapText="1"/>
    </xf>
    <xf numFmtId="0" fontId="28" fillId="0" borderId="2" xfId="0" applyFont="1" applyBorder="1" applyAlignment="1">
      <alignment horizontal="left" vertical="top" wrapText="1"/>
    </xf>
    <xf numFmtId="0" fontId="0" fillId="0" borderId="21" xfId="0" applyFont="1" applyBorder="1" applyAlignment="1">
      <alignment vertical="top" wrapText="1"/>
    </xf>
    <xf numFmtId="0" fontId="3" fillId="0" borderId="28" xfId="0" applyFont="1" applyBorder="1" applyAlignment="1">
      <alignment vertical="top" wrapText="1"/>
    </xf>
    <xf numFmtId="0" fontId="3" fillId="0" borderId="33" xfId="0" applyFont="1" applyBorder="1" applyAlignment="1">
      <alignment horizontal="center" vertical="top" wrapText="1"/>
    </xf>
    <xf numFmtId="0" fontId="27" fillId="11" borderId="28" xfId="0" applyFont="1" applyFill="1" applyBorder="1" applyAlignment="1">
      <alignment horizontal="left" vertical="top" wrapText="1"/>
    </xf>
    <xf numFmtId="0" fontId="3" fillId="0" borderId="35" xfId="0" applyFont="1" applyBorder="1" applyAlignment="1">
      <alignment vertical="top" wrapText="1"/>
    </xf>
    <xf numFmtId="0" fontId="24" fillId="0" borderId="3" xfId="0" applyFont="1" applyBorder="1" applyAlignment="1">
      <alignment vertical="top" wrapText="1"/>
    </xf>
    <xf numFmtId="0" fontId="24" fillId="0" borderId="36" xfId="0" applyFont="1" applyBorder="1" applyAlignment="1">
      <alignment vertical="top" wrapText="1"/>
    </xf>
    <xf numFmtId="0" fontId="3" fillId="0" borderId="34" xfId="0" applyFont="1" applyBorder="1" applyAlignment="1">
      <alignment vertical="top" wrapText="1"/>
    </xf>
    <xf numFmtId="3" fontId="0" fillId="0" borderId="0" xfId="0" applyNumberFormat="1" applyFont="1" applyAlignment="1"/>
    <xf numFmtId="0" fontId="27" fillId="14" borderId="3" xfId="0" applyFont="1" applyFill="1" applyBorder="1" applyAlignment="1">
      <alignment horizontal="left" vertical="top" wrapText="1"/>
    </xf>
    <xf numFmtId="0" fontId="27" fillId="14" borderId="37" xfId="0" applyFont="1" applyFill="1" applyBorder="1" applyAlignment="1">
      <alignment horizontal="left" vertical="top" wrapText="1"/>
    </xf>
    <xf numFmtId="0" fontId="27" fillId="14" borderId="30" xfId="0" applyFont="1" applyFill="1" applyBorder="1" applyAlignment="1">
      <alignment horizontal="left" vertical="top" wrapText="1"/>
    </xf>
    <xf numFmtId="0" fontId="27" fillId="0" borderId="13" xfId="0" applyFont="1" applyBorder="1" applyAlignment="1">
      <alignment horizontal="left" vertical="top" wrapText="1"/>
    </xf>
    <xf numFmtId="0" fontId="27" fillId="14" borderId="20" xfId="0" applyFont="1" applyFill="1" applyBorder="1" applyAlignment="1">
      <alignment horizontal="left" vertical="top" wrapText="1"/>
    </xf>
    <xf numFmtId="0" fontId="27" fillId="0" borderId="3" xfId="0" applyFont="1" applyBorder="1" applyAlignment="1">
      <alignment vertical="top" wrapText="1"/>
    </xf>
    <xf numFmtId="0" fontId="3" fillId="0" borderId="18" xfId="0" applyFont="1" applyBorder="1" applyAlignment="1">
      <alignment horizontal="left" vertical="top" wrapText="1"/>
    </xf>
    <xf numFmtId="3" fontId="7" fillId="0" borderId="3" xfId="0" applyNumberFormat="1" applyFont="1" applyFill="1" applyBorder="1" applyAlignment="1">
      <alignment horizontal="center" vertical="top" wrapText="1"/>
    </xf>
    <xf numFmtId="0" fontId="27" fillId="0" borderId="2" xfId="0" applyFont="1" applyBorder="1" applyAlignment="1">
      <alignment horizontal="left" vertical="top" wrapText="1"/>
    </xf>
    <xf numFmtId="0" fontId="0" fillId="0" borderId="0" xfId="0" applyFont="1" applyAlignment="1">
      <alignment wrapText="1"/>
    </xf>
    <xf numFmtId="0" fontId="24" fillId="11" borderId="3" xfId="0" applyFont="1" applyFill="1" applyBorder="1" applyAlignment="1">
      <alignment horizontal="left" vertical="top" wrapText="1"/>
    </xf>
    <xf numFmtId="0" fontId="0" fillId="0" borderId="3" xfId="0" applyFont="1" applyFill="1" applyBorder="1" applyAlignment="1">
      <alignment horizontal="left" vertical="top" wrapText="1"/>
    </xf>
    <xf numFmtId="0" fontId="24" fillId="0"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28" fillId="0" borderId="3" xfId="0" applyFont="1" applyFill="1" applyBorder="1" applyAlignment="1">
      <alignment horizontal="left" vertical="top" wrapText="1"/>
    </xf>
    <xf numFmtId="0" fontId="0" fillId="0" borderId="0" xfId="0" applyFont="1" applyAlignment="1"/>
    <xf numFmtId="0" fontId="0" fillId="0" borderId="0" xfId="0" applyFont="1" applyAlignment="1"/>
    <xf numFmtId="0" fontId="3" fillId="0" borderId="1" xfId="0" applyFont="1" applyBorder="1" applyAlignment="1">
      <alignment horizontal="left" vertical="top" wrapText="1"/>
    </xf>
    <xf numFmtId="0" fontId="2" fillId="0" borderId="2" xfId="0" applyFont="1" applyBorder="1"/>
    <xf numFmtId="0" fontId="1"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Font="1" applyBorder="1" applyAlignment="1">
      <alignment horizontal="center" vertical="top" wrapText="1"/>
    </xf>
    <xf numFmtId="0" fontId="2" fillId="0" borderId="5" xfId="0" applyFont="1" applyBorder="1"/>
    <xf numFmtId="0" fontId="18" fillId="0" borderId="0" xfId="0" applyFont="1" applyAlignment="1">
      <alignment horizontal="left" vertical="top" wrapText="1"/>
    </xf>
    <xf numFmtId="0" fontId="0" fillId="0" borderId="0" xfId="0" applyFont="1" applyAlignment="1"/>
    <xf numFmtId="0" fontId="0" fillId="0" borderId="1" xfId="0" applyFont="1" applyBorder="1" applyAlignment="1">
      <alignment horizontal="left" vertical="top" wrapText="1"/>
    </xf>
    <xf numFmtId="0" fontId="2" fillId="0" borderId="5" xfId="0" applyFont="1" applyBorder="1" applyAlignment="1">
      <alignment wrapText="1"/>
    </xf>
    <xf numFmtId="0" fontId="2" fillId="0" borderId="2" xfId="0" applyFont="1" applyBorder="1" applyAlignment="1">
      <alignment wrapText="1"/>
    </xf>
    <xf numFmtId="0" fontId="17" fillId="11" borderId="14" xfId="0" applyFont="1" applyFill="1" applyBorder="1" applyAlignment="1">
      <alignment horizontal="left" vertical="top" wrapText="1"/>
    </xf>
    <xf numFmtId="0" fontId="2" fillId="0" borderId="15" xfId="0" applyFont="1" applyBorder="1"/>
    <xf numFmtId="0" fontId="2" fillId="0" borderId="16" xfId="0" applyFont="1" applyBorder="1"/>
    <xf numFmtId="0" fontId="16" fillId="0" borderId="0" xfId="0" applyFont="1" applyAlignment="1">
      <alignment horizontal="left" vertical="top"/>
    </xf>
    <xf numFmtId="0" fontId="3" fillId="0" borderId="0" xfId="0" applyFont="1" applyAlignment="1">
      <alignment horizontal="center" vertical="top"/>
    </xf>
    <xf numFmtId="0" fontId="7" fillId="10" borderId="1" xfId="0" applyFont="1" applyFill="1" applyBorder="1" applyAlignment="1">
      <alignment horizontal="center" vertical="top" wrapText="1"/>
    </xf>
    <xf numFmtId="0" fontId="11" fillId="3" borderId="7" xfId="0" applyFont="1" applyFill="1" applyBorder="1" applyAlignment="1">
      <alignment horizontal="center" vertical="top" wrapText="1"/>
    </xf>
    <xf numFmtId="0" fontId="2" fillId="0" borderId="8" xfId="0" applyFont="1" applyBorder="1"/>
    <xf numFmtId="0" fontId="2" fillId="0" borderId="9" xfId="0" applyFont="1" applyBorder="1"/>
    <xf numFmtId="0" fontId="7" fillId="5" borderId="7" xfId="0" applyFont="1" applyFill="1" applyBorder="1" applyAlignment="1">
      <alignment horizontal="center" vertical="top" wrapText="1"/>
    </xf>
    <xf numFmtId="0" fontId="7" fillId="6" borderId="7" xfId="0" applyFont="1" applyFill="1" applyBorder="1" applyAlignment="1">
      <alignment horizontal="center" vertical="top" wrapText="1"/>
    </xf>
    <xf numFmtId="0" fontId="2" fillId="0" borderId="11" xfId="0" applyFont="1" applyBorder="1"/>
    <xf numFmtId="0" fontId="7" fillId="7" borderId="7" xfId="0" applyFont="1" applyFill="1" applyBorder="1" applyAlignment="1">
      <alignment horizontal="center" vertical="top"/>
    </xf>
    <xf numFmtId="0" fontId="8" fillId="0" borderId="0" xfId="0" applyFont="1" applyAlignment="1">
      <alignment vertical="top"/>
    </xf>
    <xf numFmtId="49" fontId="10" fillId="0" borderId="0" xfId="0" applyNumberFormat="1" applyFont="1" applyAlignment="1">
      <alignment horizontal="center" vertical="top"/>
    </xf>
    <xf numFmtId="0" fontId="10" fillId="0" borderId="0" xfId="0" applyFont="1" applyAlignment="1">
      <alignment horizontal="center" vertical="top"/>
    </xf>
    <xf numFmtId="0" fontId="3" fillId="0" borderId="4" xfId="0" applyFont="1" applyBorder="1" applyAlignment="1">
      <alignment vertical="top"/>
    </xf>
    <xf numFmtId="0" fontId="2" fillId="0" borderId="6" xfId="0" applyFont="1" applyBorder="1"/>
    <xf numFmtId="0" fontId="2" fillId="0" borderId="12" xfId="0" applyFont="1" applyBorder="1"/>
    <xf numFmtId="0" fontId="7" fillId="0" borderId="1" xfId="0" applyFont="1" applyBorder="1" applyAlignment="1">
      <alignment horizontal="center" vertical="top" wrapText="1"/>
    </xf>
    <xf numFmtId="0" fontId="7" fillId="8" borderId="7" xfId="0" applyFont="1" applyFill="1" applyBorder="1" applyAlignment="1">
      <alignment horizontal="center" vertical="top"/>
    </xf>
    <xf numFmtId="0" fontId="20" fillId="13" borderId="18" xfId="0" applyFont="1" applyFill="1" applyBorder="1" applyAlignment="1">
      <alignment horizontal="center" vertical="top" wrapText="1"/>
    </xf>
    <xf numFmtId="0" fontId="2" fillId="0" borderId="23" xfId="0" applyFont="1" applyBorder="1"/>
    <xf numFmtId="0" fontId="20" fillId="13" borderId="29" xfId="0" applyFont="1" applyFill="1" applyBorder="1" applyAlignment="1">
      <alignment horizontal="center" vertical="top" wrapText="1"/>
    </xf>
    <xf numFmtId="0" fontId="2" fillId="0" borderId="19" xfId="0" applyFont="1" applyBorder="1"/>
    <xf numFmtId="0" fontId="1" fillId="12" borderId="1" xfId="0" applyFont="1" applyFill="1" applyBorder="1" applyAlignment="1">
      <alignment horizontal="left" vertical="top" wrapText="1"/>
    </xf>
    <xf numFmtId="0" fontId="2" fillId="0" borderId="26" xfId="0" applyFont="1" applyBorder="1"/>
    <xf numFmtId="0" fontId="20" fillId="13" borderId="1" xfId="0" applyFont="1" applyFill="1" applyBorder="1" applyAlignment="1">
      <alignment horizontal="center" vertical="top" wrapText="1"/>
    </xf>
    <xf numFmtId="0" fontId="27" fillId="0" borderId="18" xfId="0" applyFont="1" applyBorder="1" applyAlignment="1">
      <alignment horizontal="left" vertical="top" wrapText="1"/>
    </xf>
    <xf numFmtId="0" fontId="27" fillId="0" borderId="13" xfId="0" applyFont="1" applyBorder="1" applyAlignment="1">
      <alignment wrapText="1"/>
    </xf>
    <xf numFmtId="0" fontId="20" fillId="13" borderId="1" xfId="0" applyFont="1" applyFill="1" applyBorder="1" applyAlignment="1">
      <alignment horizontal="left" vertical="top" wrapText="1"/>
    </xf>
    <xf numFmtId="0" fontId="20" fillId="12" borderId="18" xfId="0" applyFont="1" applyFill="1" applyBorder="1" applyAlignment="1">
      <alignment horizontal="center" vertical="top" wrapText="1"/>
    </xf>
    <xf numFmtId="0" fontId="0" fillId="0" borderId="33" xfId="0" applyFont="1" applyBorder="1" applyAlignment="1">
      <alignment horizontal="center" vertical="center" wrapText="1"/>
    </xf>
    <xf numFmtId="0" fontId="2" fillId="0" borderId="33" xfId="0" applyFont="1" applyBorder="1" applyAlignment="1">
      <alignment wrapText="1"/>
    </xf>
    <xf numFmtId="0" fontId="2" fillId="0" borderId="13" xfId="0" applyFont="1" applyBorder="1"/>
    <xf numFmtId="0" fontId="3" fillId="0" borderId="18" xfId="0" applyFont="1" applyBorder="1" applyAlignment="1">
      <alignment horizontal="left" vertical="top" wrapText="1"/>
    </xf>
    <xf numFmtId="0" fontId="2" fillId="0" borderId="13" xfId="0" applyFont="1" applyBorder="1" applyAlignment="1">
      <alignment wrapText="1"/>
    </xf>
    <xf numFmtId="0" fontId="3" fillId="0" borderId="18" xfId="0" applyFont="1" applyBorder="1" applyAlignment="1">
      <alignment horizontal="center" vertical="top" wrapText="1"/>
    </xf>
    <xf numFmtId="0" fontId="2" fillId="0" borderId="19" xfId="0" applyFont="1" applyBorder="1" applyAlignment="1">
      <alignment wrapText="1"/>
    </xf>
    <xf numFmtId="0" fontId="3" fillId="0" borderId="0" xfId="0" applyFont="1" applyAlignment="1">
      <alignment horizontal="left" vertical="top" wrapText="1"/>
    </xf>
    <xf numFmtId="0" fontId="26" fillId="0" borderId="1" xfId="0" applyFont="1" applyFill="1" applyBorder="1" applyAlignment="1">
      <alignment horizontal="center" vertical="top" wrapText="1"/>
    </xf>
    <xf numFmtId="0" fontId="2" fillId="0" borderId="5" xfId="0" applyFont="1" applyFill="1" applyBorder="1"/>
    <xf numFmtId="0" fontId="2" fillId="0" borderId="2" xfId="0" applyFont="1" applyFill="1" applyBorder="1"/>
    <xf numFmtId="0" fontId="10" fillId="0" borderId="32" xfId="0" applyFont="1" applyBorder="1" applyAlignment="1">
      <alignment horizontal="center" vertical="top"/>
    </xf>
    <xf numFmtId="0" fontId="2" fillId="0" borderId="32" xfId="0" applyFont="1" applyBorder="1"/>
    <xf numFmtId="0" fontId="0" fillId="0" borderId="17" xfId="0" applyFont="1" applyFill="1" applyBorder="1" applyAlignment="1"/>
    <xf numFmtId="0" fontId="3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11" Type="http://schemas.openxmlformats.org/officeDocument/2006/relationships/styles" Target="styles.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9525</xdr:colOff>
      <xdr:row>7</xdr:row>
      <xdr:rowOff>57150</xdr:rowOff>
    </xdr:from>
    <xdr:ext cx="333375" cy="676275"/>
    <xdr:sp macro="" textlink="">
      <xdr:nvSpPr>
        <xdr:cNvPr id="3" name="Shape 3">
          <a:extLst>
            <a:ext uri="{FF2B5EF4-FFF2-40B4-BE49-F238E27FC236}">
              <a16:creationId xmlns:a16="http://schemas.microsoft.com/office/drawing/2014/main" id="{00000000-0008-0000-0200-000003000000}"/>
            </a:ext>
          </a:extLst>
        </xdr:cNvPr>
        <xdr:cNvSpPr/>
      </xdr:nvSpPr>
      <xdr:spPr>
        <a:xfrm>
          <a:off x="9525" y="1828800"/>
          <a:ext cx="333375" cy="676275"/>
        </a:xfrm>
        <a:prstGeom prst="downArrow">
          <a:avLst>
            <a:gd name="adj1" fmla="val 50000"/>
            <a:gd name="adj2" fmla="val 50000"/>
          </a:avLst>
        </a:prstGeom>
        <a:solidFill>
          <a:srgbClr val="008A3E"/>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104774</xdr:colOff>
      <xdr:row>12</xdr:row>
      <xdr:rowOff>19050</xdr:rowOff>
    </xdr:from>
    <xdr:ext cx="307975" cy="16173450"/>
    <xdr:sp macro="" textlink="">
      <xdr:nvSpPr>
        <xdr:cNvPr id="6" name="Shape 6">
          <a:extLst>
            <a:ext uri="{FF2B5EF4-FFF2-40B4-BE49-F238E27FC236}">
              <a16:creationId xmlns:a16="http://schemas.microsoft.com/office/drawing/2014/main" id="{00000000-0008-0000-0200-000006000000}"/>
            </a:ext>
          </a:extLst>
        </xdr:cNvPr>
        <xdr:cNvSpPr/>
      </xdr:nvSpPr>
      <xdr:spPr>
        <a:xfrm>
          <a:off x="104774" y="2717800"/>
          <a:ext cx="307975" cy="16173450"/>
        </a:xfrm>
        <a:prstGeom prst="downArrow">
          <a:avLst>
            <a:gd name="adj1" fmla="val 50000"/>
            <a:gd name="adj2" fmla="val 50000"/>
          </a:avLst>
        </a:prstGeom>
        <a:solidFill>
          <a:srgbClr val="008A3E"/>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98424</xdr:colOff>
      <xdr:row>39</xdr:row>
      <xdr:rowOff>76200</xdr:rowOff>
    </xdr:from>
    <xdr:ext cx="296183" cy="16783050"/>
    <xdr:sp macro="" textlink="">
      <xdr:nvSpPr>
        <xdr:cNvPr id="7" name="Shape 6">
          <a:extLst>
            <a:ext uri="{FF2B5EF4-FFF2-40B4-BE49-F238E27FC236}">
              <a16:creationId xmlns:a16="http://schemas.microsoft.com/office/drawing/2014/main" id="{00000000-0008-0000-0200-000007000000}"/>
            </a:ext>
          </a:extLst>
        </xdr:cNvPr>
        <xdr:cNvSpPr/>
      </xdr:nvSpPr>
      <xdr:spPr>
        <a:xfrm>
          <a:off x="98424" y="19398343"/>
          <a:ext cx="296183" cy="16783050"/>
        </a:xfrm>
        <a:prstGeom prst="downArrow">
          <a:avLst>
            <a:gd name="adj1" fmla="val 50000"/>
            <a:gd name="adj2" fmla="val 50000"/>
          </a:avLst>
        </a:prstGeom>
        <a:solidFill>
          <a:srgbClr val="008A3E"/>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0</xdr:col>
      <xdr:colOff>92075</xdr:colOff>
      <xdr:row>64</xdr:row>
      <xdr:rowOff>101600</xdr:rowOff>
    </xdr:from>
    <xdr:ext cx="275318" cy="16920936"/>
    <xdr:sp macro="" textlink="">
      <xdr:nvSpPr>
        <xdr:cNvPr id="8" name="Shape 6">
          <a:extLst>
            <a:ext uri="{FF2B5EF4-FFF2-40B4-BE49-F238E27FC236}">
              <a16:creationId xmlns:a16="http://schemas.microsoft.com/office/drawing/2014/main" id="{00000000-0008-0000-0200-000008000000}"/>
            </a:ext>
          </a:extLst>
        </xdr:cNvPr>
        <xdr:cNvSpPr/>
      </xdr:nvSpPr>
      <xdr:spPr>
        <a:xfrm>
          <a:off x="92075" y="36337421"/>
          <a:ext cx="275318" cy="16920936"/>
        </a:xfrm>
        <a:prstGeom prst="downArrow">
          <a:avLst>
            <a:gd name="adj1" fmla="val 50000"/>
            <a:gd name="adj2" fmla="val 50000"/>
          </a:avLst>
        </a:prstGeom>
        <a:solidFill>
          <a:srgbClr val="008A3E"/>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showGridLines="0" workbookViewId="0">
      <selection sqref="A1:B1"/>
    </sheetView>
  </sheetViews>
  <sheetFormatPr defaultColWidth="14.453125" defaultRowHeight="15" customHeight="1" x14ac:dyDescent="0.25"/>
  <cols>
    <col min="1" max="1" width="58.453125" customWidth="1"/>
    <col min="2" max="2" width="61.81640625" customWidth="1"/>
    <col min="3" max="26" width="8.7265625" customWidth="1"/>
  </cols>
  <sheetData>
    <row r="1" spans="1:2" ht="26.25" customHeight="1" x14ac:dyDescent="0.25">
      <c r="A1" s="143" t="s">
        <v>0</v>
      </c>
      <c r="B1" s="142"/>
    </row>
    <row r="2" spans="1:2" ht="38.25" customHeight="1" x14ac:dyDescent="0.25">
      <c r="A2" s="141" t="s">
        <v>1</v>
      </c>
      <c r="B2" s="142"/>
    </row>
    <row r="3" spans="1:2" ht="12.75" customHeight="1" x14ac:dyDescent="0.25">
      <c r="A3" s="1" t="s">
        <v>2</v>
      </c>
      <c r="B3" s="2" t="s">
        <v>3</v>
      </c>
    </row>
    <row r="4" spans="1:2" ht="24" customHeight="1" x14ac:dyDescent="0.25">
      <c r="A4" s="1" t="s">
        <v>4</v>
      </c>
      <c r="B4" s="3" t="s">
        <v>5</v>
      </c>
    </row>
    <row r="5" spans="1:2" ht="12.75" customHeight="1" x14ac:dyDescent="0.25">
      <c r="A5" s="1" t="s">
        <v>6</v>
      </c>
      <c r="B5" s="4" t="s">
        <v>7</v>
      </c>
    </row>
    <row r="6" spans="1:2" ht="12.75" customHeight="1" x14ac:dyDescent="0.25">
      <c r="A6" s="1" t="s">
        <v>8</v>
      </c>
      <c r="B6" s="2" t="s">
        <v>9</v>
      </c>
    </row>
    <row r="7" spans="1:2" ht="12.75" customHeight="1" x14ac:dyDescent="0.25">
      <c r="A7" s="1" t="s">
        <v>10</v>
      </c>
      <c r="B7" s="5">
        <v>5000000</v>
      </c>
    </row>
    <row r="8" spans="1:2" ht="12.75" customHeight="1" x14ac:dyDescent="0.25">
      <c r="A8" s="6"/>
      <c r="B8" s="6"/>
    </row>
    <row r="9" spans="1:2" ht="56.25" customHeight="1" x14ac:dyDescent="0.25">
      <c r="A9" s="144" t="s">
        <v>11</v>
      </c>
      <c r="B9" s="142"/>
    </row>
    <row r="10" spans="1:2" ht="123.75" customHeight="1" x14ac:dyDescent="0.25">
      <c r="A10" s="144" t="s">
        <v>12</v>
      </c>
      <c r="B10" s="142"/>
    </row>
    <row r="11" spans="1:2" ht="52.5" customHeight="1" x14ac:dyDescent="0.25">
      <c r="A11" s="144" t="s">
        <v>13</v>
      </c>
      <c r="B11" s="142"/>
    </row>
    <row r="12" spans="1:2" ht="60" customHeight="1" x14ac:dyDescent="0.25">
      <c r="A12" s="141" t="s">
        <v>14</v>
      </c>
      <c r="B12" s="142"/>
    </row>
    <row r="13" spans="1:2" ht="12.75" customHeight="1" x14ac:dyDescent="0.25"/>
    <row r="14" spans="1:2" ht="12.75" customHeight="1" x14ac:dyDescent="0.3">
      <c r="A14" s="8"/>
    </row>
    <row r="15" spans="1:2" ht="12.75" customHeight="1" x14ac:dyDescent="0.3">
      <c r="A15" s="8"/>
    </row>
    <row r="16" spans="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6">
    <mergeCell ref="A12:B12"/>
    <mergeCell ref="A1:B1"/>
    <mergeCell ref="A2:B2"/>
    <mergeCell ref="A9:B9"/>
    <mergeCell ref="A10:B10"/>
    <mergeCell ref="A11:B1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003"/>
  <sheetViews>
    <sheetView showGridLines="0" topLeftCell="A66" workbookViewId="0">
      <selection activeCell="A70" sqref="A70"/>
    </sheetView>
  </sheetViews>
  <sheetFormatPr defaultColWidth="14.453125" defaultRowHeight="15" customHeight="1" x14ac:dyDescent="0.25"/>
  <cols>
    <col min="1" max="1" width="14.453125" style="139"/>
    <col min="2" max="2" width="29" customWidth="1"/>
    <col min="3" max="3" width="10.7265625" customWidth="1"/>
    <col min="4" max="4" width="11.54296875" customWidth="1"/>
    <col min="5" max="5" width="13.453125" customWidth="1"/>
    <col min="6" max="6" width="13.81640625" customWidth="1"/>
    <col min="7" max="7" width="13.54296875" customWidth="1"/>
    <col min="8" max="8" width="13.1796875" customWidth="1"/>
    <col min="9" max="9" width="11.26953125" customWidth="1"/>
    <col min="10" max="10" width="11.54296875" customWidth="1"/>
    <col min="11" max="11" width="13.453125" customWidth="1"/>
    <col min="12" max="12" width="17.453125" customWidth="1"/>
    <col min="13" max="13" width="12.26953125" customWidth="1"/>
    <col min="14" max="14" width="9.1796875" customWidth="1"/>
    <col min="15" max="15" width="11.81640625" customWidth="1"/>
    <col min="16" max="17" width="9.1796875" customWidth="1"/>
    <col min="18" max="18" width="13.7265625" customWidth="1"/>
    <col min="19" max="19" width="9.1796875" customWidth="1"/>
    <col min="20" max="20" width="16.81640625" customWidth="1"/>
    <col min="21" max="21" width="10.7265625" customWidth="1"/>
    <col min="22" max="22" width="34.26953125" customWidth="1"/>
    <col min="23" max="27" width="9.1796875" customWidth="1"/>
  </cols>
  <sheetData>
    <row r="1" spans="1:27" ht="21" customHeight="1" x14ac:dyDescent="0.25">
      <c r="B1" s="165"/>
      <c r="C1" s="148"/>
      <c r="D1" s="148"/>
      <c r="E1" s="148"/>
      <c r="F1" s="148"/>
      <c r="G1" s="148"/>
      <c r="H1" s="148"/>
      <c r="I1" s="148"/>
      <c r="J1" s="148"/>
      <c r="K1" s="148"/>
      <c r="L1" s="10"/>
      <c r="M1" s="10"/>
      <c r="N1" s="10"/>
      <c r="O1" s="10"/>
      <c r="P1" s="10"/>
      <c r="Q1" s="10"/>
      <c r="R1" s="10"/>
      <c r="S1" s="10"/>
      <c r="T1" s="10"/>
      <c r="U1" s="10"/>
      <c r="V1" s="10"/>
      <c r="W1" s="10"/>
      <c r="X1" s="10"/>
      <c r="Y1" s="10"/>
      <c r="Z1" s="10"/>
      <c r="AA1" s="10"/>
    </row>
    <row r="2" spans="1:27" ht="21" customHeight="1" x14ac:dyDescent="0.25">
      <c r="B2" s="166" t="s">
        <v>15</v>
      </c>
      <c r="C2" s="148"/>
      <c r="D2" s="148"/>
      <c r="E2" s="148"/>
      <c r="F2" s="148"/>
      <c r="G2" s="148"/>
      <c r="H2" s="148"/>
      <c r="I2" s="148"/>
      <c r="J2" s="148"/>
      <c r="K2" s="148"/>
      <c r="L2" s="148"/>
      <c r="M2" s="148"/>
      <c r="N2" s="148"/>
      <c r="O2" s="148"/>
      <c r="P2" s="148"/>
      <c r="Q2" s="148"/>
      <c r="R2" s="148"/>
      <c r="S2" s="148"/>
      <c r="T2" s="148"/>
      <c r="U2" s="148"/>
      <c r="V2" s="148"/>
      <c r="W2" s="10"/>
      <c r="X2" s="10"/>
      <c r="Y2" s="10"/>
      <c r="Z2" s="10"/>
      <c r="AA2" s="10"/>
    </row>
    <row r="3" spans="1:27" ht="21" customHeight="1" x14ac:dyDescent="0.25">
      <c r="B3" s="166" t="s">
        <v>16</v>
      </c>
      <c r="C3" s="148"/>
      <c r="D3" s="148"/>
      <c r="E3" s="148"/>
      <c r="F3" s="148"/>
      <c r="G3" s="148"/>
      <c r="H3" s="148"/>
      <c r="I3" s="148"/>
      <c r="J3" s="148"/>
      <c r="K3" s="148"/>
      <c r="L3" s="148"/>
      <c r="M3" s="148"/>
      <c r="N3" s="148"/>
      <c r="O3" s="148"/>
      <c r="P3" s="148"/>
      <c r="Q3" s="148"/>
      <c r="R3" s="148"/>
      <c r="S3" s="148"/>
      <c r="T3" s="148"/>
      <c r="U3" s="148"/>
      <c r="V3" s="148"/>
      <c r="W3" s="10"/>
      <c r="X3" s="10"/>
      <c r="Y3" s="10"/>
      <c r="Z3" s="10"/>
      <c r="AA3" s="10"/>
    </row>
    <row r="4" spans="1:27" ht="21" customHeight="1" x14ac:dyDescent="0.25">
      <c r="B4" s="166" t="s">
        <v>17</v>
      </c>
      <c r="C4" s="148"/>
      <c r="D4" s="148"/>
      <c r="E4" s="148"/>
      <c r="F4" s="148"/>
      <c r="G4" s="148"/>
      <c r="H4" s="148"/>
      <c r="I4" s="148"/>
      <c r="J4" s="148"/>
      <c r="K4" s="148"/>
      <c r="L4" s="148"/>
      <c r="M4" s="148"/>
      <c r="N4" s="148"/>
      <c r="O4" s="148"/>
      <c r="P4" s="148"/>
      <c r="Q4" s="148"/>
      <c r="R4" s="148"/>
      <c r="S4" s="148"/>
      <c r="T4" s="148"/>
      <c r="U4" s="148"/>
      <c r="V4" s="148"/>
      <c r="W4" s="10"/>
      <c r="X4" s="10"/>
      <c r="Y4" s="10"/>
      <c r="Z4" s="10"/>
      <c r="AA4" s="10"/>
    </row>
    <row r="5" spans="1:27" ht="21" customHeight="1" x14ac:dyDescent="0.25">
      <c r="B5" s="167"/>
      <c r="C5" s="148"/>
      <c r="D5" s="148"/>
      <c r="E5" s="148"/>
      <c r="F5" s="148"/>
      <c r="G5" s="148"/>
      <c r="H5" s="148"/>
      <c r="I5" s="148"/>
      <c r="J5" s="148"/>
      <c r="K5" s="148"/>
      <c r="L5" s="148"/>
      <c r="M5" s="148"/>
      <c r="N5" s="148"/>
      <c r="O5" s="148"/>
      <c r="P5" s="148"/>
      <c r="Q5" s="148"/>
      <c r="R5" s="148"/>
      <c r="S5" s="148"/>
      <c r="T5" s="148"/>
      <c r="U5" s="148"/>
      <c r="V5" s="148"/>
      <c r="W5" s="11"/>
      <c r="X5" s="11"/>
      <c r="Y5" s="11"/>
      <c r="Z5" s="11"/>
      <c r="AA5" s="11"/>
    </row>
    <row r="6" spans="1:27" ht="22.5" customHeight="1" x14ac:dyDescent="0.25">
      <c r="B6" s="168"/>
      <c r="C6" s="171" t="s">
        <v>18</v>
      </c>
      <c r="D6" s="146"/>
      <c r="E6" s="146"/>
      <c r="F6" s="146"/>
      <c r="G6" s="146"/>
      <c r="H6" s="146"/>
      <c r="I6" s="146"/>
      <c r="J6" s="146"/>
      <c r="K6" s="146"/>
      <c r="L6" s="146"/>
      <c r="M6" s="146"/>
      <c r="N6" s="146"/>
      <c r="O6" s="146"/>
      <c r="P6" s="146"/>
      <c r="Q6" s="146"/>
      <c r="R6" s="146"/>
      <c r="S6" s="146"/>
      <c r="T6" s="146"/>
      <c r="U6" s="142"/>
      <c r="V6" s="11"/>
      <c r="W6" s="11"/>
      <c r="X6" s="11"/>
      <c r="Y6" s="11"/>
      <c r="Z6" s="11"/>
      <c r="AA6" s="11"/>
    </row>
    <row r="7" spans="1:27" ht="22.5" customHeight="1" x14ac:dyDescent="0.25">
      <c r="B7" s="169"/>
      <c r="C7" s="158" t="s">
        <v>19</v>
      </c>
      <c r="D7" s="159"/>
      <c r="E7" s="160"/>
      <c r="F7" s="13" t="s">
        <v>20</v>
      </c>
      <c r="G7" s="161" t="s">
        <v>21</v>
      </c>
      <c r="H7" s="160"/>
      <c r="I7" s="162" t="s">
        <v>22</v>
      </c>
      <c r="J7" s="159"/>
      <c r="K7" s="159"/>
      <c r="L7" s="159"/>
      <c r="M7" s="163"/>
      <c r="N7" s="164" t="s">
        <v>23</v>
      </c>
      <c r="O7" s="159"/>
      <c r="P7" s="160"/>
      <c r="Q7" s="172" t="s">
        <v>24</v>
      </c>
      <c r="R7" s="159"/>
      <c r="S7" s="160"/>
      <c r="T7" s="14" t="s">
        <v>25</v>
      </c>
      <c r="U7" s="11"/>
      <c r="V7" s="11"/>
      <c r="W7" s="11"/>
      <c r="X7" s="11"/>
      <c r="Y7" s="11"/>
      <c r="Z7" s="11"/>
      <c r="AA7" s="11"/>
    </row>
    <row r="8" spans="1:27" ht="51" customHeight="1" x14ac:dyDescent="0.25">
      <c r="B8" s="170"/>
      <c r="C8" s="15" t="s">
        <v>26</v>
      </c>
      <c r="D8" s="16" t="s">
        <v>27</v>
      </c>
      <c r="E8" s="16" t="s">
        <v>28</v>
      </c>
      <c r="F8" s="16" t="s">
        <v>29</v>
      </c>
      <c r="G8" s="16" t="s">
        <v>30</v>
      </c>
      <c r="H8" s="16" t="s">
        <v>31</v>
      </c>
      <c r="I8" s="16" t="s">
        <v>32</v>
      </c>
      <c r="J8" s="16" t="s">
        <v>33</v>
      </c>
      <c r="K8" s="16" t="s">
        <v>34</v>
      </c>
      <c r="L8" s="16" t="s">
        <v>35</v>
      </c>
      <c r="M8" s="16" t="s">
        <v>36</v>
      </c>
      <c r="N8" s="16" t="s">
        <v>37</v>
      </c>
      <c r="O8" s="16" t="s">
        <v>38</v>
      </c>
      <c r="P8" s="16" t="s">
        <v>36</v>
      </c>
      <c r="Q8" s="16" t="s">
        <v>39</v>
      </c>
      <c r="R8" s="16" t="s">
        <v>40</v>
      </c>
      <c r="S8" s="16" t="s">
        <v>36</v>
      </c>
      <c r="T8" s="16" t="s">
        <v>36</v>
      </c>
      <c r="U8" s="16" t="s">
        <v>41</v>
      </c>
      <c r="V8" s="16" t="s">
        <v>42</v>
      </c>
      <c r="W8" s="17"/>
      <c r="X8" s="17"/>
      <c r="Y8" s="17"/>
      <c r="Z8" s="17"/>
      <c r="AA8" s="17"/>
    </row>
    <row r="9" spans="1:27" ht="12.75" customHeight="1" x14ac:dyDescent="0.25">
      <c r="A9" s="139" t="s">
        <v>109</v>
      </c>
      <c r="B9" s="18" t="s">
        <v>43</v>
      </c>
      <c r="C9" s="19"/>
      <c r="D9" s="19"/>
      <c r="E9" s="19"/>
      <c r="F9" s="19"/>
      <c r="G9" s="19"/>
      <c r="H9" s="19"/>
      <c r="I9" s="19"/>
      <c r="J9" s="19"/>
      <c r="K9" s="19"/>
      <c r="L9" s="19"/>
      <c r="M9" s="19"/>
      <c r="N9" s="19"/>
      <c r="O9" s="19"/>
      <c r="P9" s="19"/>
      <c r="Q9" s="19"/>
      <c r="R9" s="19"/>
      <c r="S9" s="19"/>
      <c r="T9" s="19"/>
      <c r="U9" s="19"/>
      <c r="V9" s="20"/>
      <c r="W9" s="11"/>
      <c r="X9" s="11"/>
      <c r="Y9" s="11"/>
      <c r="Z9" s="11"/>
      <c r="AA9" s="11"/>
    </row>
    <row r="10" spans="1:27" ht="12.75" customHeight="1" x14ac:dyDescent="0.35">
      <c r="A10" s="139" t="s">
        <v>109</v>
      </c>
      <c r="B10" s="21" t="s">
        <v>44</v>
      </c>
      <c r="C10" s="22"/>
      <c r="D10" s="23"/>
      <c r="E10" s="23"/>
      <c r="F10" s="24">
        <v>19576</v>
      </c>
      <c r="G10" s="25">
        <v>3638</v>
      </c>
      <c r="H10" s="25">
        <v>2531</v>
      </c>
      <c r="I10" s="23"/>
      <c r="J10" s="23"/>
      <c r="K10" s="23"/>
      <c r="L10" s="23"/>
      <c r="M10" s="23"/>
      <c r="N10" s="23"/>
      <c r="O10" s="23"/>
      <c r="P10" s="23"/>
      <c r="Q10" s="23"/>
      <c r="R10" s="23"/>
      <c r="S10" s="23"/>
      <c r="T10" s="25">
        <v>424</v>
      </c>
      <c r="U10" s="19">
        <f t="shared" ref="U10:U30" si="0">+SUM(C10:T10)</f>
        <v>26169</v>
      </c>
      <c r="V10" s="21"/>
      <c r="W10" s="11"/>
      <c r="X10" s="11"/>
      <c r="Y10" s="11"/>
      <c r="Z10" s="11"/>
      <c r="AA10" s="11"/>
    </row>
    <row r="11" spans="1:27" ht="12.75" customHeight="1" x14ac:dyDescent="0.35">
      <c r="A11" s="139" t="s">
        <v>109</v>
      </c>
      <c r="B11" s="21" t="s">
        <v>45</v>
      </c>
      <c r="C11" s="26">
        <v>800</v>
      </c>
      <c r="D11" s="27"/>
      <c r="E11" s="27"/>
      <c r="F11" s="28">
        <v>34549</v>
      </c>
      <c r="G11" s="29">
        <v>9104</v>
      </c>
      <c r="H11" s="29">
        <v>6333</v>
      </c>
      <c r="I11" s="27"/>
      <c r="J11" s="29">
        <v>2000</v>
      </c>
      <c r="K11" s="27"/>
      <c r="L11" s="27"/>
      <c r="M11" s="29">
        <v>7500</v>
      </c>
      <c r="N11" s="29">
        <v>400</v>
      </c>
      <c r="O11" s="27"/>
      <c r="P11" s="27"/>
      <c r="Q11" s="27"/>
      <c r="R11" s="27"/>
      <c r="S11" s="27"/>
      <c r="T11" s="29">
        <v>4800</v>
      </c>
      <c r="U11" s="19">
        <f t="shared" si="0"/>
        <v>65486</v>
      </c>
      <c r="V11" s="21"/>
      <c r="W11" s="11"/>
      <c r="X11" s="11"/>
      <c r="Y11" s="11"/>
      <c r="Z11" s="11"/>
      <c r="AA11" s="11"/>
    </row>
    <row r="12" spans="1:27" ht="12.75" customHeight="1" x14ac:dyDescent="0.25">
      <c r="A12" s="139" t="s">
        <v>109</v>
      </c>
      <c r="B12" s="21" t="s">
        <v>46</v>
      </c>
      <c r="C12" s="26">
        <v>5491</v>
      </c>
      <c r="D12" s="27"/>
      <c r="E12" s="27"/>
      <c r="F12" s="29">
        <v>13522</v>
      </c>
      <c r="G12" s="29">
        <v>3655</v>
      </c>
      <c r="H12" s="29">
        <v>2543</v>
      </c>
      <c r="I12" s="27"/>
      <c r="J12" s="29">
        <v>720</v>
      </c>
      <c r="K12" s="27"/>
      <c r="L12" s="27"/>
      <c r="M12" s="27"/>
      <c r="N12" s="29">
        <v>360</v>
      </c>
      <c r="O12" s="27"/>
      <c r="P12" s="27"/>
      <c r="Q12" s="27"/>
      <c r="R12" s="27"/>
      <c r="S12" s="27"/>
      <c r="T12" s="27"/>
      <c r="U12" s="19">
        <f t="shared" si="0"/>
        <v>26291</v>
      </c>
      <c r="V12" s="21"/>
      <c r="W12" s="11"/>
      <c r="X12" s="11"/>
      <c r="Y12" s="11"/>
      <c r="Z12" s="11"/>
      <c r="AA12" s="11"/>
    </row>
    <row r="13" spans="1:27" ht="12.75" customHeight="1" x14ac:dyDescent="0.25">
      <c r="A13" s="139" t="s">
        <v>109</v>
      </c>
      <c r="B13" s="21" t="s">
        <v>47</v>
      </c>
      <c r="C13" s="26">
        <v>2000</v>
      </c>
      <c r="D13" s="27"/>
      <c r="E13" s="27"/>
      <c r="F13" s="29">
        <v>9600</v>
      </c>
      <c r="G13" s="29">
        <v>3638</v>
      </c>
      <c r="H13" s="29">
        <v>2531</v>
      </c>
      <c r="I13" s="27"/>
      <c r="J13" s="29">
        <v>600</v>
      </c>
      <c r="K13" s="27"/>
      <c r="L13" s="27"/>
      <c r="M13" s="29">
        <v>6000</v>
      </c>
      <c r="N13" s="29">
        <v>1600</v>
      </c>
      <c r="O13" s="27"/>
      <c r="P13" s="27"/>
      <c r="Q13" s="27"/>
      <c r="R13" s="27"/>
      <c r="S13" s="27"/>
      <c r="T13" s="29">
        <v>200</v>
      </c>
      <c r="U13" s="19">
        <f t="shared" si="0"/>
        <v>26169</v>
      </c>
      <c r="V13" s="21"/>
      <c r="W13" s="11"/>
      <c r="X13" s="11"/>
      <c r="Y13" s="11"/>
      <c r="Z13" s="11"/>
      <c r="AA13" s="11"/>
    </row>
    <row r="14" spans="1:27" ht="12.75" customHeight="1" x14ac:dyDescent="0.25">
      <c r="A14" s="139" t="s">
        <v>109</v>
      </c>
      <c r="B14" s="21" t="s">
        <v>48</v>
      </c>
      <c r="C14" s="26">
        <v>500</v>
      </c>
      <c r="D14" s="27"/>
      <c r="E14" s="27"/>
      <c r="F14" s="29">
        <v>21600</v>
      </c>
      <c r="G14" s="29">
        <v>7276</v>
      </c>
      <c r="H14" s="29">
        <v>5062</v>
      </c>
      <c r="I14" s="27"/>
      <c r="J14" s="27"/>
      <c r="K14" s="27"/>
      <c r="L14" s="27"/>
      <c r="M14" s="27"/>
      <c r="N14" s="29">
        <v>1100</v>
      </c>
      <c r="O14" s="27"/>
      <c r="P14" s="27"/>
      <c r="Q14" s="29">
        <v>10800</v>
      </c>
      <c r="R14" s="27"/>
      <c r="S14" s="27"/>
      <c r="T14" s="29">
        <v>6000</v>
      </c>
      <c r="U14" s="19">
        <f t="shared" si="0"/>
        <v>52338</v>
      </c>
      <c r="V14" s="21"/>
      <c r="W14" s="11"/>
      <c r="X14" s="11"/>
      <c r="Y14" s="11"/>
      <c r="Z14" s="11"/>
      <c r="AA14" s="11"/>
    </row>
    <row r="15" spans="1:27" ht="12.75" customHeight="1" x14ac:dyDescent="0.25">
      <c r="A15" s="139" t="s">
        <v>109</v>
      </c>
      <c r="B15" s="21" t="s">
        <v>49</v>
      </c>
      <c r="C15" s="26">
        <v>14000</v>
      </c>
      <c r="D15" s="27"/>
      <c r="E15" s="27"/>
      <c r="F15" s="29">
        <v>62708</v>
      </c>
      <c r="G15" s="29">
        <v>20139</v>
      </c>
      <c r="H15" s="29">
        <v>14010</v>
      </c>
      <c r="I15" s="27"/>
      <c r="J15" s="29">
        <v>16000</v>
      </c>
      <c r="K15" s="27"/>
      <c r="L15" s="27"/>
      <c r="M15" s="27"/>
      <c r="N15" s="27"/>
      <c r="O15" s="29">
        <v>10000</v>
      </c>
      <c r="P15" s="27"/>
      <c r="Q15" s="29">
        <v>8000</v>
      </c>
      <c r="R15" s="27"/>
      <c r="S15" s="27"/>
      <c r="T15" s="27"/>
      <c r="U15" s="19">
        <f t="shared" si="0"/>
        <v>144857</v>
      </c>
      <c r="V15" s="21"/>
      <c r="W15" s="11"/>
      <c r="X15" s="11"/>
      <c r="Y15" s="11"/>
      <c r="Z15" s="11"/>
      <c r="AA15" s="11"/>
    </row>
    <row r="16" spans="1:27" ht="12.75" customHeight="1" x14ac:dyDescent="0.25">
      <c r="A16" s="139" t="s">
        <v>109</v>
      </c>
      <c r="B16" s="21" t="s">
        <v>50</v>
      </c>
      <c r="C16" s="26">
        <v>3236</v>
      </c>
      <c r="D16" s="27"/>
      <c r="E16" s="27"/>
      <c r="F16" s="29">
        <v>11739</v>
      </c>
      <c r="G16" s="29">
        <v>3281</v>
      </c>
      <c r="H16" s="29">
        <v>2282</v>
      </c>
      <c r="I16" s="27"/>
      <c r="J16" s="29">
        <v>2167</v>
      </c>
      <c r="K16" s="27"/>
      <c r="L16" s="27"/>
      <c r="M16" s="27"/>
      <c r="N16" s="29">
        <v>750</v>
      </c>
      <c r="O16" s="27"/>
      <c r="P16" s="27"/>
      <c r="Q16" s="27"/>
      <c r="R16" s="27"/>
      <c r="S16" s="27"/>
      <c r="T16" s="29">
        <v>144</v>
      </c>
      <c r="U16" s="19">
        <f t="shared" si="0"/>
        <v>23599</v>
      </c>
      <c r="V16" s="21"/>
      <c r="W16" s="11"/>
      <c r="X16" s="11"/>
      <c r="Y16" s="11"/>
      <c r="Z16" s="11"/>
      <c r="AA16" s="11"/>
    </row>
    <row r="17" spans="1:27" ht="12.75" customHeight="1" x14ac:dyDescent="0.25">
      <c r="A17" s="139" t="s">
        <v>109</v>
      </c>
      <c r="B17" s="21" t="s">
        <v>51</v>
      </c>
      <c r="C17" s="26">
        <v>8680</v>
      </c>
      <c r="D17" s="27"/>
      <c r="E17" s="27"/>
      <c r="F17" s="29">
        <v>18000</v>
      </c>
      <c r="G17" s="29">
        <v>5526</v>
      </c>
      <c r="H17" s="29">
        <v>3844</v>
      </c>
      <c r="I17" s="27"/>
      <c r="J17" s="29">
        <v>3700</v>
      </c>
      <c r="K17" s="27"/>
      <c r="L17" s="27"/>
      <c r="M17" s="27"/>
      <c r="N17" s="27"/>
      <c r="O17" s="27"/>
      <c r="P17" s="27"/>
      <c r="Q17" s="27"/>
      <c r="R17" s="27"/>
      <c r="S17" s="27"/>
      <c r="T17" s="27"/>
      <c r="U17" s="19">
        <f t="shared" si="0"/>
        <v>39750</v>
      </c>
      <c r="V17" s="21"/>
      <c r="W17" s="11"/>
      <c r="X17" s="11"/>
      <c r="Y17" s="11"/>
      <c r="Z17" s="11"/>
      <c r="AA17" s="11"/>
    </row>
    <row r="18" spans="1:27" ht="12.75" customHeight="1" x14ac:dyDescent="0.25">
      <c r="A18" s="139" t="s">
        <v>109</v>
      </c>
      <c r="B18" s="21" t="s">
        <v>52</v>
      </c>
      <c r="C18" s="26">
        <v>13860</v>
      </c>
      <c r="D18" s="27"/>
      <c r="E18" s="27"/>
      <c r="F18" s="29">
        <v>39765</v>
      </c>
      <c r="G18" s="29">
        <v>11156</v>
      </c>
      <c r="H18" s="29">
        <v>7760</v>
      </c>
      <c r="I18" s="27"/>
      <c r="J18" s="29">
        <v>2000</v>
      </c>
      <c r="K18" s="27"/>
      <c r="L18" s="27"/>
      <c r="M18" s="27"/>
      <c r="N18" s="29">
        <v>2400</v>
      </c>
      <c r="O18" s="27"/>
      <c r="P18" s="27"/>
      <c r="Q18" s="27"/>
      <c r="R18" s="27"/>
      <c r="S18" s="27"/>
      <c r="T18" s="29">
        <v>3300</v>
      </c>
      <c r="U18" s="19">
        <f t="shared" si="0"/>
        <v>80241</v>
      </c>
      <c r="V18" s="21"/>
      <c r="W18" s="11"/>
      <c r="X18" s="11"/>
      <c r="Y18" s="11"/>
      <c r="Z18" s="11"/>
      <c r="AA18" s="11"/>
    </row>
    <row r="19" spans="1:27" ht="12.75" customHeight="1" x14ac:dyDescent="0.25">
      <c r="A19" s="139" t="s">
        <v>109</v>
      </c>
      <c r="B19" s="21" t="s">
        <v>53</v>
      </c>
      <c r="C19" s="30">
        <v>1527</v>
      </c>
      <c r="D19" s="31"/>
      <c r="E19" s="31"/>
      <c r="F19" s="32">
        <v>27455</v>
      </c>
      <c r="G19" s="29">
        <v>5457</v>
      </c>
      <c r="H19" s="29">
        <v>3796</v>
      </c>
      <c r="I19" s="27"/>
      <c r="J19" s="32">
        <v>1018</v>
      </c>
      <c r="K19" s="31"/>
      <c r="L19" s="31"/>
      <c r="M19" s="31"/>
      <c r="N19" s="31"/>
      <c r="O19" s="31"/>
      <c r="P19" s="31"/>
      <c r="Q19" s="31"/>
      <c r="R19" s="31"/>
      <c r="S19" s="31"/>
      <c r="T19" s="31"/>
      <c r="U19" s="19">
        <f t="shared" si="0"/>
        <v>39253</v>
      </c>
      <c r="V19" s="21"/>
      <c r="W19" s="11"/>
      <c r="X19" s="11"/>
      <c r="Y19" s="11"/>
      <c r="Z19" s="11"/>
      <c r="AA19" s="11"/>
    </row>
    <row r="20" spans="1:27" ht="12.75" customHeight="1" x14ac:dyDescent="0.25">
      <c r="A20" s="139" t="s">
        <v>109</v>
      </c>
      <c r="B20" s="21" t="s">
        <v>54</v>
      </c>
      <c r="C20" s="33"/>
      <c r="D20" s="31"/>
      <c r="E20" s="31"/>
      <c r="F20" s="31"/>
      <c r="G20" s="107" t="s">
        <v>55</v>
      </c>
      <c r="H20" s="107" t="s">
        <v>55</v>
      </c>
      <c r="I20" s="27"/>
      <c r="J20" s="31"/>
      <c r="K20" s="31"/>
      <c r="L20" s="31"/>
      <c r="M20" s="31"/>
      <c r="N20" s="31"/>
      <c r="O20" s="31"/>
      <c r="P20" s="31"/>
      <c r="Q20" s="31"/>
      <c r="R20" s="31"/>
      <c r="S20" s="31"/>
      <c r="T20" s="31"/>
      <c r="U20" s="19">
        <f t="shared" si="0"/>
        <v>0</v>
      </c>
      <c r="V20" s="21"/>
      <c r="W20" s="11"/>
      <c r="X20" s="11"/>
      <c r="Y20" s="11"/>
      <c r="Z20" s="11"/>
      <c r="AA20" s="11"/>
    </row>
    <row r="21" spans="1:27" ht="12.75" customHeight="1" x14ac:dyDescent="0.25">
      <c r="A21" s="139" t="s">
        <v>109</v>
      </c>
      <c r="B21" s="21" t="s">
        <v>56</v>
      </c>
      <c r="C21" s="30">
        <v>9758</v>
      </c>
      <c r="D21" s="31"/>
      <c r="E21" s="31"/>
      <c r="F21" s="32">
        <v>28761</v>
      </c>
      <c r="G21" s="107">
        <v>9466</v>
      </c>
      <c r="H21" s="107">
        <v>6585</v>
      </c>
      <c r="I21" s="27"/>
      <c r="J21" s="32">
        <v>7183</v>
      </c>
      <c r="K21" s="31"/>
      <c r="L21" s="31"/>
      <c r="M21" s="31"/>
      <c r="N21" s="32">
        <v>6334</v>
      </c>
      <c r="O21" s="31"/>
      <c r="P21" s="31"/>
      <c r="Q21" s="31"/>
      <c r="R21" s="31"/>
      <c r="S21" s="31"/>
      <c r="T21" s="31"/>
      <c r="U21" s="19">
        <f t="shared" si="0"/>
        <v>68087</v>
      </c>
      <c r="V21" s="21"/>
      <c r="W21" s="11"/>
      <c r="X21" s="11"/>
      <c r="Y21" s="11"/>
      <c r="Z21" s="11"/>
      <c r="AA21" s="11"/>
    </row>
    <row r="22" spans="1:27" ht="12.75" customHeight="1" x14ac:dyDescent="0.25">
      <c r="A22" s="139" t="s">
        <v>109</v>
      </c>
      <c r="B22" s="21" t="s">
        <v>57</v>
      </c>
      <c r="C22" s="34"/>
      <c r="D22" s="27"/>
      <c r="E22" s="27"/>
      <c r="F22" s="27"/>
      <c r="G22" s="107">
        <v>2121</v>
      </c>
      <c r="H22" s="107">
        <v>1476</v>
      </c>
      <c r="I22" s="27"/>
      <c r="J22" s="27"/>
      <c r="K22" s="27"/>
      <c r="L22" s="27"/>
      <c r="M22" s="27"/>
      <c r="N22" s="27"/>
      <c r="O22" s="27"/>
      <c r="P22" s="27"/>
      <c r="Q22" s="27"/>
      <c r="R22" s="27"/>
      <c r="S22" s="27"/>
      <c r="T22" s="27"/>
      <c r="U22" s="19">
        <f t="shared" si="0"/>
        <v>3597</v>
      </c>
      <c r="V22" s="21"/>
      <c r="W22" s="11"/>
      <c r="X22" s="11"/>
      <c r="Y22" s="11"/>
      <c r="Z22" s="11"/>
      <c r="AA22" s="11"/>
    </row>
    <row r="23" spans="1:27" ht="12.75" customHeight="1" x14ac:dyDescent="0.25">
      <c r="A23" s="139" t="s">
        <v>109</v>
      </c>
      <c r="B23" s="21" t="s">
        <v>58</v>
      </c>
      <c r="C23" s="30">
        <v>5908</v>
      </c>
      <c r="D23" s="31"/>
      <c r="E23" s="31"/>
      <c r="F23" s="32">
        <v>23302</v>
      </c>
      <c r="G23" s="107">
        <v>7276</v>
      </c>
      <c r="H23" s="107">
        <v>5062</v>
      </c>
      <c r="I23" s="27"/>
      <c r="J23" s="32">
        <v>900</v>
      </c>
      <c r="K23" s="31"/>
      <c r="L23" s="31"/>
      <c r="M23" s="31"/>
      <c r="N23" s="32">
        <v>6000</v>
      </c>
      <c r="O23" s="32">
        <v>3890</v>
      </c>
      <c r="P23" s="31"/>
      <c r="Q23" s="31"/>
      <c r="R23" s="31"/>
      <c r="S23" s="31"/>
      <c r="T23" s="31"/>
      <c r="U23" s="19">
        <f t="shared" si="0"/>
        <v>52338</v>
      </c>
      <c r="V23" s="21"/>
      <c r="W23" s="11"/>
      <c r="X23" s="11"/>
      <c r="Y23" s="11"/>
      <c r="Z23" s="11"/>
      <c r="AA23" s="11"/>
    </row>
    <row r="24" spans="1:27" ht="12.75" customHeight="1" x14ac:dyDescent="0.25">
      <c r="A24" s="139" t="s">
        <v>109</v>
      </c>
      <c r="B24" s="21" t="s">
        <v>59</v>
      </c>
      <c r="C24" s="30">
        <v>1380</v>
      </c>
      <c r="D24" s="31"/>
      <c r="E24" s="31"/>
      <c r="F24" s="32">
        <v>17420</v>
      </c>
      <c r="G24" s="107">
        <v>4548</v>
      </c>
      <c r="H24" s="107">
        <v>3164</v>
      </c>
      <c r="I24" s="27"/>
      <c r="J24" s="32">
        <v>2000</v>
      </c>
      <c r="K24" s="31"/>
      <c r="L24" s="31"/>
      <c r="M24" s="31"/>
      <c r="N24" s="32">
        <v>960</v>
      </c>
      <c r="O24" s="31"/>
      <c r="P24" s="31"/>
      <c r="Q24" s="31"/>
      <c r="R24" s="31"/>
      <c r="S24" s="31"/>
      <c r="T24" s="32">
        <v>3240</v>
      </c>
      <c r="U24" s="19">
        <f t="shared" si="0"/>
        <v>32712</v>
      </c>
      <c r="V24" s="21"/>
      <c r="W24" s="11"/>
      <c r="X24" s="11"/>
      <c r="Y24" s="11"/>
      <c r="Z24" s="11"/>
      <c r="AA24" s="11"/>
    </row>
    <row r="25" spans="1:27" ht="12.75" customHeight="1" x14ac:dyDescent="0.25">
      <c r="A25" s="139" t="s">
        <v>109</v>
      </c>
      <c r="B25" s="21" t="s">
        <v>60</v>
      </c>
      <c r="C25" s="30">
        <v>2640</v>
      </c>
      <c r="D25" s="31"/>
      <c r="E25" s="31"/>
      <c r="F25" s="32">
        <v>19544</v>
      </c>
      <c r="G25" s="107">
        <v>5459</v>
      </c>
      <c r="H25" s="107">
        <v>3797</v>
      </c>
      <c r="I25" s="27"/>
      <c r="J25" s="32">
        <v>1450</v>
      </c>
      <c r="K25" s="31"/>
      <c r="L25" s="31"/>
      <c r="M25" s="31"/>
      <c r="N25" s="32">
        <v>3525</v>
      </c>
      <c r="O25" s="31"/>
      <c r="P25" s="31"/>
      <c r="Q25" s="32">
        <v>1530</v>
      </c>
      <c r="R25" s="31"/>
      <c r="S25" s="31"/>
      <c r="T25" s="32">
        <v>1320</v>
      </c>
      <c r="U25" s="19">
        <f t="shared" si="0"/>
        <v>39265</v>
      </c>
      <c r="V25" s="21"/>
      <c r="W25" s="11"/>
      <c r="X25" s="11"/>
      <c r="Y25" s="11"/>
      <c r="Z25" s="11"/>
      <c r="AA25" s="11"/>
    </row>
    <row r="26" spans="1:27" ht="12.75" customHeight="1" x14ac:dyDescent="0.25">
      <c r="A26" s="139" t="s">
        <v>109</v>
      </c>
      <c r="B26" s="21" t="s">
        <v>61</v>
      </c>
      <c r="C26" s="33"/>
      <c r="D26" s="31"/>
      <c r="E26" s="31"/>
      <c r="F26" s="32">
        <v>51939</v>
      </c>
      <c r="G26" s="107">
        <v>13807</v>
      </c>
      <c r="H26" s="107">
        <v>9605</v>
      </c>
      <c r="I26" s="27"/>
      <c r="J26" s="31"/>
      <c r="K26" s="31"/>
      <c r="L26" s="31"/>
      <c r="M26" s="31"/>
      <c r="N26" s="32">
        <v>7461</v>
      </c>
      <c r="O26" s="31"/>
      <c r="P26" s="31"/>
      <c r="Q26" s="32">
        <v>14100</v>
      </c>
      <c r="R26" s="31"/>
      <c r="S26" s="31"/>
      <c r="T26" s="32">
        <v>2400</v>
      </c>
      <c r="U26" s="19">
        <f t="shared" si="0"/>
        <v>99312</v>
      </c>
      <c r="V26" s="21"/>
      <c r="W26" s="11"/>
      <c r="X26" s="11"/>
      <c r="Y26" s="11"/>
      <c r="Z26" s="11"/>
      <c r="AA26" s="11"/>
    </row>
    <row r="27" spans="1:27" ht="12.75" customHeight="1" x14ac:dyDescent="0.25">
      <c r="A27" s="139" t="s">
        <v>109</v>
      </c>
      <c r="B27" s="21" t="s">
        <v>62</v>
      </c>
      <c r="C27" s="30">
        <v>5500</v>
      </c>
      <c r="D27" s="32" t="s">
        <v>55</v>
      </c>
      <c r="E27" s="32" t="s">
        <v>55</v>
      </c>
      <c r="F27" s="32">
        <v>327710</v>
      </c>
      <c r="G27" s="107">
        <v>66722</v>
      </c>
      <c r="H27" s="107">
        <v>46414</v>
      </c>
      <c r="I27" s="27"/>
      <c r="J27" s="32">
        <v>5290</v>
      </c>
      <c r="K27" s="32" t="s">
        <v>55</v>
      </c>
      <c r="L27" s="32" t="s">
        <v>55</v>
      </c>
      <c r="M27" s="32" t="s">
        <v>55</v>
      </c>
      <c r="N27" s="32">
        <v>13000</v>
      </c>
      <c r="O27" s="32">
        <v>6000</v>
      </c>
      <c r="P27" s="32" t="s">
        <v>55</v>
      </c>
      <c r="Q27" s="32">
        <v>19945</v>
      </c>
      <c r="R27" s="32" t="s">
        <v>55</v>
      </c>
      <c r="S27" s="32" t="s">
        <v>55</v>
      </c>
      <c r="T27" s="32">
        <v>1000</v>
      </c>
      <c r="U27" s="19">
        <f t="shared" si="0"/>
        <v>491581</v>
      </c>
      <c r="V27" s="21"/>
      <c r="W27" s="11"/>
      <c r="X27" s="11"/>
      <c r="Y27" s="11"/>
      <c r="Z27" s="11"/>
      <c r="AA27" s="11"/>
    </row>
    <row r="28" spans="1:27" ht="12.75" customHeight="1" x14ac:dyDescent="0.25">
      <c r="A28" s="139" t="s">
        <v>109</v>
      </c>
      <c r="B28" s="21" t="s">
        <v>63</v>
      </c>
      <c r="C28" s="33"/>
      <c r="D28" s="31"/>
      <c r="E28" s="31"/>
      <c r="F28" s="32">
        <v>40000</v>
      </c>
      <c r="G28" s="29">
        <v>7276</v>
      </c>
      <c r="H28" s="29">
        <v>5062</v>
      </c>
      <c r="I28" s="27"/>
      <c r="J28" s="31"/>
      <c r="K28" s="31"/>
      <c r="L28" s="31"/>
      <c r="M28" s="31"/>
      <c r="N28" s="31"/>
      <c r="O28" s="31"/>
      <c r="P28" s="31"/>
      <c r="Q28" s="31"/>
      <c r="R28" s="31"/>
      <c r="S28" s="31"/>
      <c r="T28" s="31"/>
      <c r="U28" s="19">
        <f t="shared" si="0"/>
        <v>52338</v>
      </c>
      <c r="V28" s="21"/>
      <c r="W28" s="11"/>
      <c r="X28" s="11"/>
      <c r="Y28" s="11"/>
      <c r="Z28" s="11"/>
      <c r="AA28" s="11"/>
    </row>
    <row r="29" spans="1:27" ht="12.75" customHeight="1" x14ac:dyDescent="0.25">
      <c r="A29" s="139" t="s">
        <v>109</v>
      </c>
      <c r="B29" s="21" t="s">
        <v>64</v>
      </c>
      <c r="C29" s="30">
        <v>500</v>
      </c>
      <c r="D29" s="31"/>
      <c r="E29" s="31"/>
      <c r="F29" s="32">
        <v>9720</v>
      </c>
      <c r="G29" s="29">
        <v>2121</v>
      </c>
      <c r="H29" s="29">
        <v>1476</v>
      </c>
      <c r="I29" s="27"/>
      <c r="J29" s="32">
        <v>400</v>
      </c>
      <c r="K29" s="31"/>
      <c r="L29" s="31"/>
      <c r="M29" s="31"/>
      <c r="N29" s="32">
        <v>800</v>
      </c>
      <c r="O29" s="31"/>
      <c r="P29" s="31"/>
      <c r="Q29" s="31"/>
      <c r="R29" s="31"/>
      <c r="S29" s="31"/>
      <c r="T29" s="32">
        <v>240</v>
      </c>
      <c r="U29" s="19">
        <f t="shared" si="0"/>
        <v>15257</v>
      </c>
      <c r="V29" s="21"/>
      <c r="W29" s="11"/>
      <c r="X29" s="11"/>
      <c r="Y29" s="11"/>
      <c r="Z29" s="11"/>
      <c r="AA29" s="11"/>
    </row>
    <row r="30" spans="1:27" ht="12.75" customHeight="1" x14ac:dyDescent="0.25">
      <c r="A30" s="139" t="s">
        <v>109</v>
      </c>
      <c r="B30" s="21" t="s">
        <v>65</v>
      </c>
      <c r="C30" s="35"/>
      <c r="D30" s="36"/>
      <c r="E30" s="36"/>
      <c r="F30" s="36"/>
      <c r="G30" s="36"/>
      <c r="H30" s="36"/>
      <c r="I30" s="36"/>
      <c r="J30" s="36"/>
      <c r="K30" s="36"/>
      <c r="L30" s="36"/>
      <c r="M30" s="36"/>
      <c r="N30" s="36"/>
      <c r="O30" s="36"/>
      <c r="P30" s="36"/>
      <c r="Q30" s="36"/>
      <c r="R30" s="36"/>
      <c r="S30" s="36"/>
      <c r="T30" s="37">
        <v>266288</v>
      </c>
      <c r="U30" s="19">
        <f t="shared" si="0"/>
        <v>266288</v>
      </c>
      <c r="V30" s="21"/>
      <c r="W30" s="11"/>
      <c r="X30" s="11"/>
      <c r="Y30" s="11"/>
      <c r="Z30" s="11"/>
      <c r="AA30" s="11"/>
    </row>
    <row r="31" spans="1:27" ht="12.75" customHeight="1" x14ac:dyDescent="0.25">
      <c r="B31" s="38" t="s">
        <v>66</v>
      </c>
      <c r="C31" s="39">
        <f t="shared" ref="C31:U31" si="1">+SUM(C10:C30)</f>
        <v>75780</v>
      </c>
      <c r="D31" s="39">
        <f t="shared" si="1"/>
        <v>0</v>
      </c>
      <c r="E31" s="39">
        <f t="shared" si="1"/>
        <v>0</v>
      </c>
      <c r="F31" s="39">
        <f t="shared" si="1"/>
        <v>776910</v>
      </c>
      <c r="G31" s="39">
        <f t="shared" si="1"/>
        <v>191666</v>
      </c>
      <c r="H31" s="39">
        <f t="shared" si="1"/>
        <v>133333</v>
      </c>
      <c r="I31" s="39">
        <f t="shared" si="1"/>
        <v>0</v>
      </c>
      <c r="J31" s="39">
        <f t="shared" si="1"/>
        <v>45428</v>
      </c>
      <c r="K31" s="39">
        <f t="shared" si="1"/>
        <v>0</v>
      </c>
      <c r="L31" s="39">
        <f t="shared" si="1"/>
        <v>0</v>
      </c>
      <c r="M31" s="39">
        <f t="shared" si="1"/>
        <v>13500</v>
      </c>
      <c r="N31" s="39">
        <f t="shared" si="1"/>
        <v>44690</v>
      </c>
      <c r="O31" s="39">
        <f t="shared" si="1"/>
        <v>19890</v>
      </c>
      <c r="P31" s="39">
        <f t="shared" si="1"/>
        <v>0</v>
      </c>
      <c r="Q31" s="39">
        <f t="shared" si="1"/>
        <v>54375</v>
      </c>
      <c r="R31" s="39">
        <f t="shared" si="1"/>
        <v>0</v>
      </c>
      <c r="S31" s="39">
        <f t="shared" si="1"/>
        <v>0</v>
      </c>
      <c r="T31" s="39">
        <f t="shared" si="1"/>
        <v>289356</v>
      </c>
      <c r="U31" s="39">
        <f t="shared" si="1"/>
        <v>1644928</v>
      </c>
      <c r="V31" s="21"/>
      <c r="W31" s="11"/>
      <c r="X31" s="11"/>
      <c r="Y31" s="11"/>
      <c r="Z31" s="11"/>
      <c r="AA31" s="11"/>
    </row>
    <row r="32" spans="1:27" ht="12.75" customHeight="1" x14ac:dyDescent="0.25">
      <c r="A32" s="139" t="s">
        <v>148</v>
      </c>
      <c r="B32" s="18" t="s">
        <v>67</v>
      </c>
      <c r="C32" s="19"/>
      <c r="D32" s="19"/>
      <c r="E32" s="19"/>
      <c r="F32" s="19"/>
      <c r="G32" s="19"/>
      <c r="H32" s="19"/>
      <c r="I32" s="19"/>
      <c r="J32" s="19"/>
      <c r="K32" s="19"/>
      <c r="L32" s="19"/>
      <c r="M32" s="19"/>
      <c r="N32" s="19"/>
      <c r="O32" s="19"/>
      <c r="P32" s="19"/>
      <c r="Q32" s="19"/>
      <c r="R32" s="19"/>
      <c r="S32" s="19"/>
      <c r="T32" s="19"/>
      <c r="U32" s="19"/>
      <c r="V32" s="21"/>
      <c r="W32" s="11"/>
      <c r="X32" s="11"/>
      <c r="Y32" s="11"/>
      <c r="Z32" s="11"/>
      <c r="AA32" s="11"/>
    </row>
    <row r="33" spans="1:27" ht="12.75" customHeight="1" x14ac:dyDescent="0.35">
      <c r="A33" s="139" t="s">
        <v>148</v>
      </c>
      <c r="B33" s="21" t="s">
        <v>44</v>
      </c>
      <c r="C33" s="22"/>
      <c r="D33" s="23"/>
      <c r="E33" s="23"/>
      <c r="F33" s="24">
        <v>19575</v>
      </c>
      <c r="G33" s="40">
        <v>3770</v>
      </c>
      <c r="H33" s="40">
        <v>2432</v>
      </c>
      <c r="I33" s="23"/>
      <c r="J33" s="23"/>
      <c r="K33" s="23"/>
      <c r="L33" s="23"/>
      <c r="M33" s="23"/>
      <c r="N33" s="23"/>
      <c r="O33" s="23"/>
      <c r="P33" s="23"/>
      <c r="Q33" s="23"/>
      <c r="R33" s="23"/>
      <c r="S33" s="23"/>
      <c r="T33" s="25">
        <v>425</v>
      </c>
      <c r="U33" s="19">
        <f t="shared" ref="U33:U53" si="2">+SUM(C33:T33)</f>
        <v>26202</v>
      </c>
      <c r="V33" s="21"/>
      <c r="W33" s="11"/>
      <c r="X33" s="11"/>
      <c r="Y33" s="11"/>
      <c r="Z33" s="11"/>
      <c r="AA33" s="11"/>
    </row>
    <row r="34" spans="1:27" ht="12.75" customHeight="1" x14ac:dyDescent="0.35">
      <c r="A34" s="139" t="s">
        <v>148</v>
      </c>
      <c r="B34" s="21" t="s">
        <v>45</v>
      </c>
      <c r="C34" s="26">
        <v>800</v>
      </c>
      <c r="D34" s="27"/>
      <c r="E34" s="27"/>
      <c r="F34" s="28">
        <v>29248</v>
      </c>
      <c r="G34" s="37">
        <v>9415</v>
      </c>
      <c r="H34" s="37">
        <v>6074</v>
      </c>
      <c r="I34" s="27"/>
      <c r="J34" s="29">
        <v>2000</v>
      </c>
      <c r="K34" s="27"/>
      <c r="L34" s="27"/>
      <c r="M34" s="29">
        <v>7500</v>
      </c>
      <c r="N34" s="29">
        <v>603</v>
      </c>
      <c r="O34" s="27"/>
      <c r="P34" s="27"/>
      <c r="Q34" s="29">
        <v>5000</v>
      </c>
      <c r="R34" s="27"/>
      <c r="S34" s="27"/>
      <c r="T34" s="29">
        <v>4800</v>
      </c>
      <c r="U34" s="19">
        <f t="shared" si="2"/>
        <v>65440</v>
      </c>
      <c r="V34" s="21"/>
      <c r="W34" s="11"/>
      <c r="X34" s="11"/>
      <c r="Y34" s="11"/>
      <c r="Z34" s="11"/>
      <c r="AA34" s="11"/>
    </row>
    <row r="35" spans="1:27" ht="12.75" customHeight="1" x14ac:dyDescent="0.25">
      <c r="A35" s="139" t="s">
        <v>148</v>
      </c>
      <c r="B35" s="21" t="s">
        <v>46</v>
      </c>
      <c r="C35" s="26">
        <v>4442</v>
      </c>
      <c r="D35" s="27"/>
      <c r="E35" s="27"/>
      <c r="F35" s="29">
        <v>15195</v>
      </c>
      <c r="G35" s="37">
        <v>3769</v>
      </c>
      <c r="H35" s="37">
        <v>2432</v>
      </c>
      <c r="I35" s="27"/>
      <c r="J35" s="27"/>
      <c r="K35" s="27"/>
      <c r="L35" s="27"/>
      <c r="M35" s="27"/>
      <c r="N35" s="29">
        <v>360</v>
      </c>
      <c r="O35" s="27"/>
      <c r="P35" s="27"/>
      <c r="Q35" s="27"/>
      <c r="R35" s="27"/>
      <c r="S35" s="27"/>
      <c r="T35" s="27"/>
      <c r="U35" s="19">
        <f t="shared" si="2"/>
        <v>26198</v>
      </c>
      <c r="V35" s="21"/>
      <c r="W35" s="11"/>
      <c r="X35" s="11"/>
      <c r="Y35" s="11"/>
      <c r="Z35" s="11"/>
      <c r="AA35" s="11"/>
    </row>
    <row r="36" spans="1:27" ht="12.75" customHeight="1" x14ac:dyDescent="0.25">
      <c r="A36" s="139" t="s">
        <v>148</v>
      </c>
      <c r="B36" s="21" t="s">
        <v>47</v>
      </c>
      <c r="C36" s="26">
        <v>2000</v>
      </c>
      <c r="D36" s="27"/>
      <c r="E36" s="27"/>
      <c r="F36" s="29">
        <v>9600</v>
      </c>
      <c r="G36" s="37">
        <v>3770</v>
      </c>
      <c r="H36" s="37">
        <v>2432</v>
      </c>
      <c r="I36" s="27"/>
      <c r="J36" s="27"/>
      <c r="K36" s="27"/>
      <c r="L36" s="27"/>
      <c r="M36" s="29">
        <v>6000</v>
      </c>
      <c r="N36" s="29">
        <v>2200</v>
      </c>
      <c r="O36" s="27"/>
      <c r="P36" s="27"/>
      <c r="Q36" s="27"/>
      <c r="R36" s="27"/>
      <c r="S36" s="27"/>
      <c r="T36" s="29">
        <v>200</v>
      </c>
      <c r="U36" s="19">
        <f t="shared" si="2"/>
        <v>26202</v>
      </c>
      <c r="V36" s="21"/>
      <c r="W36" s="11"/>
      <c r="X36" s="11"/>
      <c r="Y36" s="11"/>
      <c r="Z36" s="11"/>
      <c r="AA36" s="11"/>
    </row>
    <row r="37" spans="1:27" ht="12.75" customHeight="1" x14ac:dyDescent="0.25">
      <c r="A37" s="139" t="s">
        <v>148</v>
      </c>
      <c r="B37" s="21" t="s">
        <v>48</v>
      </c>
      <c r="C37" s="26">
        <v>500</v>
      </c>
      <c r="D37" s="27"/>
      <c r="E37" s="27"/>
      <c r="F37" s="29">
        <v>21600</v>
      </c>
      <c r="G37" s="37">
        <v>7539</v>
      </c>
      <c r="H37" s="37">
        <v>4864</v>
      </c>
      <c r="I37" s="27"/>
      <c r="J37" s="27"/>
      <c r="K37" s="27"/>
      <c r="L37" s="27"/>
      <c r="M37" s="27"/>
      <c r="N37" s="29">
        <v>1100</v>
      </c>
      <c r="O37" s="27"/>
      <c r="P37" s="27"/>
      <c r="Q37" s="29">
        <v>10800</v>
      </c>
      <c r="R37" s="27"/>
      <c r="S37" s="27"/>
      <c r="T37" s="29">
        <v>6000</v>
      </c>
      <c r="U37" s="19">
        <f t="shared" si="2"/>
        <v>52403</v>
      </c>
      <c r="V37" s="21"/>
      <c r="W37" s="11"/>
      <c r="X37" s="11"/>
      <c r="Y37" s="11"/>
      <c r="Z37" s="11"/>
      <c r="AA37" s="11"/>
    </row>
    <row r="38" spans="1:27" ht="12.75" customHeight="1" x14ac:dyDescent="0.25">
      <c r="A38" s="139" t="s">
        <v>148</v>
      </c>
      <c r="B38" s="21" t="s">
        <v>49</v>
      </c>
      <c r="C38" s="26">
        <v>14800</v>
      </c>
      <c r="D38" s="27"/>
      <c r="E38" s="27"/>
      <c r="F38" s="29">
        <v>76024</v>
      </c>
      <c r="G38" s="37">
        <v>20738</v>
      </c>
      <c r="H38" s="37">
        <v>13379</v>
      </c>
      <c r="I38" s="27"/>
      <c r="J38" s="29">
        <v>6000</v>
      </c>
      <c r="K38" s="27"/>
      <c r="L38" s="27"/>
      <c r="M38" s="27"/>
      <c r="N38" s="27"/>
      <c r="O38" s="29">
        <v>7200</v>
      </c>
      <c r="P38" s="27"/>
      <c r="Q38" s="29">
        <v>6000</v>
      </c>
      <c r="R38" s="27"/>
      <c r="S38" s="27"/>
      <c r="T38" s="27"/>
      <c r="U38" s="19">
        <f t="shared" si="2"/>
        <v>144141</v>
      </c>
      <c r="V38" s="21"/>
      <c r="W38" s="11"/>
      <c r="X38" s="11"/>
      <c r="Y38" s="11"/>
      <c r="Z38" s="11"/>
      <c r="AA38" s="11"/>
    </row>
    <row r="39" spans="1:27" ht="12.75" customHeight="1" x14ac:dyDescent="0.25">
      <c r="A39" s="139" t="s">
        <v>148</v>
      </c>
      <c r="B39" s="21" t="s">
        <v>50</v>
      </c>
      <c r="C39" s="26">
        <v>2980</v>
      </c>
      <c r="D39" s="27"/>
      <c r="E39" s="27"/>
      <c r="F39" s="29">
        <v>11921</v>
      </c>
      <c r="G39" s="37">
        <v>3008</v>
      </c>
      <c r="H39" s="37">
        <v>1940</v>
      </c>
      <c r="I39" s="27"/>
      <c r="J39" s="27"/>
      <c r="K39" s="27"/>
      <c r="L39" s="27"/>
      <c r="M39" s="27"/>
      <c r="N39" s="29">
        <v>900</v>
      </c>
      <c r="O39" s="27"/>
      <c r="P39" s="27"/>
      <c r="Q39" s="27"/>
      <c r="R39" s="27"/>
      <c r="S39" s="27"/>
      <c r="T39" s="29">
        <v>156</v>
      </c>
      <c r="U39" s="19">
        <f t="shared" si="2"/>
        <v>20905</v>
      </c>
      <c r="V39" s="21"/>
      <c r="W39" s="11"/>
      <c r="X39" s="11"/>
      <c r="Y39" s="11"/>
      <c r="Z39" s="11"/>
      <c r="AA39" s="11"/>
    </row>
    <row r="40" spans="1:27" ht="12.75" customHeight="1" x14ac:dyDescent="0.25">
      <c r="A40" s="139" t="s">
        <v>148</v>
      </c>
      <c r="B40" s="21" t="s">
        <v>51</v>
      </c>
      <c r="C40" s="26">
        <v>5550</v>
      </c>
      <c r="D40" s="27"/>
      <c r="E40" s="27"/>
      <c r="F40" s="29">
        <v>18000</v>
      </c>
      <c r="G40" s="37">
        <v>4439</v>
      </c>
      <c r="H40" s="37">
        <v>2864</v>
      </c>
      <c r="I40" s="27"/>
      <c r="J40" s="27"/>
      <c r="K40" s="27"/>
      <c r="L40" s="27"/>
      <c r="M40" s="27"/>
      <c r="N40" s="27"/>
      <c r="O40" s="27"/>
      <c r="P40" s="27"/>
      <c r="Q40" s="27"/>
      <c r="R40" s="27"/>
      <c r="S40" s="27"/>
      <c r="T40" s="27"/>
      <c r="U40" s="19">
        <f t="shared" si="2"/>
        <v>30853</v>
      </c>
      <c r="V40" s="21"/>
      <c r="W40" s="11"/>
      <c r="X40" s="11"/>
      <c r="Y40" s="11"/>
      <c r="Z40" s="11"/>
      <c r="AA40" s="11"/>
    </row>
    <row r="41" spans="1:27" ht="12.75" customHeight="1" x14ac:dyDescent="0.25">
      <c r="A41" s="139" t="s">
        <v>148</v>
      </c>
      <c r="B41" s="21" t="s">
        <v>52</v>
      </c>
      <c r="C41" s="26">
        <v>13860</v>
      </c>
      <c r="D41" s="27"/>
      <c r="E41" s="27"/>
      <c r="F41" s="29">
        <v>39765</v>
      </c>
      <c r="G41" s="37">
        <v>12596</v>
      </c>
      <c r="H41" s="37">
        <v>8126</v>
      </c>
      <c r="I41" s="27"/>
      <c r="J41" s="29">
        <v>5000</v>
      </c>
      <c r="K41" s="27"/>
      <c r="L41" s="27"/>
      <c r="M41" s="27"/>
      <c r="N41" s="29">
        <v>2400</v>
      </c>
      <c r="O41" s="27"/>
      <c r="P41" s="27"/>
      <c r="Q41" s="29">
        <v>2500</v>
      </c>
      <c r="R41" s="27"/>
      <c r="S41" s="27"/>
      <c r="T41" s="29">
        <v>3300</v>
      </c>
      <c r="U41" s="19">
        <f t="shared" si="2"/>
        <v>87547</v>
      </c>
      <c r="V41" s="21"/>
      <c r="W41" s="11"/>
      <c r="X41" s="11"/>
      <c r="Y41" s="11"/>
      <c r="Z41" s="11"/>
      <c r="AA41" s="11"/>
    </row>
    <row r="42" spans="1:27" ht="12.75" customHeight="1" x14ac:dyDescent="0.25">
      <c r="A42" s="139" t="s">
        <v>148</v>
      </c>
      <c r="B42" s="21" t="s">
        <v>53</v>
      </c>
      <c r="C42" s="30">
        <v>1527</v>
      </c>
      <c r="D42" s="31"/>
      <c r="E42" s="31"/>
      <c r="F42" s="32">
        <v>27455</v>
      </c>
      <c r="G42" s="37">
        <v>8482</v>
      </c>
      <c r="H42" s="37">
        <v>5472</v>
      </c>
      <c r="I42" s="27"/>
      <c r="J42" s="32">
        <v>1018</v>
      </c>
      <c r="K42" s="31"/>
      <c r="L42" s="31"/>
      <c r="M42" s="32">
        <v>10000</v>
      </c>
      <c r="N42" s="31"/>
      <c r="O42" s="31"/>
      <c r="P42" s="31"/>
      <c r="Q42" s="32">
        <v>5000</v>
      </c>
      <c r="R42" s="31"/>
      <c r="S42" s="31"/>
      <c r="T42" s="31"/>
      <c r="U42" s="19">
        <f t="shared" si="2"/>
        <v>58954</v>
      </c>
      <c r="V42" s="21"/>
      <c r="W42" s="11"/>
      <c r="X42" s="11"/>
      <c r="Y42" s="11"/>
      <c r="Z42" s="11"/>
      <c r="AA42" s="11"/>
    </row>
    <row r="43" spans="1:27" ht="12.75" customHeight="1" x14ac:dyDescent="0.25">
      <c r="A43" s="139" t="s">
        <v>148</v>
      </c>
      <c r="B43" s="21" t="s">
        <v>54</v>
      </c>
      <c r="C43" s="30">
        <v>2000</v>
      </c>
      <c r="D43" s="31"/>
      <c r="E43" s="31"/>
      <c r="F43" s="32">
        <v>9000</v>
      </c>
      <c r="G43" s="37">
        <v>5655</v>
      </c>
      <c r="H43" s="37">
        <v>3648</v>
      </c>
      <c r="I43" s="27"/>
      <c r="J43" s="32">
        <v>11000</v>
      </c>
      <c r="K43" s="31"/>
      <c r="L43" s="31"/>
      <c r="M43" s="31"/>
      <c r="N43" s="32">
        <v>3000</v>
      </c>
      <c r="O43" s="31"/>
      <c r="P43" s="31"/>
      <c r="Q43" s="32">
        <v>5000</v>
      </c>
      <c r="R43" s="31"/>
      <c r="S43" s="31"/>
      <c r="T43" s="31"/>
      <c r="U43" s="19">
        <f t="shared" si="2"/>
        <v>39303</v>
      </c>
      <c r="V43" s="21"/>
      <c r="W43" s="11"/>
      <c r="X43" s="11"/>
      <c r="Y43" s="11"/>
      <c r="Z43" s="11"/>
      <c r="AA43" s="11"/>
    </row>
    <row r="44" spans="1:27" ht="12.75" customHeight="1" x14ac:dyDescent="0.25">
      <c r="A44" s="139" t="s">
        <v>148</v>
      </c>
      <c r="B44" s="21" t="s">
        <v>56</v>
      </c>
      <c r="C44" s="30">
        <v>9758</v>
      </c>
      <c r="D44" s="31"/>
      <c r="E44" s="31"/>
      <c r="F44" s="32">
        <v>30199</v>
      </c>
      <c r="G44" s="37">
        <v>9924</v>
      </c>
      <c r="H44" s="37">
        <v>6404</v>
      </c>
      <c r="I44" s="27"/>
      <c r="J44" s="32">
        <v>6360</v>
      </c>
      <c r="K44" s="31"/>
      <c r="L44" s="31"/>
      <c r="M44" s="31"/>
      <c r="N44" s="32">
        <v>6331</v>
      </c>
      <c r="O44" s="31"/>
      <c r="P44" s="31"/>
      <c r="Q44" s="31"/>
      <c r="R44" s="31"/>
      <c r="S44" s="31"/>
      <c r="T44" s="31"/>
      <c r="U44" s="19">
        <f t="shared" si="2"/>
        <v>68976</v>
      </c>
      <c r="V44" s="21"/>
      <c r="W44" s="11"/>
      <c r="X44" s="11"/>
      <c r="Y44" s="11"/>
      <c r="Z44" s="11"/>
      <c r="AA44" s="11"/>
    </row>
    <row r="45" spans="1:27" ht="12.75" customHeight="1" x14ac:dyDescent="0.25">
      <c r="A45" s="139" t="s">
        <v>148</v>
      </c>
      <c r="B45" s="21" t="s">
        <v>57</v>
      </c>
      <c r="C45" s="34"/>
      <c r="D45" s="27"/>
      <c r="E45" s="27"/>
      <c r="F45" s="27"/>
      <c r="G45" s="107">
        <v>3855</v>
      </c>
      <c r="H45" s="107">
        <v>2487</v>
      </c>
      <c r="I45" s="27"/>
      <c r="J45" s="27"/>
      <c r="K45" s="27"/>
      <c r="L45" s="27"/>
      <c r="M45" s="27"/>
      <c r="N45" s="27"/>
      <c r="O45" s="27"/>
      <c r="P45" s="27"/>
      <c r="Q45" s="27"/>
      <c r="R45" s="27"/>
      <c r="S45" s="27"/>
      <c r="T45" s="27"/>
      <c r="U45" s="19">
        <f t="shared" si="2"/>
        <v>6342</v>
      </c>
      <c r="V45" s="21"/>
      <c r="W45" s="11"/>
      <c r="X45" s="11"/>
      <c r="Y45" s="11"/>
      <c r="Z45" s="11"/>
      <c r="AA45" s="11"/>
    </row>
    <row r="46" spans="1:27" ht="12.75" customHeight="1" x14ac:dyDescent="0.25">
      <c r="A46" s="139" t="s">
        <v>148</v>
      </c>
      <c r="B46" s="21" t="s">
        <v>58</v>
      </c>
      <c r="C46" s="30">
        <v>5602</v>
      </c>
      <c r="D46" s="31"/>
      <c r="E46" s="31"/>
      <c r="F46" s="32">
        <v>23302</v>
      </c>
      <c r="G46" s="107">
        <v>7539</v>
      </c>
      <c r="H46" s="107">
        <v>4864</v>
      </c>
      <c r="I46" s="27"/>
      <c r="J46" s="32">
        <v>900</v>
      </c>
      <c r="K46" s="31"/>
      <c r="L46" s="31"/>
      <c r="M46" s="31"/>
      <c r="N46" s="32">
        <v>6000</v>
      </c>
      <c r="O46" s="32">
        <v>4196</v>
      </c>
      <c r="P46" s="31"/>
      <c r="Q46" s="31"/>
      <c r="R46" s="31"/>
      <c r="S46" s="31"/>
      <c r="T46" s="31"/>
      <c r="U46" s="19">
        <f t="shared" si="2"/>
        <v>52403</v>
      </c>
      <c r="V46" s="21"/>
      <c r="W46" s="11"/>
      <c r="X46" s="11"/>
      <c r="Y46" s="11"/>
      <c r="Z46" s="11"/>
      <c r="AA46" s="11"/>
    </row>
    <row r="47" spans="1:27" ht="12.75" customHeight="1" x14ac:dyDescent="0.25">
      <c r="A47" s="139" t="s">
        <v>148</v>
      </c>
      <c r="B47" s="21" t="s">
        <v>59</v>
      </c>
      <c r="C47" s="30">
        <v>1380</v>
      </c>
      <c r="D47" s="31"/>
      <c r="E47" s="31"/>
      <c r="F47" s="32">
        <v>18291</v>
      </c>
      <c r="G47" s="107">
        <v>4876</v>
      </c>
      <c r="H47" s="107">
        <v>3146</v>
      </c>
      <c r="I47" s="27"/>
      <c r="J47" s="32">
        <v>2000</v>
      </c>
      <c r="K47" s="31"/>
      <c r="L47" s="31"/>
      <c r="M47" s="31"/>
      <c r="N47" s="32">
        <v>960</v>
      </c>
      <c r="O47" s="31"/>
      <c r="P47" s="31"/>
      <c r="Q47" s="31"/>
      <c r="R47" s="31"/>
      <c r="S47" s="31"/>
      <c r="T47" s="32">
        <v>3240</v>
      </c>
      <c r="U47" s="19">
        <f t="shared" si="2"/>
        <v>33893</v>
      </c>
      <c r="V47" s="21"/>
      <c r="W47" s="11"/>
      <c r="X47" s="11"/>
      <c r="Y47" s="11"/>
      <c r="Z47" s="11"/>
      <c r="AA47" s="11"/>
    </row>
    <row r="48" spans="1:27" ht="12.75" customHeight="1" x14ac:dyDescent="0.25">
      <c r="A48" s="139" t="s">
        <v>148</v>
      </c>
      <c r="B48" s="21" t="s">
        <v>60</v>
      </c>
      <c r="C48" s="30">
        <v>2640</v>
      </c>
      <c r="D48" s="31"/>
      <c r="E48" s="31"/>
      <c r="F48" s="32">
        <v>21089</v>
      </c>
      <c r="G48" s="107">
        <v>5769</v>
      </c>
      <c r="H48" s="107">
        <v>3722</v>
      </c>
      <c r="I48" s="27"/>
      <c r="J48" s="32">
        <v>1050</v>
      </c>
      <c r="K48" s="31"/>
      <c r="L48" s="31"/>
      <c r="M48" s="31"/>
      <c r="N48" s="32">
        <v>2980</v>
      </c>
      <c r="O48" s="31"/>
      <c r="P48" s="31"/>
      <c r="Q48" s="32">
        <v>1530</v>
      </c>
      <c r="R48" s="31"/>
      <c r="S48" s="31"/>
      <c r="T48" s="32">
        <v>1320</v>
      </c>
      <c r="U48" s="19">
        <f t="shared" si="2"/>
        <v>40100</v>
      </c>
      <c r="V48" s="21"/>
      <c r="W48" s="11"/>
      <c r="X48" s="11"/>
      <c r="Y48" s="11"/>
      <c r="Z48" s="11"/>
      <c r="AA48" s="11"/>
    </row>
    <row r="49" spans="1:27" ht="12.75" customHeight="1" x14ac:dyDescent="0.25">
      <c r="A49" s="139" t="s">
        <v>148</v>
      </c>
      <c r="B49" s="21" t="s">
        <v>61</v>
      </c>
      <c r="C49" s="33"/>
      <c r="D49" s="31"/>
      <c r="E49" s="31"/>
      <c r="F49" s="32">
        <v>51939</v>
      </c>
      <c r="G49" s="107">
        <v>14999</v>
      </c>
      <c r="H49" s="107">
        <v>9676</v>
      </c>
      <c r="I49" s="27"/>
      <c r="J49" s="31"/>
      <c r="K49" s="31"/>
      <c r="L49" s="31"/>
      <c r="M49" s="31"/>
      <c r="N49" s="32">
        <v>10961</v>
      </c>
      <c r="O49" s="31"/>
      <c r="P49" s="31"/>
      <c r="Q49" s="32">
        <v>14100</v>
      </c>
      <c r="R49" s="31"/>
      <c r="S49" s="31"/>
      <c r="T49" s="32">
        <v>2574</v>
      </c>
      <c r="U49" s="19">
        <f t="shared" si="2"/>
        <v>104249</v>
      </c>
      <c r="V49" s="21"/>
      <c r="W49" s="11"/>
      <c r="X49" s="11"/>
      <c r="Y49" s="11"/>
      <c r="Z49" s="11"/>
      <c r="AA49" s="11"/>
    </row>
    <row r="50" spans="1:27" ht="12.75" customHeight="1" x14ac:dyDescent="0.25">
      <c r="A50" s="139" t="s">
        <v>148</v>
      </c>
      <c r="B50" s="21" t="s">
        <v>62</v>
      </c>
      <c r="C50" s="30">
        <v>5500</v>
      </c>
      <c r="D50" s="32">
        <v>3000</v>
      </c>
      <c r="E50" s="32" t="s">
        <v>55</v>
      </c>
      <c r="F50" s="32">
        <v>327710</v>
      </c>
      <c r="G50" s="107">
        <v>65132</v>
      </c>
      <c r="H50" s="107">
        <v>42020</v>
      </c>
      <c r="I50" s="27"/>
      <c r="J50" s="32">
        <v>5290</v>
      </c>
      <c r="K50" s="32" t="s">
        <v>55</v>
      </c>
      <c r="L50" s="32" t="s">
        <v>55</v>
      </c>
      <c r="M50" s="32" t="s">
        <v>55</v>
      </c>
      <c r="N50" s="32">
        <v>11000</v>
      </c>
      <c r="O50" s="32" t="s">
        <v>55</v>
      </c>
      <c r="P50" s="32" t="s">
        <v>55</v>
      </c>
      <c r="Q50" s="32">
        <v>12505</v>
      </c>
      <c r="R50" s="32" t="s">
        <v>55</v>
      </c>
      <c r="S50" s="32" t="s">
        <v>55</v>
      </c>
      <c r="T50" s="32">
        <v>1000</v>
      </c>
      <c r="U50" s="19">
        <f t="shared" si="2"/>
        <v>473157</v>
      </c>
      <c r="V50" s="21"/>
      <c r="W50" s="11"/>
      <c r="X50" s="11"/>
      <c r="Y50" s="11"/>
      <c r="Z50" s="11"/>
      <c r="AA50" s="11"/>
    </row>
    <row r="51" spans="1:27" ht="12.75" customHeight="1" x14ac:dyDescent="0.25">
      <c r="A51" s="139" t="s">
        <v>148</v>
      </c>
      <c r="B51" s="21" t="s">
        <v>63</v>
      </c>
      <c r="C51" s="33"/>
      <c r="D51" s="31"/>
      <c r="E51" s="31"/>
      <c r="F51" s="32">
        <v>40000</v>
      </c>
      <c r="G51" s="37">
        <v>7539</v>
      </c>
      <c r="H51" s="37">
        <v>4864</v>
      </c>
      <c r="I51" s="27"/>
      <c r="J51" s="31"/>
      <c r="K51" s="31"/>
      <c r="L51" s="31"/>
      <c r="M51" s="31"/>
      <c r="N51" s="31"/>
      <c r="O51" s="31"/>
      <c r="P51" s="31"/>
      <c r="Q51" s="31"/>
      <c r="R51" s="31"/>
      <c r="S51" s="31"/>
      <c r="T51" s="31"/>
      <c r="U51" s="19">
        <f t="shared" si="2"/>
        <v>52403</v>
      </c>
      <c r="V51" s="21"/>
      <c r="W51" s="11"/>
      <c r="X51" s="11"/>
      <c r="Y51" s="11"/>
      <c r="Z51" s="11"/>
      <c r="AA51" s="11"/>
    </row>
    <row r="52" spans="1:27" ht="12.75" customHeight="1" x14ac:dyDescent="0.25">
      <c r="A52" s="139" t="s">
        <v>148</v>
      </c>
      <c r="B52" s="21" t="s">
        <v>64</v>
      </c>
      <c r="C52" s="30">
        <v>300</v>
      </c>
      <c r="D52" s="31"/>
      <c r="E52" s="31"/>
      <c r="F52" s="32">
        <v>11040</v>
      </c>
      <c r="G52" s="37">
        <v>3855</v>
      </c>
      <c r="H52" s="37">
        <v>2487</v>
      </c>
      <c r="I52" s="27"/>
      <c r="J52" s="32">
        <v>7280</v>
      </c>
      <c r="K52" s="31"/>
      <c r="L52" s="31"/>
      <c r="M52" s="31"/>
      <c r="N52" s="32">
        <v>600</v>
      </c>
      <c r="O52" s="31"/>
      <c r="P52" s="31"/>
      <c r="Q52" s="32">
        <v>990</v>
      </c>
      <c r="R52" s="31"/>
      <c r="S52" s="31"/>
      <c r="T52" s="32">
        <v>240</v>
      </c>
      <c r="U52" s="19">
        <f t="shared" si="2"/>
        <v>26792</v>
      </c>
      <c r="V52" s="21"/>
      <c r="W52" s="11"/>
      <c r="X52" s="11"/>
      <c r="Y52" s="11"/>
      <c r="Z52" s="11"/>
      <c r="AA52" s="11"/>
    </row>
    <row r="53" spans="1:27" ht="12.75" customHeight="1" x14ac:dyDescent="0.25">
      <c r="A53" s="139" t="s">
        <v>148</v>
      </c>
      <c r="B53" s="21" t="s">
        <v>65</v>
      </c>
      <c r="C53" s="34"/>
      <c r="D53" s="27"/>
      <c r="E53" s="27"/>
      <c r="F53" s="27"/>
      <c r="G53" s="27"/>
      <c r="H53" s="27"/>
      <c r="I53" s="27"/>
      <c r="J53" s="27"/>
      <c r="K53" s="27"/>
      <c r="L53" s="27"/>
      <c r="M53" s="27"/>
      <c r="N53" s="27"/>
      <c r="O53" s="27"/>
      <c r="P53" s="27"/>
      <c r="Q53" s="27"/>
      <c r="R53" s="27"/>
      <c r="S53" s="27"/>
      <c r="T53" s="29">
        <v>267690</v>
      </c>
      <c r="U53" s="19">
        <f t="shared" si="2"/>
        <v>267690</v>
      </c>
      <c r="V53" s="21"/>
      <c r="W53" s="11"/>
      <c r="X53" s="11"/>
      <c r="Y53" s="11"/>
      <c r="Z53" s="11"/>
      <c r="AA53" s="11"/>
    </row>
    <row r="54" spans="1:27" ht="12.75" customHeight="1" x14ac:dyDescent="0.25">
      <c r="B54" s="38" t="s">
        <v>68</v>
      </c>
      <c r="C54" s="39">
        <f t="shared" ref="C54:U54" si="3">+SUM(C33:C53)</f>
        <v>73639</v>
      </c>
      <c r="D54" s="39">
        <f t="shared" si="3"/>
        <v>3000</v>
      </c>
      <c r="E54" s="39">
        <f t="shared" si="3"/>
        <v>0</v>
      </c>
      <c r="F54" s="39">
        <f t="shared" si="3"/>
        <v>800953</v>
      </c>
      <c r="G54" s="39">
        <f t="shared" si="3"/>
        <v>206669</v>
      </c>
      <c r="H54" s="39">
        <f t="shared" si="3"/>
        <v>133333</v>
      </c>
      <c r="I54" s="39">
        <f t="shared" si="3"/>
        <v>0</v>
      </c>
      <c r="J54" s="39">
        <f t="shared" si="3"/>
        <v>47898</v>
      </c>
      <c r="K54" s="39">
        <f t="shared" si="3"/>
        <v>0</v>
      </c>
      <c r="L54" s="39">
        <f t="shared" si="3"/>
        <v>0</v>
      </c>
      <c r="M54" s="39">
        <f t="shared" si="3"/>
        <v>23500</v>
      </c>
      <c r="N54" s="39">
        <f t="shared" si="3"/>
        <v>49395</v>
      </c>
      <c r="O54" s="39">
        <f t="shared" si="3"/>
        <v>11396</v>
      </c>
      <c r="P54" s="39">
        <f t="shared" si="3"/>
        <v>0</v>
      </c>
      <c r="Q54" s="39">
        <f t="shared" si="3"/>
        <v>63425</v>
      </c>
      <c r="R54" s="39">
        <f t="shared" si="3"/>
        <v>0</v>
      </c>
      <c r="S54" s="39">
        <f t="shared" si="3"/>
        <v>0</v>
      </c>
      <c r="T54" s="39">
        <f t="shared" si="3"/>
        <v>290945</v>
      </c>
      <c r="U54" s="39">
        <f t="shared" si="3"/>
        <v>1704153</v>
      </c>
      <c r="V54" s="21"/>
      <c r="W54" s="11"/>
      <c r="X54" s="11"/>
      <c r="Y54" s="11"/>
      <c r="Z54" s="11"/>
      <c r="AA54" s="11"/>
    </row>
    <row r="55" spans="1:27" ht="12.75" customHeight="1" x14ac:dyDescent="0.25">
      <c r="A55" s="139" t="s">
        <v>155</v>
      </c>
      <c r="B55" s="18" t="s">
        <v>69</v>
      </c>
      <c r="C55" s="19"/>
      <c r="D55" s="19"/>
      <c r="E55" s="19"/>
      <c r="F55" s="19"/>
      <c r="G55" s="19"/>
      <c r="H55" s="19"/>
      <c r="I55" s="19"/>
      <c r="J55" s="19"/>
      <c r="K55" s="19"/>
      <c r="L55" s="19"/>
      <c r="M55" s="19"/>
      <c r="N55" s="19"/>
      <c r="O55" s="19"/>
      <c r="P55" s="19"/>
      <c r="Q55" s="19"/>
      <c r="R55" s="19"/>
      <c r="S55" s="19"/>
      <c r="T55" s="19"/>
      <c r="U55" s="19"/>
      <c r="V55" s="21"/>
      <c r="W55" s="11"/>
      <c r="X55" s="11"/>
      <c r="Y55" s="11"/>
      <c r="Z55" s="11"/>
      <c r="AA55" s="11"/>
    </row>
    <row r="56" spans="1:27" ht="12.75" customHeight="1" x14ac:dyDescent="0.25">
      <c r="A56" s="139" t="s">
        <v>155</v>
      </c>
      <c r="B56" s="21" t="s">
        <v>44</v>
      </c>
      <c r="C56" s="19"/>
      <c r="D56" s="19"/>
      <c r="E56" s="19"/>
      <c r="F56" s="41">
        <v>19575</v>
      </c>
      <c r="G56" s="41">
        <v>3957</v>
      </c>
      <c r="H56" s="41">
        <v>2492</v>
      </c>
      <c r="I56" s="19"/>
      <c r="J56" s="19"/>
      <c r="K56" s="19"/>
      <c r="L56" s="19"/>
      <c r="M56" s="19"/>
      <c r="N56" s="19"/>
      <c r="O56" s="19"/>
      <c r="P56" s="19"/>
      <c r="Q56" s="19"/>
      <c r="R56" s="19"/>
      <c r="S56" s="19"/>
      <c r="T56" s="41">
        <v>425</v>
      </c>
      <c r="U56" s="19">
        <f t="shared" ref="U56:U76" si="4">+SUM(C56:T56)</f>
        <v>26449</v>
      </c>
      <c r="V56" s="21"/>
      <c r="W56" s="11"/>
      <c r="X56" s="11"/>
      <c r="Y56" s="11"/>
      <c r="Z56" s="11"/>
      <c r="AA56" s="11"/>
    </row>
    <row r="57" spans="1:27" ht="12.75" customHeight="1" x14ac:dyDescent="0.25">
      <c r="A57" s="139" t="s">
        <v>155</v>
      </c>
      <c r="B57" s="21" t="s">
        <v>45</v>
      </c>
      <c r="C57" s="41">
        <v>800</v>
      </c>
      <c r="D57" s="19"/>
      <c r="E57" s="19"/>
      <c r="F57" s="41">
        <v>31993</v>
      </c>
      <c r="G57" s="41">
        <v>8903</v>
      </c>
      <c r="H57" s="41">
        <v>5608</v>
      </c>
      <c r="I57" s="19"/>
      <c r="J57" s="41">
        <v>2000</v>
      </c>
      <c r="K57" s="19"/>
      <c r="L57" s="19"/>
      <c r="M57" s="19"/>
      <c r="N57" s="41">
        <v>407</v>
      </c>
      <c r="O57" s="19"/>
      <c r="P57" s="19"/>
      <c r="Q57" s="41">
        <v>5000</v>
      </c>
      <c r="R57" s="19"/>
      <c r="S57" s="19"/>
      <c r="T57" s="41">
        <v>4800</v>
      </c>
      <c r="U57" s="19">
        <f t="shared" si="4"/>
        <v>59511</v>
      </c>
      <c r="V57" s="21"/>
      <c r="W57" s="11"/>
      <c r="X57" s="11"/>
      <c r="Y57" s="11"/>
      <c r="Z57" s="11"/>
      <c r="AA57" s="11"/>
    </row>
    <row r="58" spans="1:27" ht="12.75" customHeight="1" x14ac:dyDescent="0.25">
      <c r="A58" s="139" t="s">
        <v>155</v>
      </c>
      <c r="B58" s="21" t="s">
        <v>46</v>
      </c>
      <c r="C58" s="41">
        <v>3869</v>
      </c>
      <c r="D58" s="19"/>
      <c r="E58" s="19"/>
      <c r="F58" s="41">
        <v>15804</v>
      </c>
      <c r="G58" s="41">
        <v>3963</v>
      </c>
      <c r="H58" s="41">
        <v>2497</v>
      </c>
      <c r="I58" s="19"/>
      <c r="J58" s="19"/>
      <c r="K58" s="19"/>
      <c r="L58" s="19"/>
      <c r="M58" s="19"/>
      <c r="N58" s="41">
        <v>360</v>
      </c>
      <c r="O58" s="19"/>
      <c r="P58" s="19"/>
      <c r="Q58" s="19"/>
      <c r="R58" s="19"/>
      <c r="S58" s="19"/>
      <c r="T58" s="19"/>
      <c r="U58" s="19">
        <f t="shared" si="4"/>
        <v>26493</v>
      </c>
      <c r="V58" s="21"/>
      <c r="W58" s="11"/>
      <c r="X58" s="11"/>
      <c r="Y58" s="11"/>
      <c r="Z58" s="11"/>
      <c r="AA58" s="11"/>
    </row>
    <row r="59" spans="1:27" ht="12.75" customHeight="1" x14ac:dyDescent="0.25">
      <c r="A59" s="139" t="s">
        <v>155</v>
      </c>
      <c r="B59" s="21" t="s">
        <v>47</v>
      </c>
      <c r="C59" s="41">
        <v>2000</v>
      </c>
      <c r="D59" s="19"/>
      <c r="E59" s="19"/>
      <c r="F59" s="41">
        <v>9600</v>
      </c>
      <c r="G59" s="41">
        <v>3957</v>
      </c>
      <c r="H59" s="41">
        <v>2492</v>
      </c>
      <c r="I59" s="19"/>
      <c r="J59" s="19"/>
      <c r="K59" s="19"/>
      <c r="L59" s="19"/>
      <c r="M59" s="41">
        <v>6000</v>
      </c>
      <c r="N59" s="41">
        <v>2200</v>
      </c>
      <c r="O59" s="19"/>
      <c r="P59" s="19"/>
      <c r="Q59" s="19"/>
      <c r="R59" s="19"/>
      <c r="S59" s="19"/>
      <c r="T59" s="41">
        <v>200</v>
      </c>
      <c r="U59" s="19">
        <f t="shared" si="4"/>
        <v>26449</v>
      </c>
      <c r="V59" s="21"/>
      <c r="W59" s="11"/>
      <c r="X59" s="11"/>
      <c r="Y59" s="11"/>
      <c r="Z59" s="11"/>
      <c r="AA59" s="11"/>
    </row>
    <row r="60" spans="1:27" ht="12.75" customHeight="1" x14ac:dyDescent="0.25">
      <c r="A60" s="139" t="s">
        <v>155</v>
      </c>
      <c r="B60" s="21" t="s">
        <v>48</v>
      </c>
      <c r="C60" s="41">
        <v>500</v>
      </c>
      <c r="D60" s="19"/>
      <c r="E60" s="19"/>
      <c r="F60" s="41">
        <v>21600</v>
      </c>
      <c r="G60" s="41">
        <v>7914</v>
      </c>
      <c r="H60" s="41">
        <v>4985</v>
      </c>
      <c r="I60" s="19"/>
      <c r="J60" s="19"/>
      <c r="K60" s="19"/>
      <c r="L60" s="19"/>
      <c r="M60" s="19"/>
      <c r="N60" s="41">
        <v>1100</v>
      </c>
      <c r="O60" s="19"/>
      <c r="P60" s="19"/>
      <c r="Q60" s="41">
        <v>10800</v>
      </c>
      <c r="R60" s="19"/>
      <c r="S60" s="19"/>
      <c r="T60" s="41">
        <v>6000</v>
      </c>
      <c r="U60" s="19">
        <f t="shared" si="4"/>
        <v>52899</v>
      </c>
      <c r="V60" s="21"/>
      <c r="W60" s="11"/>
      <c r="X60" s="11"/>
      <c r="Y60" s="11"/>
      <c r="Z60" s="11"/>
      <c r="AA60" s="11"/>
    </row>
    <row r="61" spans="1:27" ht="12.75" customHeight="1" x14ac:dyDescent="0.25">
      <c r="A61" s="139" t="s">
        <v>155</v>
      </c>
      <c r="B61" s="21" t="s">
        <v>49</v>
      </c>
      <c r="C61" s="41">
        <v>11600</v>
      </c>
      <c r="D61" s="19"/>
      <c r="E61" s="19"/>
      <c r="F61" s="41">
        <v>79180</v>
      </c>
      <c r="G61" s="41">
        <v>21719</v>
      </c>
      <c r="H61" s="41">
        <v>13681</v>
      </c>
      <c r="I61" s="19"/>
      <c r="J61" s="41">
        <v>5000</v>
      </c>
      <c r="K61" s="19"/>
      <c r="L61" s="19"/>
      <c r="M61" s="19"/>
      <c r="N61" s="19"/>
      <c r="O61" s="41">
        <v>8000</v>
      </c>
      <c r="P61" s="19"/>
      <c r="Q61" s="41">
        <v>6000</v>
      </c>
      <c r="R61" s="19"/>
      <c r="S61" s="19"/>
      <c r="T61" s="19"/>
      <c r="U61" s="19">
        <f t="shared" si="4"/>
        <v>145180</v>
      </c>
      <c r="V61" s="21"/>
      <c r="W61" s="11"/>
      <c r="X61" s="11"/>
      <c r="Y61" s="11"/>
      <c r="Z61" s="11"/>
      <c r="AA61" s="11"/>
    </row>
    <row r="62" spans="1:27" ht="12.75" customHeight="1" x14ac:dyDescent="0.25">
      <c r="A62" s="139" t="s">
        <v>155</v>
      </c>
      <c r="B62" s="21" t="s">
        <v>50</v>
      </c>
      <c r="C62" s="41">
        <v>2980</v>
      </c>
      <c r="D62" s="19"/>
      <c r="E62" s="19"/>
      <c r="F62" s="41">
        <v>11921</v>
      </c>
      <c r="G62" s="41">
        <v>3167</v>
      </c>
      <c r="H62" s="41">
        <v>1995</v>
      </c>
      <c r="I62" s="19"/>
      <c r="J62" s="19"/>
      <c r="K62" s="19"/>
      <c r="L62" s="19"/>
      <c r="M62" s="19"/>
      <c r="N62" s="41">
        <v>950</v>
      </c>
      <c r="O62" s="19"/>
      <c r="P62" s="19"/>
      <c r="Q62" s="19"/>
      <c r="R62" s="19"/>
      <c r="S62" s="19"/>
      <c r="T62" s="41">
        <v>156</v>
      </c>
      <c r="U62" s="19">
        <f t="shared" si="4"/>
        <v>21169</v>
      </c>
      <c r="V62" s="21"/>
      <c r="W62" s="11"/>
      <c r="X62" s="11"/>
      <c r="Y62" s="11"/>
      <c r="Z62" s="11"/>
      <c r="AA62" s="11"/>
    </row>
    <row r="63" spans="1:27" ht="12.75" customHeight="1" x14ac:dyDescent="0.25">
      <c r="A63" s="139" t="s">
        <v>155</v>
      </c>
      <c r="B63" s="21" t="s">
        <v>51</v>
      </c>
      <c r="C63" s="41">
        <v>7050</v>
      </c>
      <c r="D63" s="19"/>
      <c r="E63" s="19"/>
      <c r="F63" s="41">
        <v>18000</v>
      </c>
      <c r="G63" s="41">
        <v>4956</v>
      </c>
      <c r="H63" s="41">
        <v>3122</v>
      </c>
      <c r="I63" s="19"/>
      <c r="J63" s="19"/>
      <c r="K63" s="19"/>
      <c r="L63" s="19"/>
      <c r="M63" s="19"/>
      <c r="N63" s="19"/>
      <c r="O63" s="19"/>
      <c r="P63" s="19"/>
      <c r="Q63" s="19"/>
      <c r="R63" s="19"/>
      <c r="S63" s="19"/>
      <c r="T63" s="19"/>
      <c r="U63" s="19">
        <f t="shared" si="4"/>
        <v>33128</v>
      </c>
      <c r="V63" s="21"/>
      <c r="W63" s="11"/>
      <c r="X63" s="11"/>
      <c r="Y63" s="11"/>
      <c r="Z63" s="11"/>
      <c r="AA63" s="11"/>
    </row>
    <row r="64" spans="1:27" ht="12.75" customHeight="1" x14ac:dyDescent="0.25">
      <c r="A64" s="139" t="s">
        <v>155</v>
      </c>
      <c r="B64" s="21" t="s">
        <v>52</v>
      </c>
      <c r="C64" s="41">
        <v>13884</v>
      </c>
      <c r="D64" s="19"/>
      <c r="E64" s="19"/>
      <c r="F64" s="41">
        <v>39766</v>
      </c>
      <c r="G64" s="41">
        <v>13225</v>
      </c>
      <c r="H64" s="41">
        <v>8331</v>
      </c>
      <c r="I64" s="19"/>
      <c r="J64" s="41">
        <v>5000</v>
      </c>
      <c r="K64" s="19"/>
      <c r="L64" s="19"/>
      <c r="M64" s="19"/>
      <c r="N64" s="41">
        <v>2400</v>
      </c>
      <c r="O64" s="19"/>
      <c r="P64" s="19"/>
      <c r="Q64" s="41">
        <v>2500</v>
      </c>
      <c r="R64" s="19"/>
      <c r="S64" s="19"/>
      <c r="T64" s="41">
        <v>3300</v>
      </c>
      <c r="U64" s="19">
        <f t="shared" si="4"/>
        <v>88406</v>
      </c>
      <c r="V64" s="21"/>
      <c r="W64" s="11"/>
      <c r="X64" s="11"/>
      <c r="Y64" s="11"/>
      <c r="Z64" s="11"/>
      <c r="AA64" s="11"/>
    </row>
    <row r="65" spans="1:27" ht="12.75" customHeight="1" x14ac:dyDescent="0.25">
      <c r="A65" s="139" t="s">
        <v>155</v>
      </c>
      <c r="B65" s="21" t="s">
        <v>53</v>
      </c>
      <c r="C65" s="41">
        <v>1527</v>
      </c>
      <c r="D65" s="19"/>
      <c r="E65" s="19"/>
      <c r="F65" s="41">
        <v>27455</v>
      </c>
      <c r="G65" s="41">
        <v>5935</v>
      </c>
      <c r="H65" s="41">
        <v>3739</v>
      </c>
      <c r="I65" s="19"/>
      <c r="J65" s="41">
        <v>1018</v>
      </c>
      <c r="K65" s="19"/>
      <c r="L65" s="19"/>
      <c r="M65" s="19"/>
      <c r="N65" s="19"/>
      <c r="O65" s="19"/>
      <c r="P65" s="19"/>
      <c r="Q65" s="19"/>
      <c r="R65" s="19"/>
      <c r="S65" s="19"/>
      <c r="T65" s="19"/>
      <c r="U65" s="19">
        <f t="shared" si="4"/>
        <v>39674</v>
      </c>
      <c r="V65" s="21"/>
      <c r="W65" s="11"/>
      <c r="X65" s="11"/>
      <c r="Y65" s="11"/>
      <c r="Z65" s="11"/>
      <c r="AA65" s="11"/>
    </row>
    <row r="66" spans="1:27" ht="12.75" customHeight="1" x14ac:dyDescent="0.25">
      <c r="A66" s="139" t="s">
        <v>155</v>
      </c>
      <c r="B66" s="21" t="s">
        <v>54</v>
      </c>
      <c r="C66" s="41">
        <v>2000</v>
      </c>
      <c r="D66" s="19"/>
      <c r="E66" s="19"/>
      <c r="F66" s="41">
        <v>9000</v>
      </c>
      <c r="G66" s="41">
        <v>5935</v>
      </c>
      <c r="H66" s="41">
        <v>3739</v>
      </c>
      <c r="I66" s="19"/>
      <c r="J66" s="41">
        <v>11000</v>
      </c>
      <c r="K66" s="19"/>
      <c r="L66" s="19"/>
      <c r="M66" s="19"/>
      <c r="N66" s="41">
        <v>3000</v>
      </c>
      <c r="O66" s="19"/>
      <c r="P66" s="19"/>
      <c r="Q66" s="41">
        <v>5000</v>
      </c>
      <c r="R66" s="19"/>
      <c r="S66" s="19"/>
      <c r="T66" s="19"/>
      <c r="U66" s="19">
        <f t="shared" si="4"/>
        <v>39674</v>
      </c>
      <c r="V66" s="21"/>
      <c r="W66" s="11"/>
      <c r="X66" s="11"/>
      <c r="Y66" s="11"/>
      <c r="Z66" s="11"/>
      <c r="AA66" s="11"/>
    </row>
    <row r="67" spans="1:27" ht="12.75" customHeight="1" x14ac:dyDescent="0.25">
      <c r="A67" s="139" t="s">
        <v>155</v>
      </c>
      <c r="B67" s="21" t="s">
        <v>56</v>
      </c>
      <c r="C67" s="41">
        <v>9758</v>
      </c>
      <c r="D67" s="19"/>
      <c r="E67" s="19"/>
      <c r="F67" s="41">
        <v>31709</v>
      </c>
      <c r="G67" s="41">
        <v>10464</v>
      </c>
      <c r="H67" s="41">
        <v>6591</v>
      </c>
      <c r="I67" s="19"/>
      <c r="J67" s="41">
        <v>5100</v>
      </c>
      <c r="K67" s="19"/>
      <c r="L67" s="19"/>
      <c r="M67" s="19"/>
      <c r="N67" s="41">
        <v>6334</v>
      </c>
      <c r="O67" s="19"/>
      <c r="P67" s="19"/>
      <c r="Q67" s="19"/>
      <c r="R67" s="19"/>
      <c r="S67" s="19"/>
      <c r="T67" s="19"/>
      <c r="U67" s="19">
        <f t="shared" si="4"/>
        <v>69956</v>
      </c>
      <c r="V67" s="21"/>
      <c r="W67" s="11"/>
      <c r="X67" s="11"/>
      <c r="Y67" s="11"/>
      <c r="Z67" s="11"/>
      <c r="AA67" s="11"/>
    </row>
    <row r="68" spans="1:27" ht="12.75" customHeight="1" x14ac:dyDescent="0.25">
      <c r="A68" s="139" t="s">
        <v>155</v>
      </c>
      <c r="B68" s="21" t="s">
        <v>57</v>
      </c>
      <c r="C68" s="19"/>
      <c r="D68" s="19"/>
      <c r="E68" s="19"/>
      <c r="F68" s="19"/>
      <c r="G68" s="108">
        <v>2643</v>
      </c>
      <c r="H68" s="108">
        <v>1665</v>
      </c>
      <c r="I68" s="19"/>
      <c r="J68" s="19"/>
      <c r="K68" s="19"/>
      <c r="L68" s="19"/>
      <c r="M68" s="19"/>
      <c r="N68" s="19"/>
      <c r="O68" s="19"/>
      <c r="P68" s="19"/>
      <c r="Q68" s="19"/>
      <c r="R68" s="19"/>
      <c r="S68" s="19"/>
      <c r="T68" s="19"/>
      <c r="U68" s="19">
        <f t="shared" si="4"/>
        <v>4308</v>
      </c>
      <c r="V68" s="21"/>
      <c r="W68" s="11"/>
      <c r="X68" s="11"/>
      <c r="Y68" s="11"/>
      <c r="Z68" s="11"/>
      <c r="AA68" s="11"/>
    </row>
    <row r="69" spans="1:27" ht="12.75" customHeight="1" x14ac:dyDescent="0.25">
      <c r="A69" s="139" t="s">
        <v>155</v>
      </c>
      <c r="B69" s="21" t="s">
        <v>58</v>
      </c>
      <c r="C69" s="41">
        <v>5602</v>
      </c>
      <c r="D69" s="19"/>
      <c r="E69" s="19"/>
      <c r="F69" s="41">
        <v>23302</v>
      </c>
      <c r="G69" s="108">
        <v>7914</v>
      </c>
      <c r="H69" s="108">
        <v>4985</v>
      </c>
      <c r="I69" s="19"/>
      <c r="J69" s="41">
        <v>900</v>
      </c>
      <c r="K69" s="19"/>
      <c r="L69" s="19"/>
      <c r="M69" s="19"/>
      <c r="N69" s="41">
        <v>6000</v>
      </c>
      <c r="O69" s="41">
        <v>4196</v>
      </c>
      <c r="P69" s="19"/>
      <c r="Q69" s="19"/>
      <c r="R69" s="19"/>
      <c r="S69" s="19"/>
      <c r="T69" s="19"/>
      <c r="U69" s="19">
        <f t="shared" si="4"/>
        <v>52899</v>
      </c>
      <c r="V69" s="21"/>
      <c r="W69" s="11"/>
      <c r="X69" s="11"/>
      <c r="Y69" s="11"/>
      <c r="Z69" s="11"/>
      <c r="AA69" s="11"/>
    </row>
    <row r="70" spans="1:27" ht="12.75" customHeight="1" x14ac:dyDescent="0.25">
      <c r="A70" s="139" t="s">
        <v>155</v>
      </c>
      <c r="B70" s="21" t="s">
        <v>59</v>
      </c>
      <c r="C70" s="41">
        <v>1380</v>
      </c>
      <c r="D70" s="19"/>
      <c r="E70" s="19"/>
      <c r="F70" s="41">
        <v>19214</v>
      </c>
      <c r="G70" s="108">
        <v>5301</v>
      </c>
      <c r="H70" s="108">
        <v>3339</v>
      </c>
      <c r="I70" s="19"/>
      <c r="J70" s="41">
        <v>2000</v>
      </c>
      <c r="K70" s="19"/>
      <c r="L70" s="19"/>
      <c r="M70" s="19"/>
      <c r="N70" s="41">
        <v>960</v>
      </c>
      <c r="O70" s="19"/>
      <c r="P70" s="19"/>
      <c r="Q70" s="19"/>
      <c r="R70" s="19"/>
      <c r="S70" s="19"/>
      <c r="T70" s="41">
        <v>3240</v>
      </c>
      <c r="U70" s="19">
        <f t="shared" si="4"/>
        <v>35434</v>
      </c>
      <c r="V70" s="21"/>
      <c r="W70" s="11"/>
      <c r="X70" s="11"/>
      <c r="Y70" s="11"/>
      <c r="Z70" s="11"/>
      <c r="AA70" s="11"/>
    </row>
    <row r="71" spans="1:27" ht="12.75" customHeight="1" x14ac:dyDescent="0.25">
      <c r="A71" s="139" t="s">
        <v>155</v>
      </c>
      <c r="B71" s="21" t="s">
        <v>60</v>
      </c>
      <c r="C71" s="41">
        <v>2640</v>
      </c>
      <c r="D71" s="19"/>
      <c r="E71" s="19"/>
      <c r="F71" s="41">
        <v>23199</v>
      </c>
      <c r="G71" s="108">
        <v>6265</v>
      </c>
      <c r="H71" s="108">
        <v>3947</v>
      </c>
      <c r="I71" s="19"/>
      <c r="J71" s="19"/>
      <c r="K71" s="19"/>
      <c r="L71" s="19"/>
      <c r="M71" s="19"/>
      <c r="N71" s="41">
        <v>2980</v>
      </c>
      <c r="O71" s="19"/>
      <c r="P71" s="19"/>
      <c r="Q71" s="41">
        <v>1530</v>
      </c>
      <c r="R71" s="19"/>
      <c r="S71" s="19"/>
      <c r="T71" s="41">
        <v>1320</v>
      </c>
      <c r="U71" s="19">
        <f t="shared" si="4"/>
        <v>41881</v>
      </c>
      <c r="V71" s="21"/>
      <c r="W71" s="11"/>
      <c r="X71" s="11"/>
      <c r="Y71" s="11"/>
      <c r="Z71" s="11"/>
      <c r="AA71" s="11"/>
    </row>
    <row r="72" spans="1:27" ht="12.75" customHeight="1" x14ac:dyDescent="0.25">
      <c r="A72" s="139" t="s">
        <v>155</v>
      </c>
      <c r="B72" s="21" t="s">
        <v>61</v>
      </c>
      <c r="C72" s="19"/>
      <c r="D72" s="19"/>
      <c r="E72" s="19"/>
      <c r="F72" s="41">
        <v>51939</v>
      </c>
      <c r="G72" s="108">
        <v>15743</v>
      </c>
      <c r="H72" s="108">
        <v>9917</v>
      </c>
      <c r="I72" s="19"/>
      <c r="J72" s="19"/>
      <c r="K72" s="19"/>
      <c r="L72" s="19"/>
      <c r="M72" s="19"/>
      <c r="N72" s="41">
        <v>10961</v>
      </c>
      <c r="O72" s="19"/>
      <c r="P72" s="19"/>
      <c r="Q72" s="41">
        <v>14100</v>
      </c>
      <c r="R72" s="19"/>
      <c r="S72" s="19"/>
      <c r="T72" s="41">
        <v>2574</v>
      </c>
      <c r="U72" s="19">
        <f t="shared" si="4"/>
        <v>105234</v>
      </c>
      <c r="V72" s="21"/>
      <c r="W72" s="11"/>
      <c r="X72" s="11"/>
      <c r="Y72" s="11"/>
      <c r="Z72" s="11"/>
      <c r="AA72" s="11"/>
    </row>
    <row r="73" spans="1:27" ht="12.75" customHeight="1" x14ac:dyDescent="0.25">
      <c r="A73" s="139" t="s">
        <v>155</v>
      </c>
      <c r="B73" s="21" t="s">
        <v>62</v>
      </c>
      <c r="C73" s="41">
        <v>5500</v>
      </c>
      <c r="D73" s="41">
        <v>4000</v>
      </c>
      <c r="E73" s="41" t="s">
        <v>55</v>
      </c>
      <c r="F73" s="41">
        <v>327710</v>
      </c>
      <c r="G73" s="108">
        <v>69148</v>
      </c>
      <c r="H73" s="108">
        <v>43558</v>
      </c>
      <c r="I73" s="19"/>
      <c r="J73" s="41">
        <v>5290</v>
      </c>
      <c r="K73" s="41" t="s">
        <v>55</v>
      </c>
      <c r="L73" s="41" t="s">
        <v>55</v>
      </c>
      <c r="M73" s="41" t="s">
        <v>55</v>
      </c>
      <c r="N73" s="41">
        <v>11000</v>
      </c>
      <c r="O73" s="41" t="s">
        <v>55</v>
      </c>
      <c r="P73" s="41" t="s">
        <v>55</v>
      </c>
      <c r="Q73" s="41">
        <v>8380</v>
      </c>
      <c r="R73" s="41" t="s">
        <v>55</v>
      </c>
      <c r="S73" s="41" t="s">
        <v>55</v>
      </c>
      <c r="T73" s="41">
        <v>1000</v>
      </c>
      <c r="U73" s="19">
        <f t="shared" si="4"/>
        <v>475586</v>
      </c>
      <c r="V73" s="21"/>
      <c r="W73" s="11"/>
      <c r="X73" s="11"/>
      <c r="Y73" s="11"/>
      <c r="Z73" s="11"/>
      <c r="AA73" s="11"/>
    </row>
    <row r="74" spans="1:27" ht="12.75" customHeight="1" x14ac:dyDescent="0.25">
      <c r="A74" s="139" t="s">
        <v>155</v>
      </c>
      <c r="B74" s="21" t="s">
        <v>63</v>
      </c>
      <c r="C74" s="19"/>
      <c r="D74" s="19"/>
      <c r="E74" s="19"/>
      <c r="F74" s="41">
        <v>40000</v>
      </c>
      <c r="G74" s="41">
        <v>7914</v>
      </c>
      <c r="H74" s="41">
        <v>4985</v>
      </c>
      <c r="I74" s="19"/>
      <c r="J74" s="19"/>
      <c r="K74" s="19"/>
      <c r="L74" s="19"/>
      <c r="M74" s="19"/>
      <c r="N74" s="19"/>
      <c r="O74" s="19"/>
      <c r="P74" s="19"/>
      <c r="Q74" s="19"/>
      <c r="R74" s="19"/>
      <c r="S74" s="19"/>
      <c r="T74" s="19"/>
      <c r="U74" s="19">
        <f t="shared" si="4"/>
        <v>52899</v>
      </c>
      <c r="V74" s="21"/>
      <c r="W74" s="11"/>
      <c r="X74" s="11"/>
      <c r="Y74" s="11"/>
      <c r="Z74" s="11"/>
      <c r="AA74" s="11"/>
    </row>
    <row r="75" spans="1:27" ht="12.75" customHeight="1" x14ac:dyDescent="0.25">
      <c r="A75" s="139" t="s">
        <v>155</v>
      </c>
      <c r="B75" s="21" t="s">
        <v>64</v>
      </c>
      <c r="C75" s="41">
        <v>500</v>
      </c>
      <c r="D75" s="19"/>
      <c r="E75" s="19"/>
      <c r="F75" s="41">
        <v>11520</v>
      </c>
      <c r="G75" s="41">
        <v>2643</v>
      </c>
      <c r="H75" s="41">
        <v>1665</v>
      </c>
      <c r="I75" s="19"/>
      <c r="J75" s="41">
        <v>300</v>
      </c>
      <c r="K75" s="19"/>
      <c r="L75" s="19"/>
      <c r="M75" s="19"/>
      <c r="N75" s="41">
        <v>800</v>
      </c>
      <c r="O75" s="19"/>
      <c r="P75" s="19"/>
      <c r="Q75" s="19"/>
      <c r="R75" s="19"/>
      <c r="S75" s="19"/>
      <c r="T75" s="41">
        <v>240</v>
      </c>
      <c r="U75" s="19">
        <f t="shared" si="4"/>
        <v>17668</v>
      </c>
      <c r="V75" s="21"/>
      <c r="W75" s="11"/>
      <c r="X75" s="11"/>
      <c r="Y75" s="11"/>
      <c r="Z75" s="11"/>
      <c r="AA75" s="11"/>
    </row>
    <row r="76" spans="1:27" ht="12.75" customHeight="1" x14ac:dyDescent="0.25">
      <c r="A76" s="139" t="s">
        <v>155</v>
      </c>
      <c r="B76" s="21" t="s">
        <v>65</v>
      </c>
      <c r="C76" s="39"/>
      <c r="D76" s="39"/>
      <c r="E76" s="39"/>
      <c r="F76" s="39"/>
      <c r="G76" s="39"/>
      <c r="H76" s="39"/>
      <c r="I76" s="39"/>
      <c r="J76" s="39"/>
      <c r="K76" s="39"/>
      <c r="L76" s="39"/>
      <c r="M76" s="39"/>
      <c r="N76" s="39"/>
      <c r="O76" s="39"/>
      <c r="P76" s="39"/>
      <c r="Q76" s="39"/>
      <c r="R76" s="39"/>
      <c r="S76" s="39"/>
      <c r="T76" s="41">
        <v>236022</v>
      </c>
      <c r="U76" s="19">
        <f t="shared" si="4"/>
        <v>236022</v>
      </c>
      <c r="V76" s="21"/>
      <c r="W76" s="11"/>
      <c r="X76" s="11"/>
      <c r="Y76" s="11"/>
      <c r="Z76" s="11"/>
      <c r="AA76" s="11"/>
    </row>
    <row r="77" spans="1:27" ht="12.75" customHeight="1" x14ac:dyDescent="0.25">
      <c r="B77" s="38" t="s">
        <v>70</v>
      </c>
      <c r="C77" s="39">
        <f t="shared" ref="C77:U77" si="5">+SUM(C56:C76)</f>
        <v>71590</v>
      </c>
      <c r="D77" s="39">
        <f t="shared" si="5"/>
        <v>4000</v>
      </c>
      <c r="E77" s="39">
        <f t="shared" si="5"/>
        <v>0</v>
      </c>
      <c r="F77" s="39">
        <f t="shared" si="5"/>
        <v>812487</v>
      </c>
      <c r="G77" s="39">
        <f t="shared" si="5"/>
        <v>211666</v>
      </c>
      <c r="H77" s="39">
        <f t="shared" si="5"/>
        <v>133333</v>
      </c>
      <c r="I77" s="39">
        <f t="shared" si="5"/>
        <v>0</v>
      </c>
      <c r="J77" s="39">
        <f t="shared" si="5"/>
        <v>37608</v>
      </c>
      <c r="K77" s="39">
        <f t="shared" si="5"/>
        <v>0</v>
      </c>
      <c r="L77" s="39">
        <f t="shared" si="5"/>
        <v>0</v>
      </c>
      <c r="M77" s="39">
        <f t="shared" si="5"/>
        <v>6000</v>
      </c>
      <c r="N77" s="39">
        <f t="shared" si="5"/>
        <v>49452</v>
      </c>
      <c r="O77" s="39">
        <f t="shared" si="5"/>
        <v>12196</v>
      </c>
      <c r="P77" s="39">
        <f t="shared" si="5"/>
        <v>0</v>
      </c>
      <c r="Q77" s="39">
        <f t="shared" si="5"/>
        <v>53310</v>
      </c>
      <c r="R77" s="39">
        <f t="shared" si="5"/>
        <v>0</v>
      </c>
      <c r="S77" s="39">
        <f t="shared" si="5"/>
        <v>0</v>
      </c>
      <c r="T77" s="39">
        <f t="shared" si="5"/>
        <v>259277</v>
      </c>
      <c r="U77" s="39">
        <f t="shared" si="5"/>
        <v>1650919</v>
      </c>
      <c r="V77" s="21"/>
      <c r="W77" s="11"/>
      <c r="X77" s="11"/>
      <c r="Y77" s="11"/>
      <c r="Z77" s="11"/>
      <c r="AA77" s="11"/>
    </row>
    <row r="78" spans="1:27" ht="12.75" customHeight="1" x14ac:dyDescent="0.25">
      <c r="B78" s="42" t="s">
        <v>71</v>
      </c>
      <c r="C78" s="43">
        <f t="shared" ref="C78:U78" si="6">+C31+C54+C77</f>
        <v>221009</v>
      </c>
      <c r="D78" s="43">
        <f t="shared" si="6"/>
        <v>7000</v>
      </c>
      <c r="E78" s="43">
        <f t="shared" si="6"/>
        <v>0</v>
      </c>
      <c r="F78" s="43">
        <f t="shared" si="6"/>
        <v>2390350</v>
      </c>
      <c r="G78" s="43">
        <f t="shared" si="6"/>
        <v>610001</v>
      </c>
      <c r="H78" s="43">
        <f t="shared" si="6"/>
        <v>399999</v>
      </c>
      <c r="I78" s="43">
        <f t="shared" si="6"/>
        <v>0</v>
      </c>
      <c r="J78" s="43">
        <f t="shared" si="6"/>
        <v>130934</v>
      </c>
      <c r="K78" s="43">
        <f t="shared" si="6"/>
        <v>0</v>
      </c>
      <c r="L78" s="43">
        <f t="shared" si="6"/>
        <v>0</v>
      </c>
      <c r="M78" s="43">
        <f t="shared" si="6"/>
        <v>43000</v>
      </c>
      <c r="N78" s="43">
        <f t="shared" si="6"/>
        <v>143537</v>
      </c>
      <c r="O78" s="43">
        <f t="shared" si="6"/>
        <v>43482</v>
      </c>
      <c r="P78" s="43">
        <f t="shared" si="6"/>
        <v>0</v>
      </c>
      <c r="Q78" s="43">
        <f t="shared" si="6"/>
        <v>171110</v>
      </c>
      <c r="R78" s="43">
        <f t="shared" si="6"/>
        <v>0</v>
      </c>
      <c r="S78" s="43">
        <f t="shared" si="6"/>
        <v>0</v>
      </c>
      <c r="T78" s="43">
        <f t="shared" si="6"/>
        <v>839578</v>
      </c>
      <c r="U78" s="43">
        <f t="shared" si="6"/>
        <v>5000000</v>
      </c>
      <c r="V78" s="21"/>
      <c r="W78" s="11"/>
      <c r="X78" s="11"/>
      <c r="Y78" s="11"/>
      <c r="Z78" s="11"/>
      <c r="AA78" s="11"/>
    </row>
    <row r="79" spans="1:27" ht="12.75" customHeight="1" x14ac:dyDescent="0.25">
      <c r="B79" s="44"/>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75" customHeight="1" x14ac:dyDescent="0.25">
      <c r="B80" s="155" t="s">
        <v>72</v>
      </c>
      <c r="C80" s="148"/>
      <c r="D80" s="148"/>
      <c r="E80" s="148"/>
      <c r="F80" s="148"/>
      <c r="G80" s="148"/>
      <c r="H80" s="148"/>
      <c r="I80" s="148"/>
      <c r="J80" s="148"/>
      <c r="K80" s="148"/>
      <c r="L80" s="148"/>
      <c r="M80" s="148"/>
      <c r="N80" s="148"/>
      <c r="O80" s="148"/>
      <c r="P80" s="148"/>
      <c r="Q80" s="148"/>
      <c r="R80" s="148"/>
      <c r="S80" s="148"/>
      <c r="T80" s="148"/>
      <c r="U80" s="148"/>
      <c r="V80" s="148"/>
      <c r="W80" s="11"/>
      <c r="X80" s="11"/>
      <c r="Y80" s="11"/>
      <c r="Z80" s="11"/>
      <c r="AA80" s="11"/>
    </row>
    <row r="81" spans="2:27" ht="12.75" customHeight="1" x14ac:dyDescent="0.25">
      <c r="B81" s="44"/>
      <c r="C81" s="11"/>
      <c r="D81" s="11"/>
      <c r="E81" s="11"/>
      <c r="F81" s="11"/>
      <c r="G81" s="11"/>
      <c r="H81" s="11"/>
      <c r="I81" s="156"/>
      <c r="J81" s="148"/>
      <c r="K81" s="148"/>
      <c r="L81" s="11"/>
      <c r="M81" s="11"/>
      <c r="N81" s="11"/>
      <c r="O81" s="11"/>
      <c r="P81" s="11"/>
      <c r="Q81" s="11"/>
      <c r="R81" s="11"/>
      <c r="S81" s="11"/>
      <c r="T81" s="11"/>
      <c r="U81" s="11"/>
      <c r="V81" s="11"/>
      <c r="W81" s="11"/>
      <c r="X81" s="11"/>
      <c r="Y81" s="11"/>
      <c r="Z81" s="11"/>
      <c r="AA81" s="11"/>
    </row>
    <row r="82" spans="2:27" ht="59.25" customHeight="1" x14ac:dyDescent="0.25">
      <c r="B82" s="45" t="s">
        <v>73</v>
      </c>
      <c r="C82" s="157" t="s">
        <v>74</v>
      </c>
      <c r="D82" s="146"/>
      <c r="E82" s="146"/>
      <c r="F82" s="146"/>
      <c r="G82" s="146"/>
      <c r="H82" s="142"/>
      <c r="I82" s="157" t="s">
        <v>75</v>
      </c>
      <c r="J82" s="146"/>
      <c r="K82" s="142"/>
      <c r="L82" s="11"/>
      <c r="M82" s="11"/>
      <c r="N82" s="11"/>
      <c r="O82" s="11"/>
      <c r="P82" s="11"/>
      <c r="Q82" s="11"/>
      <c r="R82" s="11"/>
      <c r="S82" s="11"/>
      <c r="T82" s="11"/>
      <c r="U82" s="11"/>
      <c r="V82" s="11"/>
      <c r="W82" s="11"/>
      <c r="X82" s="11"/>
      <c r="Y82" s="11"/>
      <c r="Z82" s="11"/>
      <c r="AA82" s="11"/>
    </row>
    <row r="83" spans="2:27" ht="100.5" x14ac:dyDescent="0.25">
      <c r="B83" s="46" t="s">
        <v>76</v>
      </c>
      <c r="C83" s="149" t="s">
        <v>77</v>
      </c>
      <c r="D83" s="146"/>
      <c r="E83" s="146"/>
      <c r="F83" s="146"/>
      <c r="G83" s="146"/>
      <c r="H83" s="142"/>
      <c r="I83" s="145" t="s">
        <v>78</v>
      </c>
      <c r="J83" s="146"/>
      <c r="K83" s="142"/>
      <c r="L83" s="11"/>
      <c r="M83" s="11"/>
      <c r="N83" s="11"/>
      <c r="O83" s="11"/>
      <c r="P83" s="11"/>
      <c r="Q83" s="11"/>
      <c r="R83" s="11"/>
      <c r="S83" s="11"/>
      <c r="T83" s="11"/>
      <c r="U83" s="11"/>
      <c r="V83" s="11"/>
      <c r="W83" s="11"/>
      <c r="X83" s="11"/>
      <c r="Y83" s="11"/>
      <c r="Z83" s="11"/>
      <c r="AA83" s="11"/>
    </row>
    <row r="84" spans="2:27" ht="63" x14ac:dyDescent="0.25">
      <c r="B84" s="46" t="s">
        <v>79</v>
      </c>
      <c r="C84" s="149" t="s">
        <v>80</v>
      </c>
      <c r="D84" s="150"/>
      <c r="E84" s="150"/>
      <c r="F84" s="150"/>
      <c r="G84" s="150"/>
      <c r="H84" s="151"/>
      <c r="I84" s="145" t="s">
        <v>78</v>
      </c>
      <c r="J84" s="146"/>
      <c r="K84" s="142"/>
      <c r="L84" s="11"/>
      <c r="M84" s="11"/>
      <c r="N84" s="11"/>
      <c r="O84" s="11"/>
      <c r="P84" s="11"/>
      <c r="Q84" s="11"/>
      <c r="R84" s="11"/>
      <c r="S84" s="11"/>
      <c r="T84" s="11"/>
      <c r="U84" s="11"/>
      <c r="V84" s="11"/>
      <c r="W84" s="11"/>
      <c r="X84" s="11"/>
      <c r="Y84" s="11"/>
      <c r="Z84" s="11"/>
      <c r="AA84" s="11"/>
    </row>
    <row r="85" spans="2:27" ht="156" customHeight="1" x14ac:dyDescent="0.25">
      <c r="B85" s="46" t="s">
        <v>81</v>
      </c>
      <c r="C85" s="149" t="s">
        <v>82</v>
      </c>
      <c r="D85" s="150"/>
      <c r="E85" s="150"/>
      <c r="F85" s="150"/>
      <c r="G85" s="150"/>
      <c r="H85" s="151"/>
      <c r="I85" s="145" t="s">
        <v>78</v>
      </c>
      <c r="J85" s="146"/>
      <c r="K85" s="142"/>
      <c r="L85" s="11"/>
      <c r="M85" s="11"/>
      <c r="N85" s="11"/>
      <c r="O85" s="11"/>
      <c r="P85" s="11"/>
      <c r="Q85" s="11"/>
      <c r="R85" s="11"/>
      <c r="S85" s="11"/>
      <c r="T85" s="11"/>
      <c r="U85" s="11"/>
      <c r="V85" s="11"/>
      <c r="W85" s="11"/>
      <c r="X85" s="11"/>
      <c r="Y85" s="11"/>
      <c r="Z85" s="11"/>
      <c r="AA85" s="11"/>
    </row>
    <row r="86" spans="2:27" ht="139" x14ac:dyDescent="0.25">
      <c r="B86" s="46" t="s">
        <v>83</v>
      </c>
      <c r="C86" s="149" t="s">
        <v>210</v>
      </c>
      <c r="D86" s="150"/>
      <c r="E86" s="150"/>
      <c r="F86" s="150"/>
      <c r="G86" s="150"/>
      <c r="H86" s="151"/>
      <c r="I86" s="145" t="s">
        <v>78</v>
      </c>
      <c r="J86" s="146"/>
      <c r="K86" s="142"/>
      <c r="L86" s="11"/>
      <c r="M86" s="11"/>
      <c r="N86" s="11"/>
      <c r="O86" s="11"/>
      <c r="P86" s="11"/>
      <c r="Q86" s="11"/>
      <c r="R86" s="11"/>
      <c r="S86" s="11"/>
      <c r="T86" s="11"/>
      <c r="U86" s="11"/>
      <c r="V86" s="11"/>
      <c r="W86" s="11"/>
      <c r="X86" s="11"/>
      <c r="Y86" s="11"/>
      <c r="Z86" s="11"/>
      <c r="AA86" s="11"/>
    </row>
    <row r="87" spans="2:27" ht="138" x14ac:dyDescent="0.25">
      <c r="B87" s="46" t="s">
        <v>84</v>
      </c>
      <c r="C87" s="149" t="s">
        <v>85</v>
      </c>
      <c r="D87" s="150"/>
      <c r="E87" s="150"/>
      <c r="F87" s="150"/>
      <c r="G87" s="150"/>
      <c r="H87" s="151"/>
      <c r="I87" s="145" t="s">
        <v>78</v>
      </c>
      <c r="J87" s="146"/>
      <c r="K87" s="142"/>
      <c r="L87" s="11"/>
      <c r="M87" s="11"/>
      <c r="N87" s="11"/>
      <c r="O87" s="11"/>
      <c r="P87" s="11"/>
      <c r="Q87" s="11"/>
      <c r="R87" s="11"/>
      <c r="S87" s="11"/>
      <c r="T87" s="11"/>
      <c r="U87" s="11"/>
      <c r="V87" s="11"/>
      <c r="W87" s="11"/>
      <c r="X87" s="11"/>
      <c r="Y87" s="11"/>
      <c r="Z87" s="11"/>
      <c r="AA87" s="11"/>
    </row>
    <row r="88" spans="2:27" ht="188" x14ac:dyDescent="0.25">
      <c r="B88" s="46" t="s">
        <v>86</v>
      </c>
      <c r="C88" s="149" t="s">
        <v>87</v>
      </c>
      <c r="D88" s="150"/>
      <c r="E88" s="150"/>
      <c r="F88" s="150"/>
      <c r="G88" s="150"/>
      <c r="H88" s="151"/>
      <c r="I88" s="145" t="s">
        <v>78</v>
      </c>
      <c r="J88" s="146"/>
      <c r="K88" s="142"/>
      <c r="L88" s="11"/>
      <c r="M88" s="11"/>
      <c r="N88" s="11"/>
      <c r="O88" s="11"/>
      <c r="P88" s="11"/>
      <c r="Q88" s="11"/>
      <c r="R88" s="11"/>
      <c r="S88" s="11"/>
      <c r="T88" s="11"/>
      <c r="U88" s="11"/>
      <c r="V88" s="11"/>
      <c r="W88" s="11"/>
      <c r="X88" s="11"/>
      <c r="Y88" s="11"/>
      <c r="Z88" s="11"/>
      <c r="AA88" s="11"/>
    </row>
    <row r="89" spans="2:27" ht="63" customHeight="1" x14ac:dyDescent="0.25">
      <c r="B89" s="46" t="s">
        <v>88</v>
      </c>
      <c r="C89" s="149" t="s">
        <v>89</v>
      </c>
      <c r="D89" s="150"/>
      <c r="E89" s="150"/>
      <c r="F89" s="150"/>
      <c r="G89" s="150"/>
      <c r="H89" s="151"/>
      <c r="I89" s="145" t="s">
        <v>78</v>
      </c>
      <c r="J89" s="146"/>
      <c r="K89" s="142"/>
      <c r="L89" s="11"/>
      <c r="M89" s="11"/>
      <c r="N89" s="11"/>
      <c r="O89" s="11"/>
      <c r="P89" s="11"/>
      <c r="Q89" s="11"/>
      <c r="R89" s="11"/>
      <c r="S89" s="11"/>
      <c r="T89" s="11"/>
      <c r="U89" s="11"/>
      <c r="V89" s="11"/>
      <c r="W89" s="11"/>
      <c r="X89" s="11"/>
      <c r="Y89" s="11"/>
      <c r="Z89" s="11"/>
      <c r="AA89" s="11"/>
    </row>
    <row r="90" spans="2:27" ht="17.25" customHeight="1" x14ac:dyDescent="0.25">
      <c r="B90" s="152" t="s">
        <v>90</v>
      </c>
      <c r="C90" s="153"/>
      <c r="D90" s="153"/>
      <c r="E90" s="153"/>
      <c r="F90" s="153"/>
      <c r="G90" s="153"/>
      <c r="H90" s="153"/>
      <c r="I90" s="153"/>
      <c r="J90" s="153"/>
      <c r="K90" s="154"/>
      <c r="L90" s="47"/>
      <c r="M90" s="47"/>
      <c r="N90" s="47"/>
      <c r="O90" s="47"/>
      <c r="P90" s="47"/>
      <c r="Q90" s="47"/>
      <c r="R90" s="47"/>
      <c r="S90" s="47"/>
      <c r="T90" s="47"/>
      <c r="U90" s="47"/>
      <c r="V90" s="47"/>
      <c r="W90" s="47"/>
      <c r="X90" s="47"/>
      <c r="Y90" s="47"/>
      <c r="Z90" s="47"/>
      <c r="AA90" s="47"/>
    </row>
    <row r="91" spans="2:27" ht="16.5" customHeight="1" x14ac:dyDescent="0.25">
      <c r="B91" s="147" t="s">
        <v>91</v>
      </c>
      <c r="C91" s="148"/>
      <c r="D91" s="148"/>
      <c r="E91" s="148"/>
      <c r="F91" s="148"/>
      <c r="G91" s="148"/>
      <c r="H91" s="148"/>
      <c r="I91" s="148"/>
      <c r="J91" s="148"/>
      <c r="K91" s="148"/>
      <c r="L91" s="11"/>
      <c r="M91" s="11"/>
      <c r="N91" s="11"/>
      <c r="O91" s="11"/>
      <c r="P91" s="11"/>
      <c r="Q91" s="11"/>
      <c r="R91" s="11"/>
      <c r="S91" s="11"/>
      <c r="T91" s="11"/>
      <c r="U91" s="11"/>
      <c r="V91" s="11"/>
      <c r="W91" s="11"/>
      <c r="X91" s="11"/>
      <c r="Y91" s="11"/>
      <c r="Z91" s="11"/>
      <c r="AA91" s="11"/>
    </row>
    <row r="92" spans="2:27" ht="27" customHeight="1" x14ac:dyDescent="0.25">
      <c r="B92" s="147" t="s">
        <v>92</v>
      </c>
      <c r="C92" s="148"/>
      <c r="D92" s="148"/>
      <c r="E92" s="148"/>
      <c r="F92" s="148"/>
      <c r="G92" s="148"/>
      <c r="H92" s="148"/>
      <c r="I92" s="148"/>
      <c r="J92" s="148"/>
      <c r="K92" s="148"/>
      <c r="L92" s="11"/>
      <c r="M92" s="11"/>
      <c r="N92" s="11"/>
      <c r="O92" s="11"/>
      <c r="P92" s="11"/>
      <c r="Q92" s="11"/>
      <c r="R92" s="11"/>
      <c r="S92" s="11"/>
      <c r="T92" s="11"/>
      <c r="U92" s="11"/>
      <c r="V92" s="11"/>
      <c r="W92" s="11"/>
      <c r="X92" s="11"/>
      <c r="Y92" s="11"/>
      <c r="Z92" s="11"/>
      <c r="AA92" s="11"/>
    </row>
    <row r="93" spans="2:27" ht="43.5" customHeight="1" x14ac:dyDescent="0.25">
      <c r="B93" s="147" t="s">
        <v>93</v>
      </c>
      <c r="C93" s="148"/>
      <c r="D93" s="148"/>
      <c r="E93" s="148"/>
      <c r="F93" s="148"/>
      <c r="G93" s="148"/>
      <c r="H93" s="148"/>
      <c r="I93" s="148"/>
      <c r="J93" s="148"/>
      <c r="K93" s="148"/>
      <c r="L93" s="11"/>
      <c r="M93" s="11"/>
      <c r="N93" s="11"/>
      <c r="O93" s="11"/>
      <c r="P93" s="11"/>
      <c r="Q93" s="11"/>
      <c r="R93" s="11"/>
      <c r="S93" s="11"/>
      <c r="T93" s="11"/>
      <c r="U93" s="11"/>
      <c r="V93" s="11"/>
      <c r="W93" s="11"/>
      <c r="X93" s="11"/>
      <c r="Y93" s="11"/>
      <c r="Z93" s="11"/>
      <c r="AA93" s="11"/>
    </row>
    <row r="94" spans="2:27" ht="12.75" customHeight="1" x14ac:dyDescent="0.25">
      <c r="B94" s="147"/>
      <c r="C94" s="148"/>
      <c r="D94" s="148"/>
      <c r="E94" s="148"/>
      <c r="F94" s="148"/>
      <c r="G94" s="148"/>
      <c r="H94" s="148"/>
      <c r="I94" s="148"/>
      <c r="J94" s="148"/>
      <c r="K94" s="148"/>
      <c r="L94" s="11"/>
      <c r="M94" s="11"/>
      <c r="N94" s="11"/>
      <c r="O94" s="11"/>
      <c r="P94" s="11"/>
      <c r="Q94" s="11"/>
      <c r="R94" s="11"/>
      <c r="S94" s="11"/>
      <c r="T94" s="11"/>
      <c r="U94" s="11"/>
      <c r="V94" s="11"/>
      <c r="W94" s="11"/>
      <c r="X94" s="11"/>
      <c r="Y94" s="11"/>
      <c r="Z94" s="11"/>
      <c r="AA94" s="11"/>
    </row>
    <row r="95" spans="2:27" ht="12.75" customHeight="1" x14ac:dyDescent="0.25">
      <c r="B95" s="44"/>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2:27" ht="12.75" customHeight="1" x14ac:dyDescent="0.25">
      <c r="B96" s="44"/>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2:27" ht="12.75" customHeight="1" x14ac:dyDescent="0.25">
      <c r="B97" s="44"/>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2:27" ht="12.75" customHeight="1" x14ac:dyDescent="0.25">
      <c r="B98" s="44"/>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2:27" ht="12.75" customHeight="1" x14ac:dyDescent="0.25">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2:27" ht="12.75" customHeight="1" x14ac:dyDescent="0.25">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2:27" ht="12.75" customHeight="1" x14ac:dyDescent="0.25">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2:27" ht="12.75" customHeight="1" x14ac:dyDescent="0.25">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2:27" ht="12.75" customHeight="1" x14ac:dyDescent="0.25">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2:27" ht="12.75" customHeight="1" x14ac:dyDescent="0.25">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2:27" ht="12.75" customHeight="1" x14ac:dyDescent="0.25">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2:27" ht="12.75" customHeight="1" x14ac:dyDescent="0.25">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2:27" ht="12.75" customHeight="1" x14ac:dyDescent="0.25">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2:27" ht="12.75" customHeight="1" x14ac:dyDescent="0.25">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2:27" ht="12.75" customHeight="1" x14ac:dyDescent="0.25">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2:27" ht="12.75" customHeight="1" x14ac:dyDescent="0.25">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2:27" ht="12.75" customHeight="1" x14ac:dyDescent="0.25">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2:27" ht="12.75" customHeight="1" x14ac:dyDescent="0.25">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2:27" ht="12.75" customHeight="1" x14ac:dyDescent="0.25">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2:27" ht="12.75" customHeight="1" x14ac:dyDescent="0.25">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2:27" ht="12.75" customHeight="1" x14ac:dyDescent="0.25">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2:27" ht="12.75" customHeight="1" x14ac:dyDescent="0.25">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2:27" ht="12.75" customHeight="1" x14ac:dyDescent="0.25">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2:27" ht="12.75" customHeight="1" x14ac:dyDescent="0.25">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2:27" ht="12.75" customHeight="1" x14ac:dyDescent="0.25">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2:27" ht="12.75" customHeight="1" x14ac:dyDescent="0.25">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2:27" ht="12.75" customHeight="1" x14ac:dyDescent="0.25">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2:27" ht="12.75" customHeight="1" x14ac:dyDescent="0.25">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2:27" ht="12.75" customHeight="1" x14ac:dyDescent="0.25">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2:27" ht="12.75" customHeight="1" x14ac:dyDescent="0.25">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2:27" ht="12.75" customHeight="1" x14ac:dyDescent="0.25">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2:27" ht="12.75" customHeight="1" x14ac:dyDescent="0.25">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2:27" ht="12.75" customHeight="1" x14ac:dyDescent="0.25">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2:27" ht="12.75" customHeight="1" x14ac:dyDescent="0.25">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2:27" ht="12.75" customHeight="1" x14ac:dyDescent="0.25">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2:27" ht="12.75" customHeight="1" x14ac:dyDescent="0.25">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2:27" ht="12.75" customHeight="1" x14ac:dyDescent="0.25">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2:27" ht="12.75" customHeight="1" x14ac:dyDescent="0.2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2:27" ht="12.75" customHeight="1" x14ac:dyDescent="0.25">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2:27" ht="12.75" customHeight="1" x14ac:dyDescent="0.25">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2:27" ht="12.75" customHeight="1" x14ac:dyDescent="0.25">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2:27" ht="12.75" customHeight="1" x14ac:dyDescent="0.25">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2:27" ht="12.75" customHeight="1" x14ac:dyDescent="0.25">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2:27" ht="12.75" customHeight="1" x14ac:dyDescent="0.25">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2:27" ht="12.75" customHeight="1" x14ac:dyDescent="0.25">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2:27" ht="12.75" customHeight="1" x14ac:dyDescent="0.25">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2:27" ht="12.75" customHeight="1" x14ac:dyDescent="0.25">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2:27" ht="12.75" customHeight="1" x14ac:dyDescent="0.25">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2:27" ht="12.75" customHeight="1" x14ac:dyDescent="0.2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2:27" ht="12.75" customHeight="1" x14ac:dyDescent="0.2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2:27" ht="12.75" customHeight="1" x14ac:dyDescent="0.25">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2:27" ht="12.75" customHeight="1" x14ac:dyDescent="0.25">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2:27" ht="12.75" customHeight="1" x14ac:dyDescent="0.25">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2:27" ht="12.75" customHeight="1" x14ac:dyDescent="0.25">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2:27" ht="12.75" customHeight="1" x14ac:dyDescent="0.25">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2:27" ht="12.75" customHeight="1" x14ac:dyDescent="0.25">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2:27" ht="12.75" customHeight="1" x14ac:dyDescent="0.25">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2:27" ht="12.75" customHeight="1" x14ac:dyDescent="0.25">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2:27" ht="12.75" customHeight="1" x14ac:dyDescent="0.2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2:27" ht="12.75" customHeight="1" x14ac:dyDescent="0.2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2:27" ht="12.75" customHeight="1" x14ac:dyDescent="0.2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2:27" ht="12.75" customHeight="1" x14ac:dyDescent="0.2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2:27" ht="12.75" customHeight="1" x14ac:dyDescent="0.2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2:27" ht="12.75" customHeight="1" x14ac:dyDescent="0.25">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2:27" ht="12.75" customHeight="1" x14ac:dyDescent="0.25">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2:27" ht="12.75" customHeight="1" x14ac:dyDescent="0.25">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2:27" ht="12.75" customHeight="1" x14ac:dyDescent="0.25">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2:27" ht="12.75" customHeight="1" x14ac:dyDescent="0.25">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2:27" ht="12.75" customHeight="1" x14ac:dyDescent="0.25">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2:27" ht="12.75" customHeight="1" x14ac:dyDescent="0.25">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2:27" ht="12.75" customHeight="1" x14ac:dyDescent="0.25">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2:27" ht="12.75" customHeight="1" x14ac:dyDescent="0.25">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2:27" ht="12.75" customHeight="1" x14ac:dyDescent="0.25">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2:27" ht="12.75" customHeight="1" x14ac:dyDescent="0.25">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2:27" ht="12.75" customHeight="1" x14ac:dyDescent="0.25">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2:27" ht="12.75" customHeight="1" x14ac:dyDescent="0.25">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2:27" ht="12.75" customHeight="1" x14ac:dyDescent="0.25">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2:27" ht="12.75" customHeight="1" x14ac:dyDescent="0.25">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2:27" ht="12.75" customHeight="1" x14ac:dyDescent="0.25">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2:27" ht="12.75" customHeight="1" x14ac:dyDescent="0.25">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2:27" ht="12.75" customHeight="1" x14ac:dyDescent="0.25">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2:27" ht="12.75" customHeight="1" x14ac:dyDescent="0.25">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2:27" ht="12.75" customHeight="1" x14ac:dyDescent="0.25">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2:27" ht="12.75" customHeight="1" x14ac:dyDescent="0.25">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2:27" ht="12.75" customHeight="1" x14ac:dyDescent="0.25">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2:27" ht="12.75" customHeight="1" x14ac:dyDescent="0.25">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2:27" ht="12.75" customHeight="1" x14ac:dyDescent="0.25">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2:27" ht="12.75" customHeight="1" x14ac:dyDescent="0.25">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2:27" ht="12.75" customHeight="1" x14ac:dyDescent="0.25">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2:27" ht="12.75" customHeight="1" x14ac:dyDescent="0.25">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2:27" ht="12.75" customHeight="1" x14ac:dyDescent="0.25">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2:27" ht="12.75" customHeight="1" x14ac:dyDescent="0.25">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2:27" ht="12.75" customHeight="1" x14ac:dyDescent="0.25">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2:27" ht="12.75" customHeight="1" x14ac:dyDescent="0.25">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2:27" ht="12.75" customHeight="1" x14ac:dyDescent="0.25">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2:27" ht="12.75" customHeight="1" x14ac:dyDescent="0.25">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2:27" ht="12.75" customHeight="1" x14ac:dyDescent="0.25">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2:27" ht="12.75" customHeight="1" x14ac:dyDescent="0.25">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2:27" ht="12.75" customHeight="1" x14ac:dyDescent="0.25">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2:27" ht="12.75" customHeight="1" x14ac:dyDescent="0.25">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2:27" ht="12.75" customHeight="1" x14ac:dyDescent="0.25">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2:27" ht="12.75" customHeight="1" x14ac:dyDescent="0.25">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2:27" ht="12.75" customHeight="1" x14ac:dyDescent="0.25">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2:27" ht="12.75" customHeight="1" x14ac:dyDescent="0.25">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2:27" ht="12.75" customHeight="1" x14ac:dyDescent="0.25">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2:27" ht="12.75" customHeight="1" x14ac:dyDescent="0.25">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2:27" ht="12.75" customHeight="1" x14ac:dyDescent="0.25">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2:27" ht="12.75" customHeight="1" x14ac:dyDescent="0.25">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2:27" ht="12.75" customHeight="1" x14ac:dyDescent="0.25">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2:27" ht="12.75" customHeight="1" x14ac:dyDescent="0.25">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2:27" ht="12.75" customHeight="1" x14ac:dyDescent="0.25">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2:27" ht="12.75" customHeight="1" x14ac:dyDescent="0.25">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2:27" ht="12.75" customHeight="1" x14ac:dyDescent="0.25">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2:27" ht="12.75" customHeight="1" x14ac:dyDescent="0.25">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2:27" ht="12.75" customHeight="1" x14ac:dyDescent="0.25">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2:27" ht="12.75" customHeight="1" x14ac:dyDescent="0.25">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2:27" ht="12.75" customHeight="1" x14ac:dyDescent="0.25">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2:27" ht="12.75" customHeight="1" x14ac:dyDescent="0.25">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2:27" ht="12.75" customHeight="1" x14ac:dyDescent="0.25">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2:27" ht="12.75" customHeight="1" x14ac:dyDescent="0.25">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2:27" ht="12.75" customHeight="1" x14ac:dyDescent="0.25">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2:27" ht="12.75" customHeight="1" x14ac:dyDescent="0.25">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2:27" ht="12.75" customHeight="1" x14ac:dyDescent="0.25">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2:27" ht="12.75" customHeight="1" x14ac:dyDescent="0.25">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2:27" ht="12.75" customHeight="1" x14ac:dyDescent="0.25">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2:27" ht="12.75" customHeight="1" x14ac:dyDescent="0.25">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2:27" ht="12.75" customHeight="1" x14ac:dyDescent="0.25">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2:27" ht="12.75" customHeight="1" x14ac:dyDescent="0.25">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2:27" ht="12.75" customHeight="1" x14ac:dyDescent="0.25">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2:27" ht="12.75" customHeight="1" x14ac:dyDescent="0.25">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2:27" ht="12.75" customHeight="1" x14ac:dyDescent="0.25">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2:27" ht="12.75" customHeight="1" x14ac:dyDescent="0.25">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2:27" ht="12.75" customHeight="1" x14ac:dyDescent="0.25">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2:27" ht="12.75" customHeight="1"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2:27" ht="12.75" customHeight="1"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2:27" ht="12.75" customHeight="1" x14ac:dyDescent="0.25">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2:27" ht="12.75" customHeight="1" x14ac:dyDescent="0.25">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2:27" ht="12.75" customHeight="1" x14ac:dyDescent="0.25">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2:27" ht="12.75" customHeight="1" x14ac:dyDescent="0.25">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2:27" ht="12.75" customHeight="1" x14ac:dyDescent="0.25">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2:27" ht="12.75" customHeight="1" x14ac:dyDescent="0.25">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2:27" ht="12.75" customHeight="1" x14ac:dyDescent="0.25">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2:27" ht="12.75" customHeight="1" x14ac:dyDescent="0.25">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2:27" ht="12.75" customHeight="1" x14ac:dyDescent="0.25">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2:27" ht="12.75" customHeight="1" x14ac:dyDescent="0.25">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2:27" ht="12.75" customHeight="1" x14ac:dyDescent="0.25">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2:27" ht="12.75" customHeight="1" x14ac:dyDescent="0.25">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2:27" ht="12.75" customHeight="1" x14ac:dyDescent="0.25">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2:27" ht="12.75" customHeight="1" x14ac:dyDescent="0.25">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2:27" ht="12.75" customHeight="1" x14ac:dyDescent="0.25">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2:27" ht="12.75" customHeight="1" x14ac:dyDescent="0.25">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2:27" ht="12.75" customHeight="1" x14ac:dyDescent="0.25">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2:27" ht="12.75" customHeight="1" x14ac:dyDescent="0.25">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2:27" ht="12.75" customHeight="1" x14ac:dyDescent="0.25">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2:27" ht="12.75" customHeight="1" x14ac:dyDescent="0.25">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2:27" ht="12.75" customHeight="1" x14ac:dyDescent="0.25">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2:27" ht="12.75" customHeight="1" x14ac:dyDescent="0.25">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2:27" ht="12.75" customHeight="1" x14ac:dyDescent="0.25">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2:27" ht="12.75" customHeight="1" x14ac:dyDescent="0.25">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2:27" ht="12.75" customHeight="1" x14ac:dyDescent="0.25">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2:27" ht="12.75" customHeight="1" x14ac:dyDescent="0.25">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2:27" ht="12.75" customHeight="1" x14ac:dyDescent="0.25">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2:27" ht="12.75" customHeight="1" x14ac:dyDescent="0.25">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2:27" ht="12.75" customHeight="1" x14ac:dyDescent="0.25">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2:27" ht="12.75" customHeight="1" x14ac:dyDescent="0.25">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2:27" ht="12.75" customHeight="1" x14ac:dyDescent="0.25">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2:27" ht="12.75" customHeight="1" x14ac:dyDescent="0.25">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2:27" ht="12.75" customHeight="1" x14ac:dyDescent="0.25">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2:27" ht="12.75" customHeight="1" x14ac:dyDescent="0.25">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2:27" ht="12.75" customHeight="1" x14ac:dyDescent="0.25">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2:27" ht="12.75" customHeight="1" x14ac:dyDescent="0.25">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2:27" ht="12.75" customHeight="1" x14ac:dyDescent="0.25">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2:27" ht="12.75" customHeight="1" x14ac:dyDescent="0.25">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2:27" ht="12.75" customHeight="1" x14ac:dyDescent="0.25">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2:27" ht="12.75" customHeight="1" x14ac:dyDescent="0.25">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2:27" ht="12.75" customHeight="1" x14ac:dyDescent="0.25">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2:27" ht="12.75" customHeight="1" x14ac:dyDescent="0.25">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2:27" ht="12.75" customHeight="1" x14ac:dyDescent="0.25">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2:27" ht="12.75" customHeight="1" x14ac:dyDescent="0.25">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2:27" ht="12.75" customHeight="1" x14ac:dyDescent="0.25">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2:27" ht="12.75" customHeight="1" x14ac:dyDescent="0.25">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2:27" ht="12.75" customHeight="1" x14ac:dyDescent="0.25">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2:27" ht="12.75" customHeight="1" x14ac:dyDescent="0.25">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2:27" ht="12.75" customHeight="1" x14ac:dyDescent="0.25">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2:27" ht="12.75" customHeight="1" x14ac:dyDescent="0.25">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2:27" ht="12.75" customHeight="1" x14ac:dyDescent="0.25">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2:27" ht="12.75" customHeight="1" x14ac:dyDescent="0.25">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2:27" ht="12.75" customHeight="1" x14ac:dyDescent="0.25">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2:27" ht="12.75" customHeight="1" x14ac:dyDescent="0.25">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2:27" ht="12.75" customHeight="1" x14ac:dyDescent="0.25">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2:27" ht="12.75" customHeight="1" x14ac:dyDescent="0.25">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2:27" ht="12.75" customHeight="1" x14ac:dyDescent="0.25">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2:27" ht="12.75" customHeight="1" x14ac:dyDescent="0.25">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2:27" ht="12.75" customHeight="1" x14ac:dyDescent="0.25">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2:27" ht="12.75" customHeight="1" x14ac:dyDescent="0.25">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2:27" ht="12.75" customHeight="1" x14ac:dyDescent="0.25">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2:27" ht="12.75" customHeight="1" x14ac:dyDescent="0.25">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2:27" ht="12.75" customHeight="1" x14ac:dyDescent="0.25">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2:27" ht="12.75" customHeight="1" x14ac:dyDescent="0.25">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2:27" ht="12.75" customHeight="1" x14ac:dyDescent="0.25">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2:27" ht="12.75" customHeight="1" x14ac:dyDescent="0.25">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2:27" ht="12.75" customHeight="1" x14ac:dyDescent="0.25">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2:27" ht="12.75" customHeight="1" x14ac:dyDescent="0.25">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2:27" ht="12.75" customHeight="1" x14ac:dyDescent="0.25">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2:27" ht="12.75" customHeight="1" x14ac:dyDescent="0.25">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2:27" ht="12.75" customHeight="1" x14ac:dyDescent="0.25">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2:27" ht="12.75" customHeight="1" x14ac:dyDescent="0.25">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2:27" ht="12.75" customHeight="1" x14ac:dyDescent="0.25">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2:27" ht="12.75" customHeight="1" x14ac:dyDescent="0.25">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2:27" ht="12.75" customHeight="1" x14ac:dyDescent="0.25">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2:27" ht="12.75" customHeight="1" x14ac:dyDescent="0.25">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2:27" ht="12.75" customHeight="1" x14ac:dyDescent="0.25">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2:27" ht="12.75" customHeight="1" x14ac:dyDescent="0.25">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2:27" ht="12.75" customHeight="1" x14ac:dyDescent="0.25">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2:27" ht="12.75" customHeight="1" x14ac:dyDescent="0.25">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2:27" ht="12.75" customHeight="1" x14ac:dyDescent="0.25">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2:27" ht="12.75" customHeight="1" x14ac:dyDescent="0.25">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2:27" ht="12.75" customHeight="1" x14ac:dyDescent="0.25">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2:27" ht="12.75" customHeight="1" x14ac:dyDescent="0.25">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2:27" ht="12.75" customHeight="1" x14ac:dyDescent="0.25">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2:27" ht="12.75" customHeight="1" x14ac:dyDescent="0.25">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2:27" ht="12.75" customHeight="1" x14ac:dyDescent="0.25">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2:27" ht="12.75" customHeight="1" x14ac:dyDescent="0.25">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2:27" ht="12.75" customHeight="1" x14ac:dyDescent="0.25">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2:27" ht="12.75" customHeight="1" x14ac:dyDescent="0.25">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2:27" ht="12.75" customHeight="1" x14ac:dyDescent="0.25">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2:27" ht="12.75" customHeight="1" x14ac:dyDescent="0.25">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2:27" ht="12.75" customHeight="1" x14ac:dyDescent="0.25">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2:27" ht="12.75" customHeight="1" x14ac:dyDescent="0.25">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2:27" ht="12.75" customHeight="1" x14ac:dyDescent="0.25">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2:27" ht="12.75" customHeight="1" x14ac:dyDescent="0.25">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2:27" ht="12.75" customHeight="1" x14ac:dyDescent="0.25">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2:27" ht="12.75" customHeight="1" x14ac:dyDescent="0.25">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2:27" ht="12.75" customHeight="1" x14ac:dyDescent="0.25">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2:27" ht="12.75" customHeight="1" x14ac:dyDescent="0.25">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2:27" ht="12.75" customHeight="1" x14ac:dyDescent="0.25">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2:27" ht="12.75" customHeight="1" x14ac:dyDescent="0.25">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2:27" ht="12.75" customHeight="1" x14ac:dyDescent="0.25">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2:27" ht="12.75" customHeight="1" x14ac:dyDescent="0.25">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2:27" ht="12.75" customHeight="1" x14ac:dyDescent="0.25">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2:27" ht="12.75" customHeight="1" x14ac:dyDescent="0.25">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2:27" ht="12.75" customHeight="1" x14ac:dyDescent="0.25">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2:27" ht="12.75" customHeight="1" x14ac:dyDescent="0.25">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2:27" ht="12.75" customHeight="1" x14ac:dyDescent="0.25">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2:27" ht="12.75" customHeight="1" x14ac:dyDescent="0.25">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2:27" ht="12.75" customHeight="1" x14ac:dyDescent="0.25">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2:27" ht="12.75" customHeight="1" x14ac:dyDescent="0.25">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2:27" ht="12.75" customHeight="1" x14ac:dyDescent="0.25">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2:27" ht="12.75" customHeight="1" x14ac:dyDescent="0.25">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2:27" ht="12.75" customHeight="1" x14ac:dyDescent="0.25">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2:27" ht="12.75" customHeight="1" x14ac:dyDescent="0.25">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2:27" ht="12.75" customHeight="1" x14ac:dyDescent="0.25">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2:27" ht="12.75" customHeight="1" x14ac:dyDescent="0.25">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2:27" ht="12.75" customHeight="1" x14ac:dyDescent="0.25">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2:27" ht="12.75" customHeight="1" x14ac:dyDescent="0.25">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2:27" ht="12.75" customHeight="1" x14ac:dyDescent="0.25">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2:27" ht="12.75" customHeight="1" x14ac:dyDescent="0.25">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2:27" ht="12.75" customHeight="1" x14ac:dyDescent="0.25">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2:27" ht="12.75" customHeight="1" x14ac:dyDescent="0.25">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2:27" ht="12.75" customHeight="1" x14ac:dyDescent="0.25">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2:27" ht="12.75" customHeight="1" x14ac:dyDescent="0.25">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2:27" ht="12.75" customHeight="1" x14ac:dyDescent="0.25">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2:27" ht="12.75" customHeight="1" x14ac:dyDescent="0.25">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2:27" ht="12.75" customHeight="1" x14ac:dyDescent="0.25">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2:27" ht="12.75" customHeight="1" x14ac:dyDescent="0.25">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2:27" ht="12.75" customHeight="1" x14ac:dyDescent="0.25">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2:27" ht="12.75" customHeight="1" x14ac:dyDescent="0.25">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2:27" ht="12.75" customHeight="1" x14ac:dyDescent="0.25">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2:27" ht="12.75" customHeight="1" x14ac:dyDescent="0.25">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2:27" ht="12.75" customHeight="1" x14ac:dyDescent="0.25">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2:27" ht="12.75" customHeight="1" x14ac:dyDescent="0.25">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2:27" ht="12.75" customHeight="1" x14ac:dyDescent="0.25">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2:27" ht="12.75" customHeight="1" x14ac:dyDescent="0.25">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2:27" ht="12.75" customHeight="1" x14ac:dyDescent="0.25">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2:27" ht="12.75" customHeight="1" x14ac:dyDescent="0.25">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2:27" ht="12.75" customHeight="1" x14ac:dyDescent="0.25">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2:27" ht="12.75" customHeight="1" x14ac:dyDescent="0.25">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2:27" ht="12.75" customHeight="1" x14ac:dyDescent="0.25">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2:27" ht="12.75" customHeight="1" x14ac:dyDescent="0.25">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2:27" ht="12.75" customHeight="1" x14ac:dyDescent="0.25">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2:27" ht="12.75" customHeight="1" x14ac:dyDescent="0.25">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2:27" ht="12.75" customHeight="1" x14ac:dyDescent="0.25">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2:27" ht="12.75" customHeight="1" x14ac:dyDescent="0.25">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2:27" ht="12.75" customHeight="1" x14ac:dyDescent="0.25">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2:27" ht="12.75" customHeight="1" x14ac:dyDescent="0.25">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2:27" ht="12.75" customHeight="1" x14ac:dyDescent="0.25">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2:27" ht="12.75" customHeight="1" x14ac:dyDescent="0.25">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2:27" ht="12.75" customHeight="1" x14ac:dyDescent="0.25">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2:27" ht="12.75" customHeight="1" x14ac:dyDescent="0.25">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2:27" ht="12.75" customHeight="1" x14ac:dyDescent="0.25">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2:27" ht="12.75" customHeight="1" x14ac:dyDescent="0.25">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2:27" ht="12.75" customHeight="1" x14ac:dyDescent="0.25">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2:27" ht="12.75" customHeight="1" x14ac:dyDescent="0.25">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2:27" ht="12.75" customHeight="1" x14ac:dyDescent="0.25">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2:27" ht="12.75" customHeight="1" x14ac:dyDescent="0.25">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2:27" ht="12.75" customHeight="1" x14ac:dyDescent="0.25">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2:27" ht="12.75" customHeight="1" x14ac:dyDescent="0.25">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2:27" ht="12.75" customHeight="1" x14ac:dyDescent="0.25">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2:27" ht="12.75" customHeight="1" x14ac:dyDescent="0.25">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2:27" ht="12.75" customHeight="1" x14ac:dyDescent="0.25">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2:27" ht="12.75" customHeight="1" x14ac:dyDescent="0.25">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2:27" ht="12.75" customHeight="1" x14ac:dyDescent="0.25">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2:27" ht="12.75" customHeight="1" x14ac:dyDescent="0.25">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2:27" ht="12.75" customHeight="1" x14ac:dyDescent="0.25">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2:27" ht="12.75" customHeight="1" x14ac:dyDescent="0.25">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2:27" ht="12.75" customHeight="1" x14ac:dyDescent="0.25">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2:27" ht="12.75" customHeight="1" x14ac:dyDescent="0.25">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2:27" ht="12.75" customHeight="1" x14ac:dyDescent="0.25">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2:27" ht="12.75" customHeight="1" x14ac:dyDescent="0.25">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2:27" ht="12.75" customHeight="1" x14ac:dyDescent="0.25">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2:27" ht="12.75" customHeight="1" x14ac:dyDescent="0.25">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2:27" ht="12.75" customHeight="1" x14ac:dyDescent="0.25">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2:27" ht="12.75" customHeight="1" x14ac:dyDescent="0.25">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2:27" ht="12.75" customHeight="1" x14ac:dyDescent="0.25">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2:27" ht="12.75" customHeight="1" x14ac:dyDescent="0.25">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2:27" ht="12.75" customHeight="1" x14ac:dyDescent="0.25">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2:27" ht="12.75" customHeight="1" x14ac:dyDescent="0.25">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2:27" ht="12.75" customHeight="1" x14ac:dyDescent="0.25">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2:27" ht="12.75" customHeight="1" x14ac:dyDescent="0.25">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2:27" ht="12.75" customHeight="1" x14ac:dyDescent="0.25">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2:27" ht="12.75" customHeight="1" x14ac:dyDescent="0.25">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2:27" ht="12.75" customHeight="1" x14ac:dyDescent="0.25">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2:27" ht="12.75" customHeight="1" x14ac:dyDescent="0.25">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2:27" ht="12.75" customHeight="1" x14ac:dyDescent="0.25">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2:27" ht="12.75" customHeight="1" x14ac:dyDescent="0.25">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2:27" ht="12.75" customHeight="1" x14ac:dyDescent="0.25">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2:27" ht="12.75" customHeight="1" x14ac:dyDescent="0.25">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2:27" ht="12.75" customHeight="1" x14ac:dyDescent="0.25">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2:27" ht="12.75" customHeight="1" x14ac:dyDescent="0.25">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2:27" ht="12.75" customHeight="1" x14ac:dyDescent="0.25">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2:27" ht="12.75" customHeight="1" x14ac:dyDescent="0.25">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2:27" ht="12.75" customHeight="1" x14ac:dyDescent="0.25">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2:27" ht="12.75" customHeight="1" x14ac:dyDescent="0.25">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2:27" ht="12.75" customHeight="1" x14ac:dyDescent="0.25">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2:27" ht="12.75" customHeight="1" x14ac:dyDescent="0.25">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2:27" ht="12.75" customHeight="1" x14ac:dyDescent="0.25">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2:27" ht="12.75" customHeight="1" x14ac:dyDescent="0.25">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2:27" ht="12.75" customHeight="1" x14ac:dyDescent="0.25">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2:27" ht="12.75" customHeight="1" x14ac:dyDescent="0.25">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2:27" ht="12.75" customHeight="1" x14ac:dyDescent="0.25">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2:27" ht="12.75" customHeight="1" x14ac:dyDescent="0.25">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2:27" ht="12.75" customHeight="1" x14ac:dyDescent="0.25">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2:27" ht="12.75" customHeight="1" x14ac:dyDescent="0.25">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2:27" ht="12.75" customHeight="1" x14ac:dyDescent="0.25">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2:27" ht="12.75" customHeight="1" x14ac:dyDescent="0.25">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2:27" ht="12.75" customHeight="1" x14ac:dyDescent="0.25">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2:27" ht="12.75" customHeight="1" x14ac:dyDescent="0.25">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2:27" ht="12.75" customHeight="1" x14ac:dyDescent="0.25">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2:27" ht="12.75" customHeight="1" x14ac:dyDescent="0.25">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2:27" ht="12.75" customHeight="1" x14ac:dyDescent="0.25">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2:27" ht="12.75" customHeight="1" x14ac:dyDescent="0.25">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2:27" ht="12.75" customHeight="1" x14ac:dyDescent="0.25">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2:27" ht="12.75" customHeight="1" x14ac:dyDescent="0.25">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2:27" ht="12.75" customHeight="1" x14ac:dyDescent="0.25">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2:27" ht="12.75" customHeight="1" x14ac:dyDescent="0.25">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2:27" ht="12.75" customHeight="1" x14ac:dyDescent="0.25">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2:27" ht="12.75" customHeight="1" x14ac:dyDescent="0.25">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2:27" ht="12.75" customHeight="1" x14ac:dyDescent="0.25">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2:27" ht="12.75" customHeight="1" x14ac:dyDescent="0.25">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2:27" ht="12.75" customHeight="1" x14ac:dyDescent="0.25">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2:27" ht="12.75" customHeight="1" x14ac:dyDescent="0.25">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2:27" ht="12.75" customHeight="1" x14ac:dyDescent="0.25">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2:27" ht="12.75" customHeight="1" x14ac:dyDescent="0.25">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2:27" ht="12.75" customHeight="1" x14ac:dyDescent="0.25">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2:27" ht="12.75" customHeight="1" x14ac:dyDescent="0.25">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2:27" ht="12.75" customHeight="1" x14ac:dyDescent="0.25">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2:27" ht="12.75" customHeight="1" x14ac:dyDescent="0.25">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2:27" ht="12.75" customHeight="1" x14ac:dyDescent="0.25">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2:27" ht="12.75" customHeight="1" x14ac:dyDescent="0.25">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2:27" ht="12.75" customHeight="1" x14ac:dyDescent="0.25">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2:27" ht="12.75" customHeight="1" x14ac:dyDescent="0.25">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2:27" ht="12.75" customHeight="1" x14ac:dyDescent="0.25">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2:27" ht="12.75" customHeight="1" x14ac:dyDescent="0.25">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2:27" ht="12.75" customHeight="1" x14ac:dyDescent="0.25">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2:27" ht="12.75" customHeight="1" x14ac:dyDescent="0.25">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2:27" ht="12.75" customHeight="1" x14ac:dyDescent="0.25">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2:27" ht="12.75" customHeight="1" x14ac:dyDescent="0.25">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2:27" ht="12.75" customHeight="1" x14ac:dyDescent="0.25">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2:27" ht="12.75" customHeight="1" x14ac:dyDescent="0.25">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2:27" ht="12.75" customHeight="1" x14ac:dyDescent="0.25">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2:27" ht="12.75" customHeight="1" x14ac:dyDescent="0.25">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2:27" ht="12.75" customHeight="1" x14ac:dyDescent="0.25">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2:27" ht="12.75" customHeight="1" x14ac:dyDescent="0.25">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2:27" ht="12.75" customHeight="1" x14ac:dyDescent="0.25">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2:27" ht="12.75" customHeight="1" x14ac:dyDescent="0.25">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2:27" ht="12.75" customHeight="1" x14ac:dyDescent="0.25">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2:27" ht="12.75" customHeight="1" x14ac:dyDescent="0.25">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2:27" ht="12.75" customHeight="1" x14ac:dyDescent="0.25">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2:27" ht="12.75" customHeight="1" x14ac:dyDescent="0.25">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2:27" ht="12.75" customHeight="1" x14ac:dyDescent="0.25">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2:27" ht="12.75" customHeight="1" x14ac:dyDescent="0.25">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2:27" ht="12.75" customHeight="1" x14ac:dyDescent="0.25">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2:27" ht="12.75" customHeight="1" x14ac:dyDescent="0.25">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2:27" ht="12.75" customHeight="1" x14ac:dyDescent="0.25">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2:27" ht="12.75" customHeight="1" x14ac:dyDescent="0.25">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2:27" ht="12.75" customHeight="1" x14ac:dyDescent="0.25">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2:27" ht="12.75" customHeight="1" x14ac:dyDescent="0.25">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2:27" ht="12.75" customHeight="1" x14ac:dyDescent="0.25">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2:27" ht="12.75" customHeight="1" x14ac:dyDescent="0.25">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2:27" ht="12.75" customHeight="1" x14ac:dyDescent="0.25">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2:27" ht="12.75" customHeight="1" x14ac:dyDescent="0.25">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2:27" ht="12.75" customHeight="1" x14ac:dyDescent="0.25">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2:27" ht="12.75" customHeight="1" x14ac:dyDescent="0.25">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2:27" ht="12.75" customHeight="1" x14ac:dyDescent="0.25">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2:27" ht="12.75" customHeight="1" x14ac:dyDescent="0.25">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2:27" ht="12.75" customHeight="1" x14ac:dyDescent="0.25">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2:27" ht="12.75" customHeight="1" x14ac:dyDescent="0.25">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2:27" ht="12.75" customHeight="1" x14ac:dyDescent="0.25">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2:27" ht="12.75" customHeight="1" x14ac:dyDescent="0.25">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2:27" ht="12.75" customHeight="1" x14ac:dyDescent="0.25">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2:27" ht="12.75" customHeight="1" x14ac:dyDescent="0.25">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2:27" ht="12.75" customHeight="1" x14ac:dyDescent="0.25">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2:27" ht="12.75" customHeight="1" x14ac:dyDescent="0.25">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2:27" ht="12.75" customHeight="1" x14ac:dyDescent="0.25">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2:27" ht="12.75" customHeight="1" x14ac:dyDescent="0.25">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2:27" ht="12.75" customHeight="1" x14ac:dyDescent="0.25">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2:27" ht="12.75" customHeight="1" x14ac:dyDescent="0.25">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2:27" ht="12.75" customHeight="1" x14ac:dyDescent="0.25">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2:27" ht="12.75" customHeight="1" x14ac:dyDescent="0.25">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2:27" ht="12.75" customHeight="1" x14ac:dyDescent="0.25">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2:27" ht="12.75" customHeight="1" x14ac:dyDescent="0.25">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2:27" ht="12.75" customHeight="1" x14ac:dyDescent="0.25">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2:27" ht="12.75" customHeight="1" x14ac:dyDescent="0.25">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2:27" ht="12.75" customHeight="1" x14ac:dyDescent="0.25">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2:27" ht="12.75" customHeight="1" x14ac:dyDescent="0.25">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2:27" ht="12.75" customHeight="1" x14ac:dyDescent="0.25">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2:27" ht="12.75" customHeight="1" x14ac:dyDescent="0.25">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2:27" ht="12.75" customHeight="1" x14ac:dyDescent="0.25">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2:27" ht="12.75" customHeight="1" x14ac:dyDescent="0.25">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2:27" ht="12.75" customHeight="1" x14ac:dyDescent="0.25">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2:27" ht="12.75" customHeight="1" x14ac:dyDescent="0.25">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2:27" ht="12.75" customHeight="1" x14ac:dyDescent="0.25">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2:27" ht="12.75" customHeight="1" x14ac:dyDescent="0.25">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2:27" ht="12.75" customHeight="1" x14ac:dyDescent="0.25">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2:27" ht="12.75" customHeight="1" x14ac:dyDescent="0.25">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2:27" ht="12.75" customHeight="1" x14ac:dyDescent="0.25">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2:27" ht="12.75" customHeight="1" x14ac:dyDescent="0.25">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2:27" ht="12.75" customHeight="1" x14ac:dyDescent="0.25">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2:27" ht="12.75" customHeight="1" x14ac:dyDescent="0.25">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2:27" ht="12.75" customHeight="1" x14ac:dyDescent="0.25">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2:27" ht="12.75" customHeight="1" x14ac:dyDescent="0.25">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2:27" ht="12.75" customHeight="1" x14ac:dyDescent="0.25">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2:27" ht="12.75" customHeight="1" x14ac:dyDescent="0.25">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2:27" ht="12.75" customHeight="1" x14ac:dyDescent="0.25">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2:27" ht="12.75" customHeight="1" x14ac:dyDescent="0.25">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2:27" ht="12.75" customHeight="1" x14ac:dyDescent="0.25">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2:27" ht="12.75" customHeight="1" x14ac:dyDescent="0.25">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2:27" ht="12.75" customHeight="1" x14ac:dyDescent="0.25">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2:27" ht="12.75" customHeight="1" x14ac:dyDescent="0.25">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2:27" ht="12.75" customHeight="1" x14ac:dyDescent="0.25">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2:27" ht="12.75" customHeight="1" x14ac:dyDescent="0.25">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2:27" ht="12.75" customHeight="1" x14ac:dyDescent="0.25">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2:27" ht="12.75" customHeight="1" x14ac:dyDescent="0.25">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2:27" ht="12.75" customHeight="1" x14ac:dyDescent="0.25">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2:27" ht="12.75" customHeight="1" x14ac:dyDescent="0.25">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2:27" ht="12.75" customHeight="1" x14ac:dyDescent="0.25">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2:27" ht="12.75" customHeight="1" x14ac:dyDescent="0.25">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2:27" ht="12.75" customHeight="1" x14ac:dyDescent="0.25">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2:27" ht="12.75" customHeight="1" x14ac:dyDescent="0.25">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2:27" ht="12.75" customHeight="1" x14ac:dyDescent="0.25">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2:27" ht="12.75" customHeight="1" x14ac:dyDescent="0.25">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2:27" ht="12.75" customHeight="1" x14ac:dyDescent="0.25">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2:27" ht="12.75" customHeight="1" x14ac:dyDescent="0.25">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2:27" ht="12.75" customHeight="1" x14ac:dyDescent="0.25">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2:27" ht="12.75" customHeight="1" x14ac:dyDescent="0.25">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2:27" ht="12.75" customHeight="1" x14ac:dyDescent="0.25">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2:27" ht="12.75" customHeight="1" x14ac:dyDescent="0.25">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2:27" ht="12.75" customHeight="1" x14ac:dyDescent="0.25">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2:27" ht="12.75" customHeight="1" x14ac:dyDescent="0.25">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2:27" ht="12.75" customHeight="1" x14ac:dyDescent="0.25">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2:27" ht="12.75" customHeight="1" x14ac:dyDescent="0.25">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2:27" ht="12.75" customHeight="1" x14ac:dyDescent="0.25">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2:27" ht="12.75" customHeight="1" x14ac:dyDescent="0.25">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2:27" ht="12.75" customHeight="1" x14ac:dyDescent="0.25">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2:27" ht="12.75" customHeight="1" x14ac:dyDescent="0.25">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2:27" ht="12.75" customHeight="1" x14ac:dyDescent="0.25">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2:27" ht="12.75" customHeight="1" x14ac:dyDescent="0.25">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2:27" ht="12.75" customHeight="1" x14ac:dyDescent="0.25">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2:27" ht="12.75" customHeight="1" x14ac:dyDescent="0.25">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2:27" ht="12.75" customHeight="1" x14ac:dyDescent="0.25">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2:27" ht="12.75" customHeight="1" x14ac:dyDescent="0.25">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2:27" ht="12.75" customHeight="1" x14ac:dyDescent="0.25">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2:27" ht="12.75" customHeight="1" x14ac:dyDescent="0.25">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2:27" ht="12.75" customHeight="1" x14ac:dyDescent="0.25">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2:27" ht="12.75" customHeight="1" x14ac:dyDescent="0.25">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2:27" ht="12.75" customHeight="1" x14ac:dyDescent="0.25">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2:27" ht="12.75" customHeight="1" x14ac:dyDescent="0.25">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2:27" ht="12.75" customHeight="1" x14ac:dyDescent="0.25">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2:27" ht="12.75" customHeight="1" x14ac:dyDescent="0.25">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2:27" ht="12.75" customHeight="1" x14ac:dyDescent="0.25">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2:27" ht="12.75" customHeight="1" x14ac:dyDescent="0.25">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2:27" ht="12.75" customHeight="1" x14ac:dyDescent="0.25">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2:27" ht="12.75" customHeight="1" x14ac:dyDescent="0.25">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2:27" ht="12.75" customHeight="1" x14ac:dyDescent="0.25">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2:27" ht="12.75" customHeight="1" x14ac:dyDescent="0.25">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2:27" ht="12.75" customHeight="1" x14ac:dyDescent="0.25">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2:27" ht="12.75" customHeight="1" x14ac:dyDescent="0.25">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2:27" ht="12.75" customHeight="1" x14ac:dyDescent="0.25">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2:27" ht="12.75" customHeight="1" x14ac:dyDescent="0.25">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2:27" ht="12.75" customHeight="1" x14ac:dyDescent="0.25">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2:27" ht="12.75" customHeight="1" x14ac:dyDescent="0.25">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2:27" ht="12.75" customHeight="1" x14ac:dyDescent="0.25">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2:27" ht="12.75" customHeight="1" x14ac:dyDescent="0.25">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2:27" ht="12.75" customHeight="1" x14ac:dyDescent="0.25">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2:27" ht="12.75" customHeight="1" x14ac:dyDescent="0.25">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2:27" ht="12.75" customHeight="1" x14ac:dyDescent="0.25">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2:27" ht="12.75" customHeight="1" x14ac:dyDescent="0.25">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2:27" ht="12.75" customHeight="1" x14ac:dyDescent="0.25">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2:27" ht="12.75" customHeight="1" x14ac:dyDescent="0.25">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2:27" ht="12.75" customHeight="1" x14ac:dyDescent="0.25">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2:27" ht="12.75" customHeight="1" x14ac:dyDescent="0.25">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2:27" ht="12.75" customHeight="1" x14ac:dyDescent="0.25">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2:27" ht="12.75" customHeight="1" x14ac:dyDescent="0.25">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2:27" ht="12.75" customHeight="1" x14ac:dyDescent="0.25">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2:27" ht="12.75" customHeight="1" x14ac:dyDescent="0.25">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2:27" ht="12.75" customHeight="1" x14ac:dyDescent="0.25">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2:27" ht="12.75" customHeight="1" x14ac:dyDescent="0.25">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2:27" ht="12.75" customHeight="1" x14ac:dyDescent="0.25">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2:27" ht="12.75" customHeight="1" x14ac:dyDescent="0.25">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2:27" ht="12.75" customHeight="1" x14ac:dyDescent="0.25">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2:27" ht="12.75" customHeight="1" x14ac:dyDescent="0.25">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2:27" ht="12.75" customHeight="1" x14ac:dyDescent="0.25">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2:27" ht="12.75" customHeight="1" x14ac:dyDescent="0.25">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2:27" ht="12.75" customHeight="1" x14ac:dyDescent="0.25">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2:27" ht="12.75" customHeight="1" x14ac:dyDescent="0.25">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2:27" ht="12.75" customHeight="1" x14ac:dyDescent="0.25">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2:27" ht="12.75" customHeight="1" x14ac:dyDescent="0.25">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2:27" ht="12.75" customHeight="1" x14ac:dyDescent="0.25">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2:27" ht="12.75" customHeight="1" x14ac:dyDescent="0.25">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2:27" ht="12.75" customHeight="1" x14ac:dyDescent="0.25">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2:27" ht="12.75" customHeight="1" x14ac:dyDescent="0.25">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2:27" ht="12.75" customHeight="1" x14ac:dyDescent="0.25">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2:27" ht="12.75" customHeight="1" x14ac:dyDescent="0.25">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2:27" ht="12.75" customHeight="1" x14ac:dyDescent="0.25">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2:27" ht="12.75" customHeight="1" x14ac:dyDescent="0.25">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2:27" ht="12.75" customHeight="1" x14ac:dyDescent="0.25">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2:27" ht="12.75" customHeight="1" x14ac:dyDescent="0.25">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2:27" ht="12.75" customHeight="1" x14ac:dyDescent="0.25">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2:27" ht="12.75" customHeight="1" x14ac:dyDescent="0.25">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2:27" ht="12.75" customHeight="1" x14ac:dyDescent="0.25">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2:27" ht="12.75" customHeight="1" x14ac:dyDescent="0.25">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2:27" ht="12.75" customHeight="1" x14ac:dyDescent="0.25">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2:27" ht="12.75" customHeight="1" x14ac:dyDescent="0.25">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2:27" ht="12.75" customHeight="1" x14ac:dyDescent="0.25">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2:27" ht="12.75" customHeight="1" x14ac:dyDescent="0.25">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2:27" ht="12.75" customHeight="1" x14ac:dyDescent="0.25">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2:27" ht="12.75" customHeight="1" x14ac:dyDescent="0.25">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2:27" ht="12.75" customHeight="1" x14ac:dyDescent="0.25">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2:27" ht="12.75" customHeight="1" x14ac:dyDescent="0.25">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2:27" ht="12.75" customHeight="1" x14ac:dyDescent="0.25">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2:27" ht="12.75" customHeight="1" x14ac:dyDescent="0.25">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2:27" ht="12.75" customHeight="1" x14ac:dyDescent="0.25">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2:27" ht="12.75" customHeight="1" x14ac:dyDescent="0.25">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2:27" ht="12.75" customHeight="1" x14ac:dyDescent="0.25">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2:27" ht="12.75" customHeight="1" x14ac:dyDescent="0.25">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2:27" ht="12.75" customHeight="1" x14ac:dyDescent="0.25">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2:27" ht="12.75" customHeight="1" x14ac:dyDescent="0.25">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2:27" ht="12.75" customHeight="1" x14ac:dyDescent="0.25">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2:27" ht="12.75" customHeight="1" x14ac:dyDescent="0.25">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2:27" ht="12.75" customHeight="1" x14ac:dyDescent="0.25">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2:27" ht="12.75" customHeight="1" x14ac:dyDescent="0.25">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2:27" ht="12.75" customHeight="1" x14ac:dyDescent="0.25">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2:27" ht="12.75" customHeight="1" x14ac:dyDescent="0.25">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2:27" ht="12.75" customHeight="1" x14ac:dyDescent="0.25">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2:27" ht="12.75" customHeight="1" x14ac:dyDescent="0.25">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2:27" ht="12.75" customHeight="1" x14ac:dyDescent="0.25">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2:27" ht="12.75" customHeight="1" x14ac:dyDescent="0.25">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2:27" ht="12.75" customHeight="1" x14ac:dyDescent="0.25">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2:27" ht="12.75" customHeight="1" x14ac:dyDescent="0.25">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2:27" ht="12.75" customHeight="1" x14ac:dyDescent="0.25">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2:27" ht="12.75" customHeight="1" x14ac:dyDescent="0.25">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2:27" ht="12.75" customHeight="1" x14ac:dyDescent="0.25">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2:27" ht="12.75" customHeight="1" x14ac:dyDescent="0.25">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2:27" ht="12.75" customHeight="1" x14ac:dyDescent="0.25">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2:27" ht="12.75" customHeight="1" x14ac:dyDescent="0.25">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2:27" ht="12.75" customHeight="1" x14ac:dyDescent="0.25">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2:27" ht="12.75" customHeight="1" x14ac:dyDescent="0.25">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2:27" ht="12.75" customHeight="1" x14ac:dyDescent="0.25">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2:27" ht="12.75" customHeight="1" x14ac:dyDescent="0.25">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2:27" ht="12.75" customHeight="1" x14ac:dyDescent="0.25">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2:27" ht="12.75" customHeight="1" x14ac:dyDescent="0.25">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2:27" ht="12.75" customHeight="1" x14ac:dyDescent="0.25">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2:27" ht="12.75" customHeight="1" x14ac:dyDescent="0.25">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2:27" ht="12.75" customHeight="1" x14ac:dyDescent="0.25">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2:27" ht="12.75" customHeight="1" x14ac:dyDescent="0.25">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2:27" ht="12.75" customHeight="1" x14ac:dyDescent="0.25">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2:27" ht="12.75" customHeight="1" x14ac:dyDescent="0.25">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2:27" ht="12.75" customHeight="1" x14ac:dyDescent="0.25">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2:27" ht="12.75" customHeight="1" x14ac:dyDescent="0.25">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2:27" ht="12.75" customHeight="1" x14ac:dyDescent="0.25">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2:27" ht="12.75" customHeight="1" x14ac:dyDescent="0.25">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2:27" ht="12.75" customHeight="1" x14ac:dyDescent="0.25">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2:27" ht="12.75" customHeight="1" x14ac:dyDescent="0.25">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2:27" ht="12.75" customHeight="1" x14ac:dyDescent="0.25">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2:27" ht="12.75" customHeight="1" x14ac:dyDescent="0.25">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2:27" ht="12.75" customHeight="1" x14ac:dyDescent="0.25">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2:27" ht="12.75" customHeight="1" x14ac:dyDescent="0.25">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2:27" ht="12.75" customHeight="1" x14ac:dyDescent="0.25">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2:27" ht="12.75" customHeight="1" x14ac:dyDescent="0.25">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2:27" ht="12.75" customHeight="1" x14ac:dyDescent="0.25">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2:27" ht="12.75" customHeight="1" x14ac:dyDescent="0.25">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2:27" ht="12.75" customHeight="1" x14ac:dyDescent="0.25">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2:27" ht="12.75" customHeight="1" x14ac:dyDescent="0.25">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2:27" ht="12.75" customHeight="1" x14ac:dyDescent="0.25">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2:27" ht="12.75" customHeight="1" x14ac:dyDescent="0.25">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2:27" ht="12.75" customHeight="1" x14ac:dyDescent="0.25">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2:27" ht="12.75" customHeight="1" x14ac:dyDescent="0.25">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2:27" ht="12.75" customHeight="1" x14ac:dyDescent="0.25">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2:27" ht="12.75" customHeight="1" x14ac:dyDescent="0.25">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2:27" ht="12.75" customHeight="1" x14ac:dyDescent="0.25">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2:27" ht="12.75" customHeight="1" x14ac:dyDescent="0.25">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2:27" ht="12.75" customHeight="1" x14ac:dyDescent="0.25">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2:27" ht="12.75" customHeight="1" x14ac:dyDescent="0.25">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2:27" ht="12.75" customHeight="1" x14ac:dyDescent="0.25">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2:27" ht="12.75" customHeight="1" x14ac:dyDescent="0.25">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2:27" ht="12.75" customHeight="1" x14ac:dyDescent="0.25">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2:27" ht="12.75" customHeight="1" x14ac:dyDescent="0.25">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2:27" ht="12.75" customHeight="1" x14ac:dyDescent="0.25">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2:27" ht="12.75" customHeight="1" x14ac:dyDescent="0.25">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2:27" ht="12.75" customHeight="1" x14ac:dyDescent="0.25">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2:27" ht="12.75" customHeight="1" x14ac:dyDescent="0.25">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2:27" ht="12.75" customHeight="1" x14ac:dyDescent="0.25">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2:27" ht="12.75" customHeight="1" x14ac:dyDescent="0.25">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2:27" ht="12.75" customHeight="1" x14ac:dyDescent="0.25">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2:27" ht="12.75" customHeight="1" x14ac:dyDescent="0.25">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2:27" ht="12.75" customHeight="1" x14ac:dyDescent="0.25">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2:27" ht="12.75" customHeight="1" x14ac:dyDescent="0.25">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2:27" ht="12.75" customHeight="1" x14ac:dyDescent="0.25">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2:27" ht="12.75" customHeight="1" x14ac:dyDescent="0.25">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2:27" ht="12.75" customHeight="1" x14ac:dyDescent="0.25">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2:27" ht="12.75" customHeight="1" x14ac:dyDescent="0.25">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2:27" ht="12.75" customHeight="1" x14ac:dyDescent="0.25">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2:27" ht="12.75" customHeight="1" x14ac:dyDescent="0.25">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2:27" ht="12.75" customHeight="1" x14ac:dyDescent="0.25">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2:27" ht="12.75" customHeight="1" x14ac:dyDescent="0.25">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2:27" ht="12.75" customHeight="1" x14ac:dyDescent="0.25">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2:27" ht="12.75" customHeight="1" x14ac:dyDescent="0.25">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2:27" ht="12.75" customHeight="1" x14ac:dyDescent="0.25">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2:27" ht="12.75" customHeight="1" x14ac:dyDescent="0.25">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2:27" ht="12.75" customHeight="1" x14ac:dyDescent="0.25">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2:27" ht="12.75" customHeight="1" x14ac:dyDescent="0.25">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2:27" ht="12.75" customHeight="1" x14ac:dyDescent="0.25">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2:27" ht="12.75" customHeight="1" x14ac:dyDescent="0.25">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2:27" ht="12.75" customHeight="1" x14ac:dyDescent="0.25">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2:27" ht="12.75" customHeight="1" x14ac:dyDescent="0.25">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2:27" ht="12.75" customHeight="1" x14ac:dyDescent="0.25">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2:27" ht="12.75" customHeight="1" x14ac:dyDescent="0.25">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2:27" ht="12.75" customHeight="1" x14ac:dyDescent="0.25">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2:27" ht="12.75" customHeight="1" x14ac:dyDescent="0.25">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2:27" ht="12.75" customHeight="1" x14ac:dyDescent="0.25">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2:27" ht="12.75" customHeight="1" x14ac:dyDescent="0.25">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2:27" ht="12.75" customHeight="1" x14ac:dyDescent="0.25">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2:27" ht="12.75" customHeight="1" x14ac:dyDescent="0.25">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2:27" ht="12.75" customHeight="1" x14ac:dyDescent="0.25">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2:27" ht="12.75" customHeight="1" x14ac:dyDescent="0.25">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2:27" ht="12.75" customHeight="1" x14ac:dyDescent="0.25">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2:27" ht="12.75" customHeight="1" x14ac:dyDescent="0.25">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2:27" ht="12.75" customHeight="1" x14ac:dyDescent="0.25">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2:27" ht="12.75" customHeight="1" x14ac:dyDescent="0.25">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2:27" ht="12.75" customHeight="1" x14ac:dyDescent="0.25">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2:27" ht="12.75" customHeight="1" x14ac:dyDescent="0.25">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2:27" ht="12.75" customHeight="1" x14ac:dyDescent="0.25">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2:27" ht="12.75" customHeight="1" x14ac:dyDescent="0.25">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2:27" ht="12.75" customHeight="1" x14ac:dyDescent="0.25">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2:27" ht="12.75" customHeight="1" x14ac:dyDescent="0.25">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2:27" ht="12.75" customHeight="1" x14ac:dyDescent="0.25">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2:27" ht="12.75" customHeight="1" x14ac:dyDescent="0.25">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2:27" ht="12.75" customHeight="1" x14ac:dyDescent="0.25">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2:27" ht="12.75" customHeight="1" x14ac:dyDescent="0.25">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2:27" ht="12.75" customHeight="1" x14ac:dyDescent="0.25">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2:27" ht="12.75" customHeight="1" x14ac:dyDescent="0.25">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2:27" ht="12.75" customHeight="1" x14ac:dyDescent="0.25">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2:27" ht="12.75" customHeight="1" x14ac:dyDescent="0.25">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2:27" ht="12.75" customHeight="1" x14ac:dyDescent="0.25">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2:27" ht="12.75" customHeight="1" x14ac:dyDescent="0.25">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2:27" ht="12.75" customHeight="1" x14ac:dyDescent="0.25">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2:27" ht="12.75" customHeight="1" x14ac:dyDescent="0.25">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2:27" ht="12.75" customHeight="1" x14ac:dyDescent="0.25">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2:27" ht="12.75" customHeight="1" x14ac:dyDescent="0.25">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2:27" ht="12.75" customHeight="1" x14ac:dyDescent="0.25">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2:27" ht="12.75" customHeight="1" x14ac:dyDescent="0.25">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2:27" ht="12.75" customHeight="1" x14ac:dyDescent="0.25">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2:27" ht="12.75" customHeight="1" x14ac:dyDescent="0.25">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2:27" ht="12.75" customHeight="1" x14ac:dyDescent="0.25">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2:27" ht="12.75" customHeight="1" x14ac:dyDescent="0.25">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2:27" ht="12.75" customHeight="1" x14ac:dyDescent="0.25">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2:27" ht="12.75" customHeight="1" x14ac:dyDescent="0.25">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2:27" ht="12.75" customHeight="1" x14ac:dyDescent="0.25">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2:27" ht="12.75" customHeight="1" x14ac:dyDescent="0.25">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2:27" ht="12.75" customHeight="1" x14ac:dyDescent="0.25">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2:27" ht="12.75" customHeight="1" x14ac:dyDescent="0.25">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2:27" ht="12.75" customHeight="1" x14ac:dyDescent="0.25">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2:27" ht="12.75" customHeight="1" x14ac:dyDescent="0.25">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2:27" ht="12.75" customHeight="1" x14ac:dyDescent="0.25">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2:27" ht="12.75" customHeight="1" x14ac:dyDescent="0.25">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2:27" ht="12.75" customHeight="1" x14ac:dyDescent="0.25">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2:27" ht="12.75" customHeight="1" x14ac:dyDescent="0.25">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2:27" ht="12.75" customHeight="1" x14ac:dyDescent="0.25">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2:27" ht="12.75" customHeight="1" x14ac:dyDescent="0.25">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2:27" ht="12.75" customHeight="1" x14ac:dyDescent="0.25">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2:27" ht="12.75" customHeight="1" x14ac:dyDescent="0.25">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2:27" ht="12.75" customHeight="1" x14ac:dyDescent="0.25">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2:27" ht="12.75" customHeight="1" x14ac:dyDescent="0.25">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2:27" ht="12.75" customHeight="1" x14ac:dyDescent="0.25">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2:27" ht="12.75" customHeight="1" x14ac:dyDescent="0.25">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2:27" ht="12.75" customHeight="1" x14ac:dyDescent="0.25">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2:27" ht="12.75" customHeight="1" x14ac:dyDescent="0.25">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2:27" ht="12.75" customHeight="1" x14ac:dyDescent="0.25">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2:27" ht="12.75" customHeight="1" x14ac:dyDescent="0.25">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2:27" ht="12.75" customHeight="1" x14ac:dyDescent="0.25">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2:27" ht="12.75" customHeight="1" x14ac:dyDescent="0.25">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2:27" ht="12.75" customHeight="1" x14ac:dyDescent="0.25">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2:27" ht="12.75" customHeight="1" x14ac:dyDescent="0.25">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2:27" ht="12.75" customHeight="1" x14ac:dyDescent="0.25">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2:27" ht="12.75" customHeight="1" x14ac:dyDescent="0.25">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2:27" ht="12.75" customHeight="1" x14ac:dyDescent="0.25">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2:27" ht="12.75" customHeight="1" x14ac:dyDescent="0.25">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2:27" ht="12.75" customHeight="1" x14ac:dyDescent="0.25">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2:27" ht="12.75" customHeight="1" x14ac:dyDescent="0.25">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2:27" ht="12.75" customHeight="1" x14ac:dyDescent="0.25">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2:27" ht="12.75" customHeight="1" x14ac:dyDescent="0.25">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2:27" ht="12.75" customHeight="1" x14ac:dyDescent="0.25">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2:27" ht="12.75" customHeight="1" x14ac:dyDescent="0.25">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2:27" ht="12.75" customHeight="1" x14ac:dyDescent="0.25">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2:27" ht="12.75" customHeight="1" x14ac:dyDescent="0.25">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2:27" ht="12.75" customHeight="1" x14ac:dyDescent="0.25">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2:27" ht="12.75" customHeight="1" x14ac:dyDescent="0.25">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2:27" ht="12.75" customHeight="1" x14ac:dyDescent="0.25">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2:27" ht="12.75" customHeight="1" x14ac:dyDescent="0.25">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2:27" ht="12.75" customHeight="1" x14ac:dyDescent="0.25">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2:27" ht="12.75" customHeight="1" x14ac:dyDescent="0.25">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2:27" ht="12.75" customHeight="1" x14ac:dyDescent="0.25">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2:27" ht="12.75" customHeight="1" x14ac:dyDescent="0.25">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2:27" ht="12.75" customHeight="1" x14ac:dyDescent="0.25">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2:27" ht="12.75" customHeight="1" x14ac:dyDescent="0.25">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2:27" ht="12.75" customHeight="1" x14ac:dyDescent="0.25">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2:27" ht="12.75" customHeight="1" x14ac:dyDescent="0.25">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2:27" ht="12.75" customHeight="1" x14ac:dyDescent="0.25">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2:27" ht="12.75" customHeight="1" x14ac:dyDescent="0.25">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2:27" ht="12.75" customHeight="1" x14ac:dyDescent="0.25">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2:27" ht="12.75" customHeight="1" x14ac:dyDescent="0.25">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2:27" ht="12.75" customHeight="1" x14ac:dyDescent="0.25">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2:27" ht="12.75" customHeight="1" x14ac:dyDescent="0.25">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2:27" ht="12.75" customHeight="1" x14ac:dyDescent="0.25">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2:27" ht="12.75" customHeight="1" x14ac:dyDescent="0.25">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2:27" ht="12.75" customHeight="1" x14ac:dyDescent="0.25">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2:27" ht="12.75" customHeight="1" x14ac:dyDescent="0.25">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2:27" ht="12.75" customHeight="1" x14ac:dyDescent="0.25">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2:27" ht="12.75" customHeight="1" x14ac:dyDescent="0.25">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2:27" ht="12.75" customHeight="1" x14ac:dyDescent="0.25">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2:27" ht="12.75" customHeight="1" x14ac:dyDescent="0.25">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2:27" ht="12.75" customHeight="1" x14ac:dyDescent="0.25">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2:27" ht="12.75" customHeight="1" x14ac:dyDescent="0.25">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2:27" ht="12.75" customHeight="1" x14ac:dyDescent="0.25">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2:27" ht="12.75" customHeight="1" x14ac:dyDescent="0.25">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2:27" ht="12.75" customHeight="1" x14ac:dyDescent="0.25">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2:27" ht="12.75" customHeight="1" x14ac:dyDescent="0.25">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2:27" ht="12.75" customHeight="1" x14ac:dyDescent="0.25">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2:27" ht="12.75" customHeight="1" x14ac:dyDescent="0.25">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2:27" ht="12.75" customHeight="1" x14ac:dyDescent="0.25">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2:27" ht="12.75" customHeight="1" x14ac:dyDescent="0.25">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2:27" ht="12.75" customHeight="1" x14ac:dyDescent="0.25">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2:27" ht="12.75" customHeight="1" x14ac:dyDescent="0.25">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2:27" ht="12.75" customHeight="1" x14ac:dyDescent="0.25">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2:27" ht="12.75" customHeight="1" x14ac:dyDescent="0.25">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2:27" ht="12.75" customHeight="1" x14ac:dyDescent="0.25">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2:27" ht="12.75" customHeight="1" x14ac:dyDescent="0.25">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2:27" ht="12.75" customHeight="1" x14ac:dyDescent="0.25">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2:27" ht="12.75" customHeight="1" x14ac:dyDescent="0.25">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2:27" ht="12.75" customHeight="1" x14ac:dyDescent="0.25">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2:27" ht="12.75" customHeight="1" x14ac:dyDescent="0.25">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2:27" ht="12.75" customHeight="1" x14ac:dyDescent="0.25">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2:27" ht="12.75" customHeight="1" x14ac:dyDescent="0.25">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2:27" ht="12.75" customHeight="1" x14ac:dyDescent="0.25">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2:27" ht="12.75" customHeight="1" x14ac:dyDescent="0.25">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2:27" ht="12.75" customHeight="1" x14ac:dyDescent="0.25">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2:27" ht="12.75" customHeight="1" x14ac:dyDescent="0.25">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2:27" ht="12.75" customHeight="1" x14ac:dyDescent="0.25">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2:27" ht="12.75" customHeight="1" x14ac:dyDescent="0.25">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2:27" ht="12.75" customHeight="1" x14ac:dyDescent="0.25">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2:27" ht="12.75" customHeight="1" x14ac:dyDescent="0.25">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2:27" ht="12.75" customHeight="1" x14ac:dyDescent="0.25">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2:27" ht="12.75" customHeight="1" x14ac:dyDescent="0.25">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2:27" ht="12.75" customHeight="1" x14ac:dyDescent="0.25">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2:27" ht="12.75" customHeight="1" x14ac:dyDescent="0.25">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2:27" ht="12.75" customHeight="1" x14ac:dyDescent="0.25">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2:27" ht="12.75" customHeight="1" x14ac:dyDescent="0.25">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2:27" ht="12.75" customHeight="1" x14ac:dyDescent="0.25">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2:27" ht="12.75" customHeight="1" x14ac:dyDescent="0.25">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2:27" ht="12.75" customHeight="1" x14ac:dyDescent="0.25">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2:27" ht="12.75" customHeight="1" x14ac:dyDescent="0.25">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2:27" ht="12.75" customHeight="1" x14ac:dyDescent="0.25">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2:27" ht="12.75" customHeight="1" x14ac:dyDescent="0.25">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2:27" ht="12.75" customHeight="1" x14ac:dyDescent="0.25">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2:27" ht="12.75" customHeight="1" x14ac:dyDescent="0.25">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2:27" ht="12.75" customHeight="1" x14ac:dyDescent="0.25">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2:27" ht="12.75" customHeight="1" x14ac:dyDescent="0.25">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2:27" ht="12.75" customHeight="1" x14ac:dyDescent="0.25">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2:27" ht="12.75" customHeight="1" x14ac:dyDescent="0.25">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2:27" ht="12.75" customHeight="1" x14ac:dyDescent="0.25">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2:27" ht="12.75" customHeight="1" x14ac:dyDescent="0.25">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2:27" ht="12.75" customHeight="1" x14ac:dyDescent="0.25">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2:27" ht="12.75" customHeight="1" x14ac:dyDescent="0.25">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2:27" ht="12.75" customHeight="1" x14ac:dyDescent="0.25">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2:27" ht="12.75" customHeight="1" x14ac:dyDescent="0.25">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2:27" ht="12.75" customHeight="1" x14ac:dyDescent="0.25">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2:27" ht="12.75" customHeight="1" x14ac:dyDescent="0.25">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2:27" ht="12.75" customHeight="1" x14ac:dyDescent="0.25">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2:27" ht="12.75" customHeight="1" x14ac:dyDescent="0.25">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2:27" ht="12.75" customHeight="1" x14ac:dyDescent="0.25">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2:27" ht="12.75" customHeight="1" x14ac:dyDescent="0.25">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2:27" ht="12.75" customHeight="1" x14ac:dyDescent="0.25">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2:27" ht="12.75" customHeight="1" x14ac:dyDescent="0.25">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2:27" ht="12.75" customHeight="1" x14ac:dyDescent="0.25">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2:27" ht="12.75" customHeight="1" x14ac:dyDescent="0.25">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2:27" ht="12.75" customHeight="1" x14ac:dyDescent="0.25">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2:27" ht="12.75" customHeight="1" x14ac:dyDescent="0.25">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2:27" ht="12.75" customHeight="1" x14ac:dyDescent="0.25">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2:27" ht="12.75" customHeight="1" x14ac:dyDescent="0.25">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2:27" ht="12.75" customHeight="1" x14ac:dyDescent="0.25">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2:27" ht="12.75" customHeight="1" x14ac:dyDescent="0.25">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2:27" ht="12.75" customHeight="1" x14ac:dyDescent="0.25">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2:27" ht="12.75" customHeight="1" x14ac:dyDescent="0.25">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2:27" ht="12.75" customHeight="1" x14ac:dyDescent="0.25">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2:27" ht="12.75" customHeight="1" x14ac:dyDescent="0.25">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2:27" ht="12.75" customHeight="1" x14ac:dyDescent="0.25">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2:27" ht="12.75" customHeight="1" x14ac:dyDescent="0.25">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2:27" ht="12.75" customHeight="1" x14ac:dyDescent="0.25">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2:27" ht="12.75" customHeight="1" x14ac:dyDescent="0.25">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2:27" ht="12.75" customHeight="1" x14ac:dyDescent="0.25">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2:27" ht="12.75" customHeight="1" x14ac:dyDescent="0.25">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2:27" ht="12.75" customHeight="1" x14ac:dyDescent="0.25">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2:27" ht="12.75" customHeight="1" x14ac:dyDescent="0.25">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2:27" ht="12.75" customHeight="1" x14ac:dyDescent="0.25">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2:27" ht="12.75" customHeight="1" x14ac:dyDescent="0.25">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2:27" ht="12.75" customHeight="1" x14ac:dyDescent="0.25">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2:27" ht="12.75" customHeight="1" x14ac:dyDescent="0.25">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2:27" ht="12.75" customHeight="1" x14ac:dyDescent="0.25">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2:27" ht="12.75" customHeight="1" x14ac:dyDescent="0.25">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2:27" ht="12.75" customHeight="1" x14ac:dyDescent="0.25">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2:27" ht="12.75" customHeight="1" x14ac:dyDescent="0.25">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2:27" ht="12.75" customHeight="1" x14ac:dyDescent="0.25">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2:27" ht="12.75" customHeight="1" x14ac:dyDescent="0.25">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2:27" ht="12.75" customHeight="1" x14ac:dyDescent="0.25">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2:27" ht="12.75" customHeight="1" x14ac:dyDescent="0.25">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2:27" ht="12.75" customHeight="1" x14ac:dyDescent="0.25">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2:27" ht="12.75" customHeight="1" x14ac:dyDescent="0.25">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2:27" ht="12.75" customHeight="1" x14ac:dyDescent="0.25">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2:27" ht="12.75" customHeight="1" x14ac:dyDescent="0.25">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2:27" ht="12.75" customHeight="1" x14ac:dyDescent="0.25">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2:27" ht="12.75" customHeight="1" x14ac:dyDescent="0.25">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2:27" ht="12.75" customHeight="1" x14ac:dyDescent="0.25">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2:27" ht="12.75" customHeight="1" x14ac:dyDescent="0.25">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2:27" ht="12.75" customHeight="1" x14ac:dyDescent="0.25">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2:27" ht="12.75" customHeight="1" x14ac:dyDescent="0.25">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2:27" ht="12.75" customHeight="1" x14ac:dyDescent="0.25">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2:27" ht="12.75" customHeight="1" x14ac:dyDescent="0.25">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2:27" ht="12.75" customHeight="1" x14ac:dyDescent="0.25">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2:27" ht="12.75" customHeight="1" x14ac:dyDescent="0.25">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2:27" ht="12.75" customHeight="1" x14ac:dyDescent="0.25">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2:27" ht="12.75" customHeight="1" x14ac:dyDescent="0.25">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2:27" ht="12.75" customHeight="1" x14ac:dyDescent="0.25">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2:27" ht="12.75" customHeight="1" x14ac:dyDescent="0.25">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2:27" ht="12.75" customHeight="1" x14ac:dyDescent="0.25">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2:27" ht="12.75" customHeight="1" x14ac:dyDescent="0.25">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2:27" ht="12.75" customHeight="1" x14ac:dyDescent="0.25">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2:27" ht="12.75" customHeight="1" x14ac:dyDescent="0.25">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2:27" ht="12.75" customHeight="1" x14ac:dyDescent="0.25">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2:27" ht="12.75" customHeight="1" x14ac:dyDescent="0.25">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2:27" ht="12.75" customHeight="1" x14ac:dyDescent="0.25">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2:27" ht="12.75" customHeight="1" x14ac:dyDescent="0.25">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2:27" ht="12.75" customHeight="1" x14ac:dyDescent="0.25">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2:27" ht="12.75" customHeight="1" x14ac:dyDescent="0.25">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2:27" ht="12.75" customHeight="1" x14ac:dyDescent="0.25">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2:27" ht="12.75" customHeight="1" x14ac:dyDescent="0.25">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2:27" ht="12.75" customHeight="1" x14ac:dyDescent="0.25">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2:27" ht="12.75" customHeight="1" x14ac:dyDescent="0.25">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2:27" ht="12.75" customHeight="1" x14ac:dyDescent="0.25">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2:27" ht="12.75" customHeight="1" x14ac:dyDescent="0.25">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2:27" ht="12.75" customHeight="1" x14ac:dyDescent="0.25">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2:27" ht="12.75" customHeight="1" x14ac:dyDescent="0.25">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2:27" ht="12.75" customHeight="1" x14ac:dyDescent="0.25">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2:27" ht="12.75" customHeight="1" x14ac:dyDescent="0.25">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2:27" ht="12.75" customHeight="1" x14ac:dyDescent="0.25">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2:27" ht="12.75" customHeight="1" x14ac:dyDescent="0.25">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2:27" ht="12.75" customHeight="1" x14ac:dyDescent="0.25">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2:27" ht="12.75" customHeight="1" x14ac:dyDescent="0.25">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2:27" ht="12.75" customHeight="1" x14ac:dyDescent="0.25">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2:27" ht="12.75" customHeight="1" x14ac:dyDescent="0.25">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2:27" ht="12.75" customHeight="1" x14ac:dyDescent="0.25">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2:27" ht="12.75" customHeight="1" x14ac:dyDescent="0.25">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2:27" ht="12.75" customHeight="1" x14ac:dyDescent="0.25">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2:27" ht="12.75" customHeight="1" x14ac:dyDescent="0.25">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2:27" ht="12.75" customHeight="1" x14ac:dyDescent="0.25">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2:27" ht="12.75" customHeight="1" x14ac:dyDescent="0.25">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2:27" ht="12.75" customHeight="1" x14ac:dyDescent="0.25">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2:27" ht="12.75" customHeight="1" x14ac:dyDescent="0.25">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2:27" ht="12.75" customHeight="1" x14ac:dyDescent="0.25">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2:27" ht="12.75" customHeight="1" x14ac:dyDescent="0.25">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2:27" ht="12.75" customHeight="1" x14ac:dyDescent="0.25">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2:27" ht="12.75" customHeight="1" x14ac:dyDescent="0.25">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2:27" ht="12.75" customHeight="1" x14ac:dyDescent="0.25">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2:27" ht="12.75" customHeight="1" x14ac:dyDescent="0.25">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2:27" ht="12.75" customHeight="1" x14ac:dyDescent="0.25">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2:27" ht="12.75" customHeight="1" x14ac:dyDescent="0.25">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2:27" ht="12.75" customHeight="1" x14ac:dyDescent="0.25">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2:27" ht="12.75" customHeight="1" x14ac:dyDescent="0.25">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2:27" ht="12.75" customHeight="1" x14ac:dyDescent="0.25">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2:27" ht="12.75" customHeight="1" x14ac:dyDescent="0.25">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sheetData>
  <mergeCells count="35">
    <mergeCell ref="C7:E7"/>
    <mergeCell ref="G7:H7"/>
    <mergeCell ref="I7:M7"/>
    <mergeCell ref="N7:P7"/>
    <mergeCell ref="B1:K1"/>
    <mergeCell ref="B2:V2"/>
    <mergeCell ref="B3:V3"/>
    <mergeCell ref="B4:V4"/>
    <mergeCell ref="B5:V5"/>
    <mergeCell ref="B6:B8"/>
    <mergeCell ref="C6:U6"/>
    <mergeCell ref="Q7:S7"/>
    <mergeCell ref="B80:V80"/>
    <mergeCell ref="I81:K81"/>
    <mergeCell ref="C82:H82"/>
    <mergeCell ref="I82:K82"/>
    <mergeCell ref="C83:H83"/>
    <mergeCell ref="I83:K83"/>
    <mergeCell ref="C84:H84"/>
    <mergeCell ref="I84:K84"/>
    <mergeCell ref="C85:H85"/>
    <mergeCell ref="I85:K85"/>
    <mergeCell ref="C86:H86"/>
    <mergeCell ref="I86:K86"/>
    <mergeCell ref="I87:K87"/>
    <mergeCell ref="B92:K92"/>
    <mergeCell ref="B93:K93"/>
    <mergeCell ref="B94:K94"/>
    <mergeCell ref="C87:H87"/>
    <mergeCell ref="C88:H88"/>
    <mergeCell ref="I88:K88"/>
    <mergeCell ref="C89:H89"/>
    <mergeCell ref="I89:K89"/>
    <mergeCell ref="B90:K90"/>
    <mergeCell ref="B91:K91"/>
  </mergeCells>
  <phoneticPr fontId="29" type="noConversion"/>
  <pageMargins left="0.5" right="0.5" top="0.5" bottom="0.5"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6"/>
  <sheetViews>
    <sheetView showGridLines="0" topLeftCell="A52" zoomScale="70" zoomScaleNormal="70" workbookViewId="0">
      <selection activeCell="B80" sqref="B80"/>
    </sheetView>
  </sheetViews>
  <sheetFormatPr defaultColWidth="14.453125" defaultRowHeight="12.5" x14ac:dyDescent="0.25"/>
  <cols>
    <col min="1" max="1" width="18.7265625" customWidth="1"/>
    <col min="2" max="2" width="42.81640625" style="133" customWidth="1"/>
    <col min="3" max="3" width="43.1796875" style="133" customWidth="1"/>
    <col min="4" max="4" width="60" style="133" customWidth="1"/>
    <col min="5" max="5" width="16.7265625" style="133" customWidth="1"/>
    <col min="6" max="26" width="28" customWidth="1"/>
  </cols>
  <sheetData>
    <row r="1" spans="1:26" x14ac:dyDescent="0.25">
      <c r="A1" s="48"/>
      <c r="B1" s="48"/>
      <c r="C1" s="48"/>
      <c r="D1" s="48"/>
      <c r="E1" s="48"/>
      <c r="F1" s="48"/>
      <c r="G1" s="48"/>
      <c r="H1" s="48"/>
      <c r="I1" s="48"/>
      <c r="J1" s="48"/>
      <c r="K1" s="48"/>
      <c r="L1" s="48"/>
      <c r="M1" s="48"/>
      <c r="N1" s="48"/>
      <c r="O1" s="48"/>
      <c r="P1" s="48"/>
      <c r="Q1" s="48"/>
      <c r="R1" s="48"/>
      <c r="S1" s="48"/>
      <c r="T1" s="48"/>
      <c r="U1" s="48"/>
      <c r="V1" s="48"/>
      <c r="W1" s="48"/>
      <c r="X1" s="48"/>
      <c r="Y1" s="48"/>
      <c r="Z1" s="48"/>
    </row>
    <row r="2" spans="1:26" ht="20" x14ac:dyDescent="0.25">
      <c r="A2" s="166" t="e">
        <f>' B1 Budget Detail'!B2:K2</f>
        <v>#VALUE!</v>
      </c>
      <c r="B2" s="148"/>
      <c r="C2" s="148"/>
      <c r="D2" s="148"/>
      <c r="E2" s="148"/>
      <c r="F2" s="9"/>
      <c r="G2" s="9"/>
      <c r="H2" s="9"/>
      <c r="I2" s="9"/>
      <c r="J2" s="9"/>
      <c r="K2" s="9"/>
      <c r="L2" s="48"/>
      <c r="M2" s="48"/>
      <c r="N2" s="48"/>
      <c r="O2" s="48"/>
      <c r="P2" s="48"/>
      <c r="Q2" s="48"/>
      <c r="R2" s="48"/>
      <c r="S2" s="48"/>
      <c r="T2" s="48"/>
      <c r="U2" s="48"/>
      <c r="V2" s="48"/>
      <c r="W2" s="48"/>
      <c r="X2" s="48"/>
      <c r="Y2" s="48"/>
      <c r="Z2" s="48"/>
    </row>
    <row r="3" spans="1:26" ht="20" x14ac:dyDescent="0.25">
      <c r="A3" s="166" t="e">
        <f>' B1 Budget Detail'!B3:K3</f>
        <v>#VALUE!</v>
      </c>
      <c r="B3" s="148"/>
      <c r="C3" s="148"/>
      <c r="D3" s="148"/>
      <c r="E3" s="148"/>
      <c r="F3" s="9"/>
      <c r="G3" s="9"/>
      <c r="H3" s="9"/>
      <c r="I3" s="9"/>
      <c r="J3" s="9"/>
      <c r="K3" s="9"/>
      <c r="L3" s="48"/>
      <c r="M3" s="48"/>
      <c r="N3" s="48"/>
      <c r="O3" s="48"/>
      <c r="P3" s="48"/>
      <c r="Q3" s="48"/>
      <c r="R3" s="48"/>
      <c r="S3" s="48"/>
      <c r="T3" s="48"/>
      <c r="U3" s="48"/>
      <c r="V3" s="48"/>
      <c r="W3" s="48"/>
      <c r="X3" s="48"/>
      <c r="Y3" s="48"/>
      <c r="Z3" s="48"/>
    </row>
    <row r="4" spans="1:26" ht="20" x14ac:dyDescent="0.25">
      <c r="A4" s="166" t="e">
        <f>' B1 Budget Detail'!B4:K4</f>
        <v>#VALUE!</v>
      </c>
      <c r="B4" s="148"/>
      <c r="C4" s="148"/>
      <c r="D4" s="148"/>
      <c r="E4" s="148"/>
      <c r="F4" s="9"/>
      <c r="G4" s="9"/>
      <c r="H4" s="9"/>
      <c r="I4" s="9"/>
      <c r="J4" s="9"/>
      <c r="K4" s="9"/>
      <c r="L4" s="48"/>
      <c r="M4" s="48"/>
      <c r="N4" s="48"/>
      <c r="O4" s="48"/>
      <c r="P4" s="48"/>
      <c r="Q4" s="48"/>
      <c r="R4" s="48"/>
      <c r="S4" s="48"/>
      <c r="T4" s="48"/>
      <c r="U4" s="48"/>
      <c r="V4" s="48"/>
      <c r="W4" s="48"/>
      <c r="X4" s="48"/>
      <c r="Y4" s="48"/>
      <c r="Z4" s="48"/>
    </row>
    <row r="5" spans="1:26" ht="23" x14ac:dyDescent="0.25">
      <c r="A5" s="167" t="s">
        <v>94</v>
      </c>
      <c r="B5" s="148"/>
      <c r="C5" s="148"/>
      <c r="D5" s="148"/>
      <c r="E5" s="148"/>
      <c r="F5" s="49"/>
      <c r="G5" s="49"/>
      <c r="H5" s="49"/>
      <c r="I5" s="49"/>
      <c r="J5" s="49"/>
      <c r="K5" s="49"/>
      <c r="L5" s="48"/>
      <c r="M5" s="48"/>
      <c r="N5" s="48"/>
      <c r="O5" s="48"/>
      <c r="P5" s="48"/>
      <c r="Q5" s="48"/>
      <c r="R5" s="48"/>
      <c r="S5" s="48"/>
      <c r="T5" s="48"/>
      <c r="U5" s="48"/>
      <c r="V5" s="48"/>
      <c r="W5" s="48"/>
      <c r="X5" s="48"/>
      <c r="Y5" s="48"/>
      <c r="Z5" s="48"/>
    </row>
    <row r="6" spans="1:26" ht="28" x14ac:dyDescent="0.25">
      <c r="A6" s="50"/>
      <c r="B6" s="51" t="s">
        <v>95</v>
      </c>
      <c r="C6" s="51" t="s">
        <v>96</v>
      </c>
      <c r="D6" s="51" t="s">
        <v>97</v>
      </c>
      <c r="E6" s="51" t="s">
        <v>98</v>
      </c>
      <c r="F6" s="48"/>
      <c r="G6" s="48"/>
      <c r="H6" s="48"/>
      <c r="I6" s="48"/>
      <c r="J6" s="48"/>
      <c r="K6" s="48"/>
      <c r="L6" s="48"/>
      <c r="M6" s="48"/>
      <c r="N6" s="48"/>
      <c r="O6" s="48"/>
      <c r="P6" s="48"/>
      <c r="Q6" s="48"/>
      <c r="R6" s="48"/>
      <c r="S6" s="48"/>
      <c r="T6" s="48"/>
      <c r="U6" s="48"/>
      <c r="V6" s="48"/>
      <c r="W6" s="48"/>
      <c r="X6" s="48"/>
      <c r="Y6" s="48"/>
      <c r="Z6" s="48"/>
    </row>
    <row r="7" spans="1:26" x14ac:dyDescent="0.25">
      <c r="A7" s="182" t="s">
        <v>99</v>
      </c>
      <c r="B7" s="146"/>
      <c r="C7" s="146"/>
      <c r="D7" s="146"/>
      <c r="E7" s="142"/>
      <c r="F7" s="48"/>
      <c r="G7" s="48"/>
      <c r="H7" s="48"/>
      <c r="I7" s="48"/>
      <c r="J7" s="48"/>
      <c r="K7" s="48"/>
      <c r="L7" s="48"/>
      <c r="M7" s="48"/>
      <c r="N7" s="48"/>
      <c r="O7" s="48"/>
      <c r="P7" s="48"/>
      <c r="Q7" s="48"/>
      <c r="R7" s="48"/>
      <c r="S7" s="48"/>
      <c r="T7" s="48"/>
      <c r="U7" s="48"/>
      <c r="V7" s="48"/>
      <c r="W7" s="48"/>
      <c r="X7" s="48"/>
      <c r="Y7" s="48"/>
      <c r="Z7" s="48"/>
    </row>
    <row r="8" spans="1:26" x14ac:dyDescent="0.25">
      <c r="A8" s="183"/>
      <c r="B8" s="187" t="s">
        <v>100</v>
      </c>
      <c r="C8" s="187" t="s">
        <v>101</v>
      </c>
      <c r="D8" s="52" t="s">
        <v>102</v>
      </c>
      <c r="E8" s="189" t="s">
        <v>103</v>
      </c>
      <c r="F8" s="48"/>
      <c r="G8" s="48"/>
      <c r="H8" s="48"/>
      <c r="I8" s="48"/>
      <c r="J8" s="48"/>
      <c r="K8" s="48"/>
      <c r="L8" s="48"/>
      <c r="M8" s="48"/>
      <c r="N8" s="48"/>
      <c r="O8" s="48"/>
      <c r="P8" s="48"/>
      <c r="Q8" s="48"/>
      <c r="R8" s="48"/>
      <c r="S8" s="48"/>
      <c r="T8" s="48"/>
      <c r="U8" s="48"/>
      <c r="V8" s="48"/>
      <c r="W8" s="48"/>
      <c r="X8" s="48"/>
      <c r="Y8" s="48"/>
      <c r="Z8" s="48"/>
    </row>
    <row r="9" spans="1:26" ht="25" x14ac:dyDescent="0.25">
      <c r="A9" s="176"/>
      <c r="B9" s="188"/>
      <c r="C9" s="188"/>
      <c r="D9" s="52" t="s">
        <v>104</v>
      </c>
      <c r="E9" s="190"/>
      <c r="F9" s="48"/>
      <c r="G9" s="48"/>
      <c r="H9" s="48"/>
      <c r="I9" s="48"/>
      <c r="J9" s="48"/>
      <c r="K9" s="48"/>
      <c r="L9" s="48"/>
      <c r="M9" s="48"/>
      <c r="N9" s="48"/>
      <c r="O9" s="48"/>
      <c r="P9" s="48"/>
      <c r="Q9" s="48"/>
      <c r="R9" s="48"/>
      <c r="S9" s="48"/>
      <c r="T9" s="48"/>
      <c r="U9" s="48"/>
      <c r="V9" s="48"/>
      <c r="W9" s="48"/>
      <c r="X9" s="48"/>
      <c r="Y9" s="48"/>
      <c r="Z9" s="48"/>
    </row>
    <row r="10" spans="1:26" x14ac:dyDescent="0.25">
      <c r="A10" s="176"/>
      <c r="B10" s="180" t="s">
        <v>211</v>
      </c>
      <c r="C10" s="180" t="s">
        <v>105</v>
      </c>
      <c r="D10" s="53" t="s">
        <v>106</v>
      </c>
      <c r="E10" s="190"/>
      <c r="F10" s="48"/>
      <c r="G10" s="48"/>
      <c r="H10" s="48"/>
      <c r="I10" s="48"/>
      <c r="J10" s="48"/>
      <c r="K10" s="48"/>
      <c r="L10" s="48"/>
      <c r="M10" s="48"/>
      <c r="N10" s="48"/>
      <c r="O10" s="48"/>
      <c r="P10" s="48"/>
      <c r="Q10" s="48"/>
      <c r="R10" s="48"/>
      <c r="S10" s="48"/>
      <c r="T10" s="48"/>
      <c r="U10" s="48"/>
      <c r="V10" s="48"/>
      <c r="W10" s="48"/>
      <c r="X10" s="48"/>
      <c r="Y10" s="48"/>
      <c r="Z10" s="48"/>
    </row>
    <row r="11" spans="1:26" x14ac:dyDescent="0.25">
      <c r="A11" s="186"/>
      <c r="B11" s="181"/>
      <c r="C11" s="181"/>
      <c r="D11" s="52" t="s">
        <v>107</v>
      </c>
      <c r="E11" s="188"/>
      <c r="F11" s="48"/>
      <c r="G11" s="48"/>
      <c r="H11" s="48"/>
      <c r="I11" s="48"/>
      <c r="J11" s="48"/>
      <c r="K11" s="48"/>
      <c r="L11" s="48"/>
      <c r="M11" s="48"/>
      <c r="N11" s="48"/>
      <c r="O11" s="48"/>
      <c r="P11" s="48"/>
      <c r="Q11" s="48"/>
      <c r="R11" s="48"/>
      <c r="S11" s="48"/>
      <c r="T11" s="48"/>
      <c r="U11" s="48"/>
      <c r="V11" s="48"/>
      <c r="W11" s="48"/>
      <c r="X11" s="48"/>
      <c r="Y11" s="48"/>
      <c r="Z11" s="48"/>
    </row>
    <row r="12" spans="1:26" x14ac:dyDescent="0.25">
      <c r="A12" s="182" t="s">
        <v>108</v>
      </c>
      <c r="B12" s="146"/>
      <c r="C12" s="146"/>
      <c r="D12" s="146"/>
      <c r="E12" s="142"/>
      <c r="F12" s="48"/>
      <c r="G12" s="48"/>
      <c r="H12" s="48"/>
      <c r="I12" s="48"/>
      <c r="J12" s="48"/>
      <c r="K12" s="48"/>
      <c r="L12" s="48"/>
      <c r="M12" s="48"/>
      <c r="N12" s="48"/>
      <c r="O12" s="48"/>
      <c r="P12" s="48"/>
      <c r="Q12" s="48"/>
      <c r="R12" s="48"/>
      <c r="S12" s="48"/>
      <c r="T12" s="48"/>
      <c r="U12" s="48"/>
      <c r="V12" s="48"/>
      <c r="W12" s="48"/>
      <c r="X12" s="48"/>
      <c r="Y12" s="48"/>
      <c r="Z12" s="48"/>
    </row>
    <row r="13" spans="1:26" ht="13" x14ac:dyDescent="0.25">
      <c r="A13" s="183"/>
      <c r="B13" s="54" t="s">
        <v>109</v>
      </c>
      <c r="C13" s="54"/>
      <c r="D13" s="54"/>
      <c r="E13" s="54"/>
      <c r="F13" s="48"/>
      <c r="G13" s="48"/>
      <c r="H13" s="48"/>
      <c r="I13" s="48"/>
      <c r="J13" s="48"/>
      <c r="K13" s="48"/>
      <c r="L13" s="48"/>
      <c r="M13" s="48"/>
      <c r="N13" s="48"/>
      <c r="O13" s="48"/>
      <c r="P13" s="48"/>
      <c r="Q13" s="48"/>
      <c r="R13" s="48"/>
      <c r="S13" s="48"/>
      <c r="T13" s="48"/>
      <c r="U13" s="48"/>
      <c r="V13" s="48"/>
      <c r="W13" s="48"/>
      <c r="X13" s="48"/>
      <c r="Y13" s="48"/>
      <c r="Z13" s="48"/>
    </row>
    <row r="14" spans="1:26" x14ac:dyDescent="0.25">
      <c r="A14" s="176"/>
      <c r="B14" s="55" t="s">
        <v>110</v>
      </c>
      <c r="C14" s="55"/>
      <c r="D14" s="55"/>
      <c r="E14" s="56"/>
      <c r="F14" s="48"/>
      <c r="G14" s="48"/>
      <c r="H14" s="48"/>
      <c r="I14" s="48"/>
      <c r="J14" s="48"/>
      <c r="K14" s="48"/>
      <c r="L14" s="48"/>
      <c r="M14" s="48"/>
      <c r="N14" s="48"/>
      <c r="O14" s="48"/>
      <c r="P14" s="48"/>
      <c r="Q14" s="48"/>
      <c r="R14" s="48"/>
      <c r="S14" s="48"/>
      <c r="T14" s="48"/>
      <c r="U14" s="48"/>
      <c r="V14" s="48"/>
      <c r="W14" s="48"/>
      <c r="X14" s="48"/>
      <c r="Y14" s="48"/>
      <c r="Z14" s="48"/>
    </row>
    <row r="15" spans="1:26" ht="26" x14ac:dyDescent="0.25">
      <c r="A15" s="176"/>
      <c r="B15" s="57" t="s">
        <v>231</v>
      </c>
      <c r="C15" s="52"/>
      <c r="D15" s="52"/>
      <c r="E15" s="21"/>
      <c r="F15" s="48"/>
      <c r="G15" s="48"/>
      <c r="H15" s="48"/>
      <c r="I15" s="48"/>
      <c r="J15" s="48"/>
      <c r="K15" s="48"/>
      <c r="L15" s="48"/>
      <c r="M15" s="48"/>
      <c r="N15" s="48"/>
      <c r="O15" s="48"/>
      <c r="P15" s="48"/>
      <c r="Q15" s="48"/>
      <c r="R15" s="48"/>
      <c r="S15" s="48"/>
      <c r="T15" s="48"/>
      <c r="U15" s="48"/>
      <c r="V15" s="48"/>
      <c r="W15" s="48"/>
      <c r="X15" s="48"/>
      <c r="Y15" s="48"/>
      <c r="Z15" s="48"/>
    </row>
    <row r="16" spans="1:26" ht="112.5" x14ac:dyDescent="0.25">
      <c r="A16" s="176"/>
      <c r="B16" s="58" t="s">
        <v>111</v>
      </c>
      <c r="C16" s="106" t="s">
        <v>112</v>
      </c>
      <c r="D16" s="60" t="s">
        <v>113</v>
      </c>
      <c r="E16" s="61" t="s">
        <v>114</v>
      </c>
      <c r="F16" s="48"/>
      <c r="G16" s="48"/>
      <c r="H16" s="48"/>
      <c r="I16" s="48"/>
      <c r="J16" s="48"/>
      <c r="K16" s="48"/>
      <c r="L16" s="48"/>
      <c r="M16" s="48"/>
      <c r="N16" s="48"/>
      <c r="O16" s="48"/>
      <c r="P16" s="48"/>
      <c r="Q16" s="48"/>
      <c r="R16" s="48"/>
      <c r="S16" s="48"/>
      <c r="T16" s="48"/>
      <c r="U16" s="48"/>
      <c r="V16" s="48"/>
      <c r="W16" s="48"/>
      <c r="X16" s="48"/>
      <c r="Y16" s="48"/>
      <c r="Z16" s="48"/>
    </row>
    <row r="17" spans="1:26" ht="37.5" x14ac:dyDescent="0.25">
      <c r="A17" s="176"/>
      <c r="B17" s="62" t="s">
        <v>115</v>
      </c>
      <c r="C17" s="112" t="s">
        <v>116</v>
      </c>
      <c r="D17" s="60" t="s">
        <v>117</v>
      </c>
      <c r="E17" s="61" t="s">
        <v>118</v>
      </c>
      <c r="F17" s="48"/>
      <c r="G17" s="48"/>
      <c r="H17" s="48"/>
      <c r="I17" s="48"/>
      <c r="J17" s="48"/>
      <c r="K17" s="48"/>
      <c r="L17" s="48"/>
      <c r="M17" s="48"/>
      <c r="N17" s="48"/>
      <c r="O17" s="48"/>
      <c r="P17" s="48"/>
      <c r="Q17" s="48"/>
      <c r="R17" s="48"/>
      <c r="S17" s="48"/>
      <c r="T17" s="48"/>
      <c r="U17" s="48"/>
      <c r="V17" s="48"/>
      <c r="W17" s="48"/>
      <c r="X17" s="48"/>
      <c r="Y17" s="48"/>
      <c r="Z17" s="48"/>
    </row>
    <row r="18" spans="1:26" ht="62.5" x14ac:dyDescent="0.25">
      <c r="A18" s="176"/>
      <c r="B18" s="63" t="s">
        <v>119</v>
      </c>
      <c r="C18" s="110" t="s">
        <v>212</v>
      </c>
      <c r="D18" s="60" t="s">
        <v>120</v>
      </c>
      <c r="E18" s="61" t="s">
        <v>121</v>
      </c>
      <c r="F18" s="48"/>
      <c r="G18" s="48"/>
      <c r="H18" s="48"/>
      <c r="I18" s="48"/>
      <c r="J18" s="48"/>
      <c r="K18" s="48"/>
      <c r="L18" s="48"/>
      <c r="M18" s="48"/>
      <c r="N18" s="48"/>
      <c r="O18" s="48"/>
      <c r="P18" s="48"/>
      <c r="Q18" s="48"/>
      <c r="R18" s="48"/>
      <c r="S18" s="48"/>
      <c r="T18" s="48"/>
      <c r="U18" s="48"/>
      <c r="V18" s="48"/>
      <c r="W18" s="48"/>
      <c r="X18" s="48"/>
      <c r="Y18" s="48"/>
      <c r="Z18" s="48"/>
    </row>
    <row r="19" spans="1:26" ht="37.5" x14ac:dyDescent="0.25">
      <c r="A19" s="176"/>
      <c r="B19" s="63" t="s">
        <v>122</v>
      </c>
      <c r="C19" s="110" t="s">
        <v>123</v>
      </c>
      <c r="D19" s="60" t="s">
        <v>124</v>
      </c>
      <c r="E19" s="61" t="s">
        <v>125</v>
      </c>
      <c r="F19" s="48"/>
      <c r="G19" s="48"/>
      <c r="H19" s="48"/>
      <c r="I19" s="48"/>
      <c r="J19" s="48"/>
      <c r="K19" s="48"/>
      <c r="L19" s="48"/>
      <c r="M19" s="48"/>
      <c r="N19" s="48"/>
      <c r="O19" s="48"/>
      <c r="P19" s="48"/>
      <c r="Q19" s="48"/>
      <c r="R19" s="48"/>
      <c r="S19" s="48"/>
      <c r="T19" s="48"/>
      <c r="U19" s="48"/>
      <c r="V19" s="48"/>
      <c r="W19" s="48"/>
      <c r="X19" s="48"/>
      <c r="Y19" s="48"/>
      <c r="Z19" s="48"/>
    </row>
    <row r="20" spans="1:26" ht="100" x14ac:dyDescent="0.25">
      <c r="A20" s="176"/>
      <c r="B20" s="63" t="s">
        <v>126</v>
      </c>
      <c r="C20" s="110" t="s">
        <v>213</v>
      </c>
      <c r="D20" s="60" t="s">
        <v>127</v>
      </c>
      <c r="E20" s="61" t="s">
        <v>128</v>
      </c>
      <c r="F20" s="48"/>
      <c r="G20" s="48"/>
      <c r="H20" s="48"/>
      <c r="I20" s="48"/>
      <c r="J20" s="48"/>
      <c r="K20" s="48"/>
      <c r="L20" s="48"/>
      <c r="M20" s="48"/>
      <c r="N20" s="48"/>
      <c r="O20" s="48"/>
      <c r="P20" s="48"/>
      <c r="Q20" s="48"/>
      <c r="R20" s="48"/>
      <c r="S20" s="48"/>
      <c r="T20" s="48"/>
      <c r="U20" s="48"/>
      <c r="V20" s="48"/>
      <c r="W20" s="48"/>
      <c r="X20" s="48"/>
      <c r="Y20" s="48"/>
      <c r="Z20" s="48"/>
    </row>
    <row r="21" spans="1:26" ht="13" x14ac:dyDescent="0.25">
      <c r="A21" s="176"/>
      <c r="B21" s="57" t="s">
        <v>129</v>
      </c>
      <c r="C21" s="52"/>
      <c r="D21" s="21"/>
      <c r="E21" s="21"/>
      <c r="F21" s="48"/>
      <c r="G21" s="48"/>
      <c r="H21" s="48"/>
      <c r="I21" s="48"/>
      <c r="J21" s="48"/>
      <c r="K21" s="48"/>
      <c r="L21" s="48"/>
      <c r="M21" s="48"/>
      <c r="N21" s="48"/>
      <c r="O21" s="48"/>
      <c r="P21" s="48"/>
      <c r="Q21" s="48"/>
      <c r="R21" s="48"/>
      <c r="S21" s="48"/>
      <c r="T21" s="48"/>
      <c r="U21" s="48"/>
      <c r="V21" s="48"/>
      <c r="W21" s="48"/>
      <c r="X21" s="48"/>
      <c r="Y21" s="48"/>
      <c r="Z21" s="48"/>
    </row>
    <row r="22" spans="1:26" ht="50" x14ac:dyDescent="0.25">
      <c r="A22" s="176"/>
      <c r="B22" s="114" t="s">
        <v>219</v>
      </c>
      <c r="C22" s="113" t="s">
        <v>214</v>
      </c>
      <c r="D22" s="64" t="s">
        <v>130</v>
      </c>
      <c r="E22" s="61" t="s">
        <v>131</v>
      </c>
      <c r="F22" s="48"/>
      <c r="G22" s="48"/>
      <c r="H22" s="48"/>
      <c r="I22" s="48"/>
      <c r="J22" s="48"/>
      <c r="K22" s="48"/>
      <c r="L22" s="48"/>
      <c r="M22" s="48"/>
      <c r="N22" s="48"/>
      <c r="O22" s="48"/>
      <c r="P22" s="48"/>
      <c r="Q22" s="48"/>
      <c r="R22" s="48"/>
      <c r="S22" s="48"/>
      <c r="T22" s="48"/>
      <c r="U22" s="48"/>
      <c r="V22" s="48"/>
      <c r="W22" s="48"/>
      <c r="X22" s="48"/>
      <c r="Y22" s="48"/>
      <c r="Z22" s="48"/>
    </row>
    <row r="23" spans="1:26" ht="13" x14ac:dyDescent="0.25">
      <c r="A23" s="176"/>
      <c r="B23" s="57" t="s">
        <v>230</v>
      </c>
      <c r="C23" s="52"/>
      <c r="D23" s="21"/>
      <c r="E23" s="21"/>
      <c r="F23" s="48"/>
      <c r="G23" s="48"/>
      <c r="H23" s="48"/>
      <c r="I23" s="48"/>
      <c r="J23" s="48"/>
      <c r="K23" s="48"/>
      <c r="L23" s="48"/>
      <c r="M23" s="48"/>
      <c r="N23" s="48"/>
      <c r="O23" s="48"/>
      <c r="P23" s="48"/>
      <c r="Q23" s="48"/>
      <c r="R23" s="48"/>
      <c r="S23" s="48"/>
      <c r="T23" s="48"/>
      <c r="U23" s="48"/>
      <c r="V23" s="48"/>
      <c r="W23" s="48"/>
      <c r="X23" s="48"/>
      <c r="Y23" s="48"/>
      <c r="Z23" s="48"/>
    </row>
    <row r="24" spans="1:26" ht="87.5" x14ac:dyDescent="0.25">
      <c r="A24" s="176"/>
      <c r="B24" s="69" t="s">
        <v>132</v>
      </c>
      <c r="C24" s="52" t="s">
        <v>133</v>
      </c>
      <c r="D24" s="60" t="s">
        <v>127</v>
      </c>
      <c r="E24" s="61" t="s">
        <v>134</v>
      </c>
      <c r="F24" s="48"/>
      <c r="G24" s="48"/>
      <c r="H24" s="48"/>
      <c r="I24" s="48"/>
      <c r="J24" s="48"/>
      <c r="K24" s="48"/>
      <c r="L24" s="48"/>
      <c r="M24" s="48"/>
      <c r="N24" s="48"/>
      <c r="O24" s="48"/>
      <c r="P24" s="48"/>
      <c r="Q24" s="48"/>
      <c r="R24" s="48"/>
      <c r="S24" s="48"/>
      <c r="T24" s="48"/>
      <c r="U24" s="48"/>
      <c r="V24" s="48"/>
      <c r="W24" s="48"/>
      <c r="X24" s="48"/>
      <c r="Y24" s="48"/>
      <c r="Z24" s="48"/>
    </row>
    <row r="25" spans="1:26" ht="62.5" x14ac:dyDescent="0.25">
      <c r="A25" s="176"/>
      <c r="B25" s="69" t="s">
        <v>135</v>
      </c>
      <c r="C25" s="52" t="s">
        <v>136</v>
      </c>
      <c r="D25" s="60" t="s">
        <v>127</v>
      </c>
      <c r="E25" s="61" t="s">
        <v>137</v>
      </c>
      <c r="F25" s="48"/>
      <c r="G25" s="48"/>
      <c r="H25" s="48"/>
      <c r="I25" s="48"/>
      <c r="J25" s="48"/>
      <c r="K25" s="48"/>
      <c r="L25" s="48"/>
      <c r="M25" s="48"/>
      <c r="N25" s="48"/>
      <c r="O25" s="48"/>
      <c r="P25" s="48"/>
      <c r="Q25" s="48"/>
      <c r="R25" s="48"/>
      <c r="S25" s="48"/>
      <c r="T25" s="48"/>
      <c r="U25" s="48"/>
      <c r="V25" s="48"/>
      <c r="W25" s="48"/>
      <c r="X25" s="48"/>
      <c r="Y25" s="48"/>
      <c r="Z25" s="48"/>
    </row>
    <row r="26" spans="1:26" x14ac:dyDescent="0.25">
      <c r="A26" s="176"/>
      <c r="B26" s="55" t="s">
        <v>138</v>
      </c>
      <c r="C26" s="55"/>
      <c r="D26" s="55"/>
      <c r="E26" s="56"/>
      <c r="F26" s="48"/>
      <c r="G26" s="48"/>
      <c r="H26" s="48"/>
      <c r="I26" s="48"/>
      <c r="J26" s="48"/>
      <c r="K26" s="48"/>
      <c r="L26" s="48"/>
      <c r="M26" s="48"/>
      <c r="N26" s="48"/>
      <c r="O26" s="48"/>
      <c r="P26" s="48"/>
      <c r="Q26" s="48"/>
      <c r="R26" s="48"/>
      <c r="S26" s="48"/>
      <c r="T26" s="48"/>
      <c r="U26" s="48"/>
      <c r="V26" s="48"/>
      <c r="W26" s="48"/>
      <c r="X26" s="48"/>
      <c r="Y26" s="48"/>
      <c r="Z26" s="48"/>
    </row>
    <row r="27" spans="1:26" ht="26" x14ac:dyDescent="0.25">
      <c r="A27" s="176"/>
      <c r="B27" s="57" t="s">
        <v>231</v>
      </c>
      <c r="C27" s="52"/>
      <c r="D27" s="52"/>
      <c r="E27" s="21"/>
      <c r="F27" s="48"/>
      <c r="G27" s="48"/>
      <c r="H27" s="48"/>
      <c r="I27" s="48"/>
      <c r="J27" s="48"/>
      <c r="K27" s="48"/>
      <c r="L27" s="48"/>
      <c r="M27" s="48"/>
      <c r="N27" s="48"/>
      <c r="O27" s="48"/>
      <c r="P27" s="48"/>
      <c r="Q27" s="48"/>
      <c r="R27" s="48"/>
      <c r="S27" s="48"/>
      <c r="T27" s="48"/>
      <c r="U27" s="48"/>
      <c r="V27" s="48"/>
      <c r="W27" s="48"/>
      <c r="X27" s="48"/>
      <c r="Y27" s="48"/>
      <c r="Z27" s="48"/>
    </row>
    <row r="28" spans="1:26" ht="112.5" x14ac:dyDescent="0.25">
      <c r="A28" s="176"/>
      <c r="B28" s="58" t="s">
        <v>111</v>
      </c>
      <c r="C28" s="59" t="s">
        <v>112</v>
      </c>
      <c r="D28" s="60" t="s">
        <v>113</v>
      </c>
      <c r="E28" s="61" t="s">
        <v>114</v>
      </c>
      <c r="F28" s="48"/>
      <c r="G28" s="48"/>
      <c r="H28" s="48"/>
      <c r="I28" s="48"/>
      <c r="J28" s="48"/>
      <c r="K28" s="48"/>
      <c r="L28" s="48"/>
      <c r="M28" s="48"/>
      <c r="N28" s="48"/>
      <c r="O28" s="48"/>
      <c r="P28" s="48"/>
      <c r="Q28" s="48"/>
      <c r="R28" s="48"/>
      <c r="S28" s="48"/>
      <c r="T28" s="48"/>
      <c r="U28" s="48"/>
      <c r="V28" s="48"/>
      <c r="W28" s="48"/>
      <c r="X28" s="48"/>
      <c r="Y28" s="48"/>
      <c r="Z28" s="48"/>
    </row>
    <row r="29" spans="1:26" ht="37.5" x14ac:dyDescent="0.25">
      <c r="A29" s="176"/>
      <c r="B29" s="62" t="s">
        <v>115</v>
      </c>
      <c r="C29" s="60" t="s">
        <v>116</v>
      </c>
      <c r="D29" s="60" t="s">
        <v>117</v>
      </c>
      <c r="E29" s="61" t="s">
        <v>118</v>
      </c>
      <c r="F29" s="48"/>
      <c r="G29" s="48"/>
      <c r="H29" s="48"/>
      <c r="I29" s="48"/>
      <c r="J29" s="48"/>
      <c r="K29" s="48"/>
      <c r="L29" s="48"/>
      <c r="M29" s="48"/>
      <c r="N29" s="48"/>
      <c r="O29" s="48"/>
      <c r="P29" s="48"/>
      <c r="Q29" s="48"/>
      <c r="R29" s="48"/>
      <c r="S29" s="48"/>
      <c r="T29" s="48"/>
      <c r="U29" s="48"/>
      <c r="V29" s="48"/>
      <c r="W29" s="48"/>
      <c r="X29" s="48"/>
      <c r="Y29" s="48"/>
      <c r="Z29" s="48"/>
    </row>
    <row r="30" spans="1:26" ht="62.5" x14ac:dyDescent="0.25">
      <c r="A30" s="176"/>
      <c r="B30" s="63" t="s">
        <v>139</v>
      </c>
      <c r="C30" s="110" t="s">
        <v>220</v>
      </c>
      <c r="D30" s="60" t="s">
        <v>140</v>
      </c>
      <c r="E30" s="61" t="s">
        <v>121</v>
      </c>
      <c r="F30" s="48"/>
      <c r="G30" s="48"/>
      <c r="H30" s="48"/>
      <c r="I30" s="48"/>
      <c r="J30" s="48"/>
      <c r="K30" s="48"/>
      <c r="L30" s="48"/>
      <c r="M30" s="48"/>
      <c r="N30" s="48"/>
      <c r="O30" s="48"/>
      <c r="P30" s="48"/>
      <c r="Q30" s="48"/>
      <c r="R30" s="48"/>
      <c r="S30" s="48"/>
      <c r="T30" s="48"/>
      <c r="U30" s="48"/>
      <c r="V30" s="48"/>
      <c r="W30" s="48"/>
      <c r="X30" s="48"/>
      <c r="Y30" s="48"/>
      <c r="Z30" s="48"/>
    </row>
    <row r="31" spans="1:26" ht="37.5" x14ac:dyDescent="0.25">
      <c r="A31" s="176"/>
      <c r="B31" s="63" t="s">
        <v>122</v>
      </c>
      <c r="C31" s="52" t="s">
        <v>123</v>
      </c>
      <c r="D31" s="60" t="s">
        <v>124</v>
      </c>
      <c r="E31" s="61" t="s">
        <v>125</v>
      </c>
      <c r="F31" s="48"/>
      <c r="G31" s="48"/>
      <c r="H31" s="48"/>
      <c r="I31" s="48"/>
      <c r="J31" s="48"/>
      <c r="K31" s="48"/>
      <c r="L31" s="48"/>
      <c r="M31" s="48"/>
      <c r="N31" s="48"/>
      <c r="O31" s="48"/>
      <c r="P31" s="48"/>
      <c r="Q31" s="48"/>
      <c r="R31" s="48"/>
      <c r="S31" s="48"/>
      <c r="T31" s="48"/>
      <c r="U31" s="48"/>
      <c r="V31" s="48"/>
      <c r="W31" s="48"/>
      <c r="X31" s="48"/>
      <c r="Y31" s="48"/>
      <c r="Z31" s="48"/>
    </row>
    <row r="32" spans="1:26" ht="100" x14ac:dyDescent="0.25">
      <c r="A32" s="176"/>
      <c r="B32" s="63" t="s">
        <v>126</v>
      </c>
      <c r="C32" s="110" t="s">
        <v>221</v>
      </c>
      <c r="D32" s="60" t="s">
        <v>127</v>
      </c>
      <c r="E32" s="61" t="s">
        <v>128</v>
      </c>
      <c r="F32" s="48"/>
      <c r="G32" s="48"/>
      <c r="H32" s="48"/>
      <c r="I32" s="48"/>
      <c r="J32" s="48"/>
      <c r="K32" s="48"/>
      <c r="L32" s="48"/>
      <c r="M32" s="48"/>
      <c r="N32" s="48"/>
      <c r="O32" s="48"/>
      <c r="P32" s="48"/>
      <c r="Q32" s="48"/>
      <c r="R32" s="48"/>
      <c r="S32" s="48"/>
      <c r="T32" s="48"/>
      <c r="U32" s="48"/>
      <c r="V32" s="48"/>
      <c r="W32" s="48"/>
      <c r="X32" s="48"/>
      <c r="Y32" s="48"/>
      <c r="Z32" s="48"/>
    </row>
    <row r="33" spans="1:26" ht="13" x14ac:dyDescent="0.25">
      <c r="A33" s="176"/>
      <c r="B33" s="57" t="s">
        <v>129</v>
      </c>
      <c r="C33" s="52"/>
      <c r="D33" s="21"/>
      <c r="E33" s="21"/>
      <c r="F33" s="48"/>
      <c r="G33" s="48"/>
      <c r="H33" s="48"/>
      <c r="I33" s="48"/>
      <c r="J33" s="48"/>
      <c r="K33" s="48"/>
      <c r="L33" s="48"/>
      <c r="M33" s="48"/>
      <c r="N33" s="48"/>
      <c r="O33" s="48"/>
      <c r="P33" s="48"/>
      <c r="Q33" s="48"/>
      <c r="R33" s="48"/>
      <c r="S33" s="48"/>
      <c r="T33" s="48"/>
      <c r="U33" s="48"/>
      <c r="V33" s="48"/>
      <c r="W33" s="48"/>
      <c r="X33" s="48"/>
      <c r="Y33" s="48"/>
      <c r="Z33" s="48"/>
    </row>
    <row r="34" spans="1:26" ht="50" x14ac:dyDescent="0.25">
      <c r="A34" s="176"/>
      <c r="B34" s="132" t="s">
        <v>242</v>
      </c>
      <c r="C34" s="111" t="s">
        <v>222</v>
      </c>
      <c r="D34" s="64" t="s">
        <v>130</v>
      </c>
      <c r="E34" s="61" t="s">
        <v>131</v>
      </c>
      <c r="F34" s="48"/>
      <c r="G34" s="48"/>
      <c r="H34" s="48"/>
      <c r="I34" s="48"/>
      <c r="J34" s="48"/>
      <c r="K34" s="48"/>
      <c r="L34" s="48"/>
      <c r="M34" s="48"/>
      <c r="N34" s="48"/>
      <c r="O34" s="48"/>
      <c r="P34" s="48"/>
      <c r="Q34" s="48"/>
      <c r="R34" s="48"/>
      <c r="S34" s="48"/>
      <c r="T34" s="48"/>
      <c r="U34" s="48"/>
      <c r="V34" s="48"/>
      <c r="W34" s="48"/>
      <c r="X34" s="48"/>
      <c r="Y34" s="48"/>
      <c r="Z34" s="48"/>
    </row>
    <row r="35" spans="1:26" ht="13" x14ac:dyDescent="0.25">
      <c r="A35" s="176"/>
      <c r="B35" s="57" t="s">
        <v>230</v>
      </c>
      <c r="C35" s="52"/>
      <c r="D35" s="21"/>
      <c r="E35" s="21"/>
      <c r="F35" s="48"/>
      <c r="G35" s="48"/>
      <c r="H35" s="48"/>
      <c r="I35" s="48"/>
      <c r="J35" s="48"/>
      <c r="K35" s="48"/>
      <c r="L35" s="48"/>
      <c r="M35" s="48"/>
      <c r="N35" s="48"/>
      <c r="O35" s="48"/>
      <c r="P35" s="48"/>
      <c r="Q35" s="48"/>
      <c r="R35" s="48"/>
      <c r="S35" s="48"/>
      <c r="T35" s="48"/>
      <c r="U35" s="48"/>
      <c r="V35" s="48"/>
      <c r="W35" s="48"/>
      <c r="X35" s="48"/>
      <c r="Y35" s="48"/>
      <c r="Z35" s="48"/>
    </row>
    <row r="36" spans="1:26" ht="87.5" x14ac:dyDescent="0.25">
      <c r="A36" s="176"/>
      <c r="B36" s="69" t="s">
        <v>244</v>
      </c>
      <c r="C36" s="106" t="s">
        <v>141</v>
      </c>
      <c r="D36" s="64" t="s">
        <v>142</v>
      </c>
      <c r="E36" s="21" t="s">
        <v>143</v>
      </c>
      <c r="F36" s="48"/>
      <c r="G36" s="48"/>
      <c r="H36" s="48"/>
      <c r="I36" s="48"/>
      <c r="J36" s="48"/>
      <c r="K36" s="48"/>
      <c r="L36" s="48"/>
      <c r="M36" s="48"/>
      <c r="N36" s="48"/>
      <c r="O36" s="48"/>
      <c r="P36" s="48"/>
      <c r="Q36" s="48"/>
      <c r="R36" s="48"/>
      <c r="S36" s="48"/>
      <c r="T36" s="48"/>
      <c r="U36" s="48"/>
      <c r="V36" s="48"/>
      <c r="W36" s="48"/>
      <c r="X36" s="48"/>
      <c r="Y36" s="48"/>
      <c r="Z36" s="48"/>
    </row>
    <row r="37" spans="1:26" x14ac:dyDescent="0.25">
      <c r="A37" s="176"/>
      <c r="B37" s="55" t="s">
        <v>144</v>
      </c>
      <c r="C37" s="55"/>
      <c r="D37" s="55"/>
      <c r="E37" s="56"/>
      <c r="F37" s="48"/>
      <c r="G37" s="48"/>
      <c r="H37" s="48"/>
      <c r="I37" s="48"/>
      <c r="J37" s="48"/>
      <c r="K37" s="48"/>
      <c r="L37" s="48"/>
      <c r="M37" s="48"/>
      <c r="N37" s="48"/>
      <c r="O37" s="48"/>
      <c r="P37" s="48"/>
      <c r="Q37" s="48"/>
      <c r="R37" s="48"/>
      <c r="S37" s="48"/>
      <c r="T37" s="48"/>
      <c r="U37" s="48"/>
      <c r="V37" s="48"/>
      <c r="W37" s="48"/>
      <c r="X37" s="48"/>
      <c r="Y37" s="48"/>
      <c r="Z37" s="48"/>
    </row>
    <row r="38" spans="1:26" ht="37.5" x14ac:dyDescent="0.25">
      <c r="A38" s="176"/>
      <c r="B38" s="60" t="s">
        <v>145</v>
      </c>
      <c r="C38" s="65" t="s">
        <v>146</v>
      </c>
      <c r="D38" s="60" t="s">
        <v>147</v>
      </c>
      <c r="E38" s="21"/>
      <c r="F38" s="48"/>
      <c r="G38" s="48"/>
      <c r="H38" s="48"/>
      <c r="I38" s="48"/>
      <c r="J38" s="48"/>
      <c r="K38" s="48"/>
      <c r="L38" s="48"/>
      <c r="M38" s="48"/>
      <c r="N38" s="48"/>
      <c r="O38" s="48"/>
      <c r="P38" s="48"/>
      <c r="Q38" s="48"/>
      <c r="R38" s="48"/>
      <c r="S38" s="48"/>
      <c r="T38" s="48"/>
      <c r="U38" s="48"/>
      <c r="V38" s="48"/>
      <c r="W38" s="48"/>
      <c r="X38" s="48"/>
      <c r="Y38" s="48"/>
      <c r="Z38" s="48"/>
    </row>
    <row r="39" spans="1:26" ht="13" x14ac:dyDescent="0.25">
      <c r="A39" s="174"/>
      <c r="B39" s="66" t="s">
        <v>148</v>
      </c>
      <c r="C39" s="54"/>
      <c r="D39" s="54"/>
      <c r="E39" s="54"/>
      <c r="F39" s="48"/>
      <c r="G39" s="48"/>
      <c r="H39" s="48"/>
      <c r="I39" s="48"/>
      <c r="J39" s="48"/>
      <c r="K39" s="48"/>
      <c r="L39" s="48"/>
      <c r="M39" s="48"/>
      <c r="N39" s="48"/>
      <c r="O39" s="48"/>
      <c r="P39" s="48"/>
      <c r="Q39" s="48"/>
      <c r="R39" s="48"/>
      <c r="S39" s="48"/>
      <c r="T39" s="48"/>
      <c r="U39" s="48"/>
      <c r="V39" s="48"/>
      <c r="W39" s="48"/>
      <c r="X39" s="48"/>
      <c r="Y39" s="48"/>
      <c r="Z39" s="48"/>
    </row>
    <row r="40" spans="1:26" ht="14" x14ac:dyDescent="0.25">
      <c r="A40" s="67"/>
      <c r="B40" s="55" t="s">
        <v>149</v>
      </c>
      <c r="C40" s="55"/>
      <c r="D40" s="55"/>
      <c r="E40" s="56"/>
      <c r="F40" s="48"/>
      <c r="G40" s="48"/>
      <c r="H40" s="48"/>
      <c r="I40" s="48"/>
      <c r="J40" s="48"/>
      <c r="K40" s="48"/>
      <c r="L40" s="48"/>
      <c r="M40" s="48"/>
      <c r="N40" s="48"/>
      <c r="O40" s="48"/>
      <c r="P40" s="48"/>
      <c r="Q40" s="48"/>
      <c r="R40" s="48"/>
      <c r="S40" s="48"/>
      <c r="T40" s="48"/>
      <c r="U40" s="48"/>
      <c r="V40" s="48"/>
      <c r="W40" s="48"/>
      <c r="X40" s="48"/>
      <c r="Y40" s="48"/>
      <c r="Z40" s="48"/>
    </row>
    <row r="41" spans="1:26" ht="26" x14ac:dyDescent="0.25">
      <c r="A41" s="67"/>
      <c r="B41" s="57" t="s">
        <v>231</v>
      </c>
      <c r="C41" s="52"/>
      <c r="D41" s="52"/>
      <c r="E41" s="21"/>
      <c r="F41" s="48"/>
      <c r="G41" s="48"/>
      <c r="H41" s="48"/>
      <c r="I41" s="48"/>
      <c r="J41" s="48"/>
      <c r="K41" s="48"/>
      <c r="L41" s="48"/>
      <c r="M41" s="48"/>
      <c r="N41" s="48"/>
      <c r="O41" s="48"/>
      <c r="P41" s="48"/>
      <c r="Q41" s="48"/>
      <c r="R41" s="48"/>
      <c r="S41" s="48"/>
      <c r="T41" s="48"/>
      <c r="U41" s="48"/>
      <c r="V41" s="48"/>
      <c r="W41" s="48"/>
      <c r="X41" s="48"/>
      <c r="Y41" s="48"/>
      <c r="Z41" s="48"/>
    </row>
    <row r="42" spans="1:26" ht="112.5" x14ac:dyDescent="0.25">
      <c r="A42" s="67"/>
      <c r="B42" s="58" t="s">
        <v>111</v>
      </c>
      <c r="C42" s="59" t="s">
        <v>112</v>
      </c>
      <c r="D42" s="60" t="s">
        <v>113</v>
      </c>
      <c r="E42" s="61" t="s">
        <v>114</v>
      </c>
      <c r="F42" s="48"/>
      <c r="G42" s="48"/>
      <c r="H42" s="48"/>
      <c r="I42" s="48"/>
      <c r="J42" s="48"/>
      <c r="K42" s="48"/>
      <c r="L42" s="48"/>
      <c r="M42" s="48"/>
      <c r="N42" s="48"/>
      <c r="O42" s="48"/>
      <c r="P42" s="48"/>
      <c r="Q42" s="48"/>
      <c r="R42" s="48"/>
      <c r="S42" s="48"/>
      <c r="T42" s="48"/>
      <c r="U42" s="48"/>
      <c r="V42" s="48"/>
      <c r="W42" s="48"/>
      <c r="X42" s="48"/>
      <c r="Y42" s="48"/>
      <c r="Z42" s="48"/>
    </row>
    <row r="43" spans="1:26" ht="37.5" x14ac:dyDescent="0.25">
      <c r="A43" s="67"/>
      <c r="B43" s="62" t="s">
        <v>115</v>
      </c>
      <c r="C43" s="60" t="s">
        <v>116</v>
      </c>
      <c r="D43" s="60" t="s">
        <v>117</v>
      </c>
      <c r="E43" s="61" t="s">
        <v>118</v>
      </c>
      <c r="F43" s="48"/>
      <c r="G43" s="48"/>
      <c r="H43" s="48"/>
      <c r="I43" s="48"/>
      <c r="J43" s="48"/>
      <c r="K43" s="48"/>
      <c r="L43" s="48"/>
      <c r="M43" s="48"/>
      <c r="N43" s="48"/>
      <c r="O43" s="48"/>
      <c r="P43" s="48"/>
      <c r="Q43" s="48"/>
      <c r="R43" s="48"/>
      <c r="S43" s="48"/>
      <c r="T43" s="48"/>
      <c r="U43" s="48"/>
      <c r="V43" s="48"/>
      <c r="W43" s="48"/>
      <c r="X43" s="48"/>
      <c r="Y43" s="48"/>
      <c r="Z43" s="48"/>
    </row>
    <row r="44" spans="1:26" ht="62.5" x14ac:dyDescent="0.25">
      <c r="A44" s="67"/>
      <c r="B44" s="63" t="s">
        <v>119</v>
      </c>
      <c r="C44" s="110" t="s">
        <v>212</v>
      </c>
      <c r="D44" s="60" t="s">
        <v>120</v>
      </c>
      <c r="E44" s="61" t="s">
        <v>121</v>
      </c>
      <c r="F44" s="48"/>
      <c r="G44" s="48"/>
      <c r="H44" s="48"/>
      <c r="I44" s="48"/>
      <c r="J44" s="48"/>
      <c r="K44" s="48"/>
      <c r="L44" s="48"/>
      <c r="M44" s="48"/>
      <c r="N44" s="48"/>
      <c r="O44" s="48"/>
      <c r="P44" s="48"/>
      <c r="Q44" s="48"/>
      <c r="R44" s="48"/>
      <c r="S44" s="48"/>
      <c r="T44" s="48"/>
      <c r="U44" s="48"/>
      <c r="V44" s="48"/>
      <c r="W44" s="48"/>
      <c r="X44" s="48"/>
      <c r="Y44" s="48"/>
      <c r="Z44" s="48"/>
    </row>
    <row r="45" spans="1:26" ht="37.5" x14ac:dyDescent="0.25">
      <c r="A45" s="67"/>
      <c r="B45" s="63" t="s">
        <v>122</v>
      </c>
      <c r="C45" s="52" t="s">
        <v>150</v>
      </c>
      <c r="D45" s="60" t="s">
        <v>124</v>
      </c>
      <c r="E45" s="61" t="s">
        <v>125</v>
      </c>
      <c r="F45" s="48"/>
      <c r="G45" s="48"/>
      <c r="H45" s="48"/>
      <c r="I45" s="48"/>
      <c r="J45" s="48"/>
      <c r="K45" s="48"/>
      <c r="L45" s="48"/>
      <c r="M45" s="48"/>
      <c r="N45" s="48"/>
      <c r="O45" s="48"/>
      <c r="P45" s="48"/>
      <c r="Q45" s="48"/>
      <c r="R45" s="48"/>
      <c r="S45" s="48"/>
      <c r="T45" s="48"/>
      <c r="U45" s="48"/>
      <c r="V45" s="48"/>
      <c r="W45" s="48"/>
      <c r="X45" s="48"/>
      <c r="Y45" s="48"/>
      <c r="Z45" s="48"/>
    </row>
    <row r="46" spans="1:26" ht="100" x14ac:dyDescent="0.25">
      <c r="A46" s="67"/>
      <c r="B46" s="63" t="s">
        <v>126</v>
      </c>
      <c r="C46" s="110" t="s">
        <v>215</v>
      </c>
      <c r="D46" s="60" t="s">
        <v>127</v>
      </c>
      <c r="E46" s="61" t="s">
        <v>128</v>
      </c>
      <c r="F46" s="48"/>
      <c r="G46" s="48"/>
      <c r="H46" s="48"/>
      <c r="I46" s="48"/>
      <c r="J46" s="48"/>
      <c r="K46" s="48"/>
      <c r="L46" s="48"/>
      <c r="M46" s="48"/>
      <c r="N46" s="48"/>
      <c r="O46" s="48"/>
      <c r="P46" s="48"/>
      <c r="Q46" s="48"/>
      <c r="R46" s="48"/>
      <c r="S46" s="48"/>
      <c r="T46" s="48"/>
      <c r="U46" s="48"/>
      <c r="V46" s="48"/>
      <c r="W46" s="48"/>
      <c r="X46" s="48"/>
      <c r="Y46" s="48"/>
      <c r="Z46" s="48"/>
    </row>
    <row r="47" spans="1:26" ht="14" x14ac:dyDescent="0.25">
      <c r="A47" s="67"/>
      <c r="B47" s="57" t="s">
        <v>129</v>
      </c>
      <c r="C47" s="52"/>
      <c r="D47" s="21"/>
      <c r="E47" s="21"/>
      <c r="F47" s="48"/>
      <c r="G47" s="48"/>
      <c r="H47" s="48"/>
      <c r="I47" s="48"/>
      <c r="J47" s="48"/>
      <c r="K47" s="48"/>
      <c r="L47" s="48"/>
      <c r="M47" s="48"/>
      <c r="N47" s="48"/>
      <c r="O47" s="48"/>
      <c r="P47" s="48"/>
      <c r="Q47" s="48"/>
      <c r="R47" s="48"/>
      <c r="S47" s="48"/>
      <c r="T47" s="48"/>
      <c r="U47" s="48"/>
      <c r="V47" s="48"/>
      <c r="W47" s="48"/>
      <c r="X47" s="48"/>
      <c r="Y47" s="48"/>
      <c r="Z47" s="48"/>
    </row>
    <row r="48" spans="1:26" ht="50" x14ac:dyDescent="0.25">
      <c r="A48" s="67"/>
      <c r="B48" s="114" t="s">
        <v>218</v>
      </c>
      <c r="C48" s="111" t="s">
        <v>214</v>
      </c>
      <c r="D48" s="64" t="s">
        <v>130</v>
      </c>
      <c r="E48" s="61" t="s">
        <v>131</v>
      </c>
      <c r="F48" s="48"/>
      <c r="G48" s="48"/>
      <c r="H48" s="48"/>
      <c r="I48" s="48"/>
      <c r="J48" s="48"/>
      <c r="K48" s="48"/>
      <c r="L48" s="48"/>
      <c r="M48" s="48"/>
      <c r="N48" s="48"/>
      <c r="O48" s="48"/>
      <c r="P48" s="48"/>
      <c r="Q48" s="48"/>
      <c r="R48" s="48"/>
      <c r="S48" s="48"/>
      <c r="T48" s="48"/>
      <c r="U48" s="48"/>
      <c r="V48" s="48"/>
      <c r="W48" s="48"/>
      <c r="X48" s="48"/>
      <c r="Y48" s="48"/>
      <c r="Z48" s="48"/>
    </row>
    <row r="49" spans="1:26" ht="14" x14ac:dyDescent="0.25">
      <c r="A49" s="67"/>
      <c r="B49" s="57" t="s">
        <v>230</v>
      </c>
      <c r="C49" s="52"/>
      <c r="D49" s="21"/>
      <c r="E49" s="21"/>
      <c r="F49" s="48"/>
      <c r="G49" s="48"/>
      <c r="H49" s="48"/>
      <c r="I49" s="48"/>
      <c r="J49" s="48"/>
      <c r="K49" s="48"/>
      <c r="L49" s="48"/>
      <c r="M49" s="48"/>
      <c r="N49" s="48"/>
      <c r="O49" s="48"/>
      <c r="P49" s="48"/>
      <c r="Q49" s="48"/>
      <c r="R49" s="48"/>
      <c r="S49" s="48"/>
      <c r="T49" s="48"/>
      <c r="U49" s="48"/>
      <c r="V49" s="48"/>
      <c r="W49" s="48"/>
      <c r="X49" s="48"/>
      <c r="Y49" s="48"/>
      <c r="Z49" s="48"/>
    </row>
    <row r="50" spans="1:26" ht="87.5" x14ac:dyDescent="0.25">
      <c r="A50" s="67"/>
      <c r="B50" s="69" t="s">
        <v>132</v>
      </c>
      <c r="C50" s="52" t="s">
        <v>133</v>
      </c>
      <c r="D50" s="60" t="s">
        <v>127</v>
      </c>
      <c r="E50" s="61" t="s">
        <v>134</v>
      </c>
      <c r="F50" s="48"/>
      <c r="G50" s="48"/>
      <c r="H50" s="48"/>
      <c r="I50" s="48"/>
      <c r="J50" s="48"/>
      <c r="K50" s="48"/>
      <c r="L50" s="48"/>
      <c r="M50" s="48"/>
      <c r="N50" s="48"/>
      <c r="O50" s="48"/>
      <c r="P50" s="48"/>
      <c r="Q50" s="48"/>
      <c r="R50" s="48"/>
      <c r="S50" s="48"/>
      <c r="T50" s="48"/>
      <c r="U50" s="48"/>
      <c r="V50" s="48"/>
      <c r="W50" s="48"/>
      <c r="X50" s="48"/>
      <c r="Y50" s="48"/>
      <c r="Z50" s="48"/>
    </row>
    <row r="51" spans="1:26" ht="62.5" x14ac:dyDescent="0.25">
      <c r="A51" s="67"/>
      <c r="B51" s="69" t="s">
        <v>135</v>
      </c>
      <c r="C51" s="52" t="s">
        <v>136</v>
      </c>
      <c r="D51" s="60" t="s">
        <v>127</v>
      </c>
      <c r="E51" s="61" t="s">
        <v>137</v>
      </c>
      <c r="F51" s="48"/>
      <c r="G51" s="48"/>
      <c r="H51" s="48"/>
      <c r="I51" s="48"/>
      <c r="J51" s="48"/>
      <c r="K51" s="48"/>
      <c r="L51" s="48"/>
      <c r="M51" s="48"/>
      <c r="N51" s="48"/>
      <c r="O51" s="48"/>
      <c r="P51" s="48"/>
      <c r="Q51" s="48"/>
      <c r="R51" s="48"/>
      <c r="S51" s="48"/>
      <c r="T51" s="48"/>
      <c r="U51" s="48"/>
      <c r="V51" s="48"/>
      <c r="W51" s="48"/>
      <c r="X51" s="48"/>
      <c r="Y51" s="48"/>
      <c r="Z51" s="48"/>
    </row>
    <row r="52" spans="1:26" ht="14" x14ac:dyDescent="0.25">
      <c r="A52" s="67"/>
      <c r="B52" s="55" t="s">
        <v>151</v>
      </c>
      <c r="C52" s="55"/>
      <c r="D52" s="55"/>
      <c r="E52" s="56"/>
      <c r="F52" s="48"/>
      <c r="G52" s="48"/>
      <c r="H52" s="48"/>
      <c r="I52" s="48"/>
      <c r="J52" s="48"/>
      <c r="K52" s="48"/>
      <c r="L52" s="48"/>
      <c r="M52" s="48"/>
      <c r="N52" s="48"/>
      <c r="O52" s="48"/>
      <c r="P52" s="48"/>
      <c r="Q52" s="48"/>
      <c r="R52" s="48"/>
      <c r="S52" s="48"/>
      <c r="T52" s="48"/>
      <c r="U52" s="48"/>
      <c r="V52" s="48"/>
      <c r="W52" s="48"/>
      <c r="X52" s="48"/>
      <c r="Y52" s="48"/>
      <c r="Z52" s="48"/>
    </row>
    <row r="53" spans="1:26" ht="26" x14ac:dyDescent="0.25">
      <c r="A53" s="67"/>
      <c r="B53" s="57" t="s">
        <v>231</v>
      </c>
      <c r="C53" s="52"/>
      <c r="D53" s="52"/>
      <c r="E53" s="21"/>
      <c r="F53" s="48"/>
      <c r="G53" s="48"/>
      <c r="H53" s="48"/>
      <c r="I53" s="48"/>
      <c r="J53" s="48"/>
      <c r="K53" s="48"/>
      <c r="L53" s="48"/>
      <c r="M53" s="48"/>
      <c r="N53" s="48"/>
      <c r="O53" s="48"/>
      <c r="P53" s="48"/>
      <c r="Q53" s="48"/>
      <c r="R53" s="48"/>
      <c r="S53" s="48"/>
      <c r="T53" s="48"/>
      <c r="U53" s="48"/>
      <c r="V53" s="48"/>
      <c r="W53" s="48"/>
      <c r="X53" s="48"/>
      <c r="Y53" s="48"/>
      <c r="Z53" s="48"/>
    </row>
    <row r="54" spans="1:26" ht="112.5" x14ac:dyDescent="0.25">
      <c r="A54" s="67"/>
      <c r="B54" s="58" t="s">
        <v>111</v>
      </c>
      <c r="C54" s="59" t="s">
        <v>112</v>
      </c>
      <c r="D54" s="60" t="s">
        <v>113</v>
      </c>
      <c r="E54" s="61" t="s">
        <v>114</v>
      </c>
      <c r="F54" s="48"/>
      <c r="G54" s="48"/>
      <c r="H54" s="48"/>
      <c r="I54" s="48"/>
      <c r="J54" s="48"/>
      <c r="K54" s="48"/>
      <c r="L54" s="48"/>
      <c r="M54" s="48"/>
      <c r="N54" s="48"/>
      <c r="O54" s="48"/>
      <c r="P54" s="48"/>
      <c r="Q54" s="48"/>
      <c r="R54" s="48"/>
      <c r="S54" s="48"/>
      <c r="T54" s="48"/>
      <c r="U54" s="48"/>
      <c r="V54" s="48"/>
      <c r="W54" s="48"/>
      <c r="X54" s="48"/>
      <c r="Y54" s="48"/>
      <c r="Z54" s="48"/>
    </row>
    <row r="55" spans="1:26" ht="37.5" x14ac:dyDescent="0.25">
      <c r="A55" s="67"/>
      <c r="B55" s="62" t="s">
        <v>115</v>
      </c>
      <c r="C55" s="60" t="s">
        <v>116</v>
      </c>
      <c r="D55" s="60" t="s">
        <v>117</v>
      </c>
      <c r="E55" s="61" t="s">
        <v>118</v>
      </c>
      <c r="F55" s="48"/>
      <c r="G55" s="48"/>
      <c r="H55" s="48"/>
      <c r="I55" s="48"/>
      <c r="J55" s="48"/>
      <c r="K55" s="48"/>
      <c r="L55" s="48"/>
      <c r="M55" s="48"/>
      <c r="N55" s="48"/>
      <c r="O55" s="48"/>
      <c r="P55" s="48"/>
      <c r="Q55" s="48"/>
      <c r="R55" s="48"/>
      <c r="S55" s="48"/>
      <c r="T55" s="48"/>
      <c r="U55" s="48"/>
      <c r="V55" s="48"/>
      <c r="W55" s="48"/>
      <c r="X55" s="48"/>
      <c r="Y55" s="48"/>
      <c r="Z55" s="48"/>
    </row>
    <row r="56" spans="1:26" ht="62.5" x14ac:dyDescent="0.25">
      <c r="A56" s="67"/>
      <c r="B56" s="63" t="s">
        <v>139</v>
      </c>
      <c r="C56" s="110" t="s">
        <v>223</v>
      </c>
      <c r="D56" s="60" t="s">
        <v>140</v>
      </c>
      <c r="E56" s="61" t="s">
        <v>121</v>
      </c>
      <c r="F56" s="48"/>
      <c r="G56" s="48"/>
      <c r="H56" s="48"/>
      <c r="I56" s="48"/>
      <c r="J56" s="48"/>
      <c r="K56" s="48"/>
      <c r="L56" s="48"/>
      <c r="M56" s="48"/>
      <c r="N56" s="48"/>
      <c r="O56" s="48"/>
      <c r="P56" s="48"/>
      <c r="Q56" s="48"/>
      <c r="R56" s="48"/>
      <c r="S56" s="48"/>
      <c r="T56" s="48"/>
      <c r="U56" s="48"/>
      <c r="V56" s="48"/>
      <c r="W56" s="48"/>
      <c r="X56" s="48"/>
      <c r="Y56" s="48"/>
      <c r="Z56" s="48"/>
    </row>
    <row r="57" spans="1:26" ht="37.5" x14ac:dyDescent="0.25">
      <c r="A57" s="67"/>
      <c r="B57" s="63" t="s">
        <v>122</v>
      </c>
      <c r="C57" s="52" t="s">
        <v>150</v>
      </c>
      <c r="D57" s="60" t="s">
        <v>124</v>
      </c>
      <c r="E57" s="61" t="s">
        <v>125</v>
      </c>
      <c r="F57" s="48"/>
      <c r="G57" s="48"/>
      <c r="H57" s="48"/>
      <c r="I57" s="48"/>
      <c r="J57" s="48"/>
      <c r="K57" s="48"/>
      <c r="L57" s="48"/>
      <c r="M57" s="48"/>
      <c r="N57" s="48"/>
      <c r="O57" s="48"/>
      <c r="P57" s="48"/>
      <c r="Q57" s="48"/>
      <c r="R57" s="48"/>
      <c r="S57" s="48"/>
      <c r="T57" s="48"/>
      <c r="U57" s="48"/>
      <c r="V57" s="48"/>
      <c r="W57" s="48"/>
      <c r="X57" s="48"/>
      <c r="Y57" s="48"/>
      <c r="Z57" s="48"/>
    </row>
    <row r="58" spans="1:26" ht="100" x14ac:dyDescent="0.25">
      <c r="A58" s="67"/>
      <c r="B58" s="63" t="s">
        <v>126</v>
      </c>
      <c r="C58" s="110" t="s">
        <v>224</v>
      </c>
      <c r="D58" s="60" t="s">
        <v>127</v>
      </c>
      <c r="E58" s="61" t="s">
        <v>128</v>
      </c>
      <c r="F58" s="48"/>
      <c r="G58" s="48"/>
      <c r="H58" s="48"/>
      <c r="I58" s="48"/>
      <c r="J58" s="48"/>
      <c r="K58" s="48"/>
      <c r="L58" s="48"/>
      <c r="M58" s="48"/>
      <c r="N58" s="48"/>
      <c r="O58" s="48"/>
      <c r="P58" s="48"/>
      <c r="Q58" s="48"/>
      <c r="R58" s="48"/>
      <c r="S58" s="48"/>
      <c r="T58" s="48"/>
      <c r="U58" s="48"/>
      <c r="V58" s="48"/>
      <c r="W58" s="48"/>
      <c r="X58" s="48"/>
      <c r="Y58" s="48"/>
      <c r="Z58" s="48"/>
    </row>
    <row r="59" spans="1:26" ht="14" x14ac:dyDescent="0.25">
      <c r="A59" s="67"/>
      <c r="B59" s="57" t="s">
        <v>129</v>
      </c>
      <c r="C59" s="52"/>
      <c r="D59" s="21"/>
      <c r="E59" s="21"/>
      <c r="F59" s="48"/>
      <c r="G59" s="48"/>
      <c r="H59" s="48"/>
      <c r="I59" s="48"/>
      <c r="J59" s="48"/>
      <c r="K59" s="48"/>
      <c r="L59" s="48"/>
      <c r="M59" s="48"/>
      <c r="N59" s="48"/>
      <c r="O59" s="48"/>
      <c r="P59" s="48"/>
      <c r="Q59" s="48"/>
      <c r="R59" s="48"/>
      <c r="S59" s="48"/>
      <c r="T59" s="48"/>
      <c r="U59" s="48"/>
      <c r="V59" s="48"/>
      <c r="W59" s="48"/>
      <c r="X59" s="48"/>
      <c r="Y59" s="48"/>
      <c r="Z59" s="48"/>
    </row>
    <row r="60" spans="1:26" ht="50" x14ac:dyDescent="0.25">
      <c r="A60" s="67"/>
      <c r="B60" s="114" t="s">
        <v>242</v>
      </c>
      <c r="C60" s="111" t="s">
        <v>225</v>
      </c>
      <c r="D60" s="64" t="s">
        <v>130</v>
      </c>
      <c r="E60" s="61" t="s">
        <v>131</v>
      </c>
      <c r="F60" s="48"/>
      <c r="G60" s="48"/>
      <c r="H60" s="48"/>
      <c r="I60" s="48"/>
      <c r="J60" s="48"/>
      <c r="K60" s="48"/>
      <c r="L60" s="48"/>
      <c r="M60" s="48"/>
      <c r="N60" s="48"/>
      <c r="O60" s="48"/>
      <c r="P60" s="48"/>
      <c r="Q60" s="48"/>
      <c r="R60" s="48"/>
      <c r="S60" s="48"/>
      <c r="T60" s="48"/>
      <c r="U60" s="48"/>
      <c r="V60" s="48"/>
      <c r="W60" s="48"/>
      <c r="X60" s="48"/>
      <c r="Y60" s="48"/>
      <c r="Z60" s="48"/>
    </row>
    <row r="61" spans="1:26" ht="14" x14ac:dyDescent="0.25">
      <c r="A61" s="67"/>
      <c r="B61" s="57" t="s">
        <v>230</v>
      </c>
      <c r="C61" s="52"/>
      <c r="D61" s="21"/>
      <c r="E61" s="21"/>
      <c r="F61" s="48"/>
      <c r="G61" s="48"/>
      <c r="H61" s="48"/>
      <c r="I61" s="48"/>
      <c r="J61" s="48"/>
      <c r="K61" s="48"/>
      <c r="L61" s="48"/>
      <c r="M61" s="48"/>
      <c r="N61" s="48"/>
      <c r="O61" s="48"/>
      <c r="P61" s="48"/>
      <c r="Q61" s="48"/>
      <c r="R61" s="48"/>
      <c r="S61" s="48"/>
      <c r="T61" s="48"/>
      <c r="U61" s="48"/>
      <c r="V61" s="48"/>
      <c r="W61" s="48"/>
      <c r="X61" s="48"/>
      <c r="Y61" s="48"/>
      <c r="Z61" s="48"/>
    </row>
    <row r="62" spans="1:26" ht="125" x14ac:dyDescent="0.25">
      <c r="A62" s="67"/>
      <c r="B62" s="134" t="s">
        <v>244</v>
      </c>
      <c r="C62" s="59" t="s">
        <v>152</v>
      </c>
      <c r="D62" s="64" t="s">
        <v>142</v>
      </c>
      <c r="E62" s="21" t="s">
        <v>143</v>
      </c>
      <c r="F62" s="48"/>
      <c r="G62" s="48"/>
      <c r="H62" s="48"/>
      <c r="I62" s="48"/>
      <c r="J62" s="48"/>
      <c r="K62" s="48"/>
      <c r="L62" s="48"/>
      <c r="M62" s="48"/>
      <c r="N62" s="48"/>
      <c r="O62" s="48"/>
      <c r="P62" s="48"/>
      <c r="Q62" s="48"/>
      <c r="R62" s="48"/>
      <c r="S62" s="48"/>
      <c r="T62" s="48"/>
      <c r="U62" s="48"/>
      <c r="V62" s="48"/>
      <c r="W62" s="48"/>
      <c r="X62" s="48"/>
      <c r="Y62" s="48"/>
      <c r="Z62" s="48"/>
    </row>
    <row r="63" spans="1:26" ht="14" x14ac:dyDescent="0.25">
      <c r="A63" s="67"/>
      <c r="B63" s="55" t="s">
        <v>153</v>
      </c>
      <c r="C63" s="55"/>
      <c r="D63" s="55"/>
      <c r="E63" s="56"/>
      <c r="F63" s="48"/>
      <c r="G63" s="48"/>
      <c r="H63" s="48"/>
      <c r="I63" s="48"/>
      <c r="J63" s="48"/>
      <c r="K63" s="48"/>
      <c r="L63" s="48"/>
      <c r="M63" s="48"/>
      <c r="N63" s="48"/>
      <c r="O63" s="48"/>
      <c r="P63" s="48"/>
      <c r="Q63" s="48"/>
      <c r="R63" s="48"/>
      <c r="S63" s="48"/>
      <c r="T63" s="48"/>
      <c r="U63" s="48"/>
      <c r="V63" s="48"/>
      <c r="W63" s="48"/>
      <c r="X63" s="48"/>
      <c r="Y63" s="48"/>
      <c r="Z63" s="48"/>
    </row>
    <row r="64" spans="1:26" ht="37.5" x14ac:dyDescent="0.25">
      <c r="A64" s="67"/>
      <c r="B64" s="60" t="s">
        <v>154</v>
      </c>
      <c r="C64" s="65" t="s">
        <v>146</v>
      </c>
      <c r="D64" s="60" t="s">
        <v>147</v>
      </c>
      <c r="E64" s="21"/>
      <c r="F64" s="48"/>
      <c r="G64" s="48"/>
      <c r="H64" s="48"/>
      <c r="I64" s="48"/>
      <c r="J64" s="48"/>
      <c r="K64" s="48"/>
      <c r="L64" s="48"/>
      <c r="M64" s="48"/>
      <c r="N64" s="48"/>
      <c r="O64" s="48"/>
      <c r="P64" s="48"/>
      <c r="Q64" s="48"/>
      <c r="R64" s="48"/>
      <c r="S64" s="48"/>
      <c r="T64" s="48"/>
      <c r="U64" s="48"/>
      <c r="V64" s="48"/>
      <c r="W64" s="48"/>
      <c r="X64" s="48"/>
      <c r="Y64" s="48"/>
      <c r="Z64" s="48"/>
    </row>
    <row r="65" spans="1:26" ht="14" x14ac:dyDescent="0.25">
      <c r="A65" s="68"/>
      <c r="B65" s="66" t="s">
        <v>155</v>
      </c>
      <c r="C65" s="54"/>
      <c r="D65" s="54"/>
      <c r="E65" s="54"/>
      <c r="F65" s="48"/>
      <c r="G65" s="48"/>
      <c r="H65" s="48"/>
      <c r="I65" s="48"/>
      <c r="J65" s="48"/>
      <c r="K65" s="48"/>
      <c r="L65" s="48"/>
      <c r="M65" s="48"/>
      <c r="N65" s="48"/>
      <c r="O65" s="48"/>
      <c r="P65" s="48"/>
      <c r="Q65" s="48"/>
      <c r="R65" s="48"/>
      <c r="S65" s="48"/>
      <c r="T65" s="48"/>
      <c r="U65" s="48"/>
      <c r="V65" s="48"/>
      <c r="W65" s="48"/>
      <c r="X65" s="48"/>
      <c r="Y65" s="48"/>
      <c r="Z65" s="48"/>
    </row>
    <row r="66" spans="1:26" ht="14" x14ac:dyDescent="0.25">
      <c r="A66" s="67"/>
      <c r="B66" s="55" t="s">
        <v>156</v>
      </c>
      <c r="C66" s="55"/>
      <c r="D66" s="55"/>
      <c r="E66" s="56"/>
      <c r="F66" s="48"/>
      <c r="G66" s="48"/>
      <c r="H66" s="48"/>
      <c r="I66" s="48"/>
      <c r="J66" s="48"/>
      <c r="K66" s="48"/>
      <c r="L66" s="48"/>
      <c r="M66" s="48"/>
      <c r="N66" s="48"/>
      <c r="O66" s="48"/>
      <c r="P66" s="48"/>
      <c r="Q66" s="48"/>
      <c r="R66" s="48"/>
      <c r="S66" s="48"/>
      <c r="T66" s="48"/>
      <c r="U66" s="48"/>
      <c r="V66" s="48"/>
      <c r="W66" s="48"/>
      <c r="X66" s="48"/>
      <c r="Y66" s="48"/>
      <c r="Z66" s="48"/>
    </row>
    <row r="67" spans="1:26" ht="26" x14ac:dyDescent="0.25">
      <c r="A67" s="67"/>
      <c r="B67" s="57" t="s">
        <v>231</v>
      </c>
      <c r="C67" s="52"/>
      <c r="D67" s="52"/>
      <c r="E67" s="21"/>
      <c r="F67" s="48"/>
      <c r="G67" s="48"/>
      <c r="H67" s="48"/>
      <c r="I67" s="48"/>
      <c r="J67" s="48"/>
      <c r="K67" s="48"/>
      <c r="L67" s="48"/>
      <c r="M67" s="48"/>
      <c r="N67" s="48"/>
      <c r="O67" s="48"/>
      <c r="P67" s="48"/>
      <c r="Q67" s="48"/>
      <c r="R67" s="48"/>
      <c r="S67" s="48"/>
      <c r="T67" s="48"/>
      <c r="U67" s="48"/>
      <c r="V67" s="48"/>
      <c r="W67" s="48"/>
      <c r="X67" s="48"/>
      <c r="Y67" s="48"/>
      <c r="Z67" s="48"/>
    </row>
    <row r="68" spans="1:26" ht="112.5" x14ac:dyDescent="0.25">
      <c r="A68" s="67"/>
      <c r="B68" s="58" t="s">
        <v>111</v>
      </c>
      <c r="C68" s="59" t="s">
        <v>112</v>
      </c>
      <c r="D68" s="60" t="s">
        <v>113</v>
      </c>
      <c r="E68" s="61" t="s">
        <v>114</v>
      </c>
      <c r="F68" s="48"/>
      <c r="G68" s="48"/>
      <c r="H68" s="48"/>
      <c r="I68" s="48"/>
      <c r="J68" s="48"/>
      <c r="K68" s="48"/>
      <c r="L68" s="48"/>
      <c r="M68" s="48"/>
      <c r="N68" s="48"/>
      <c r="O68" s="48"/>
      <c r="P68" s="48"/>
      <c r="Q68" s="48"/>
      <c r="R68" s="48"/>
      <c r="S68" s="48"/>
      <c r="T68" s="48"/>
      <c r="U68" s="48"/>
      <c r="V68" s="48"/>
      <c r="W68" s="48"/>
      <c r="X68" s="48"/>
      <c r="Y68" s="48"/>
      <c r="Z68" s="48"/>
    </row>
    <row r="69" spans="1:26" ht="37.5" x14ac:dyDescent="0.25">
      <c r="A69" s="67"/>
      <c r="B69" s="62" t="s">
        <v>115</v>
      </c>
      <c r="C69" s="135" t="s">
        <v>116</v>
      </c>
      <c r="D69" s="60" t="s">
        <v>117</v>
      </c>
      <c r="E69" s="61" t="s">
        <v>118</v>
      </c>
      <c r="F69" s="48"/>
      <c r="G69" s="48"/>
      <c r="H69" s="48"/>
      <c r="I69" s="48"/>
      <c r="J69" s="48"/>
      <c r="K69" s="48"/>
      <c r="L69" s="48"/>
      <c r="M69" s="48"/>
      <c r="N69" s="48"/>
      <c r="O69" s="48"/>
      <c r="P69" s="48"/>
      <c r="Q69" s="48"/>
      <c r="R69" s="48"/>
      <c r="S69" s="48"/>
      <c r="T69" s="48"/>
      <c r="U69" s="48"/>
      <c r="V69" s="48"/>
      <c r="W69" s="48"/>
      <c r="X69" s="48"/>
      <c r="Y69" s="48"/>
      <c r="Z69" s="48"/>
    </row>
    <row r="70" spans="1:26" ht="62.5" x14ac:dyDescent="0.25">
      <c r="A70" s="67"/>
      <c r="B70" s="63" t="s">
        <v>119</v>
      </c>
      <c r="C70" s="136" t="s">
        <v>212</v>
      </c>
      <c r="D70" s="60" t="s">
        <v>120</v>
      </c>
      <c r="E70" s="61" t="s">
        <v>121</v>
      </c>
      <c r="F70" s="48"/>
      <c r="G70" s="48"/>
      <c r="H70" s="48"/>
      <c r="I70" s="48"/>
      <c r="J70" s="48"/>
      <c r="K70" s="48"/>
      <c r="L70" s="48"/>
      <c r="M70" s="48"/>
      <c r="N70" s="48"/>
      <c r="O70" s="48"/>
      <c r="P70" s="48"/>
      <c r="Q70" s="48"/>
      <c r="R70" s="48"/>
      <c r="S70" s="48"/>
      <c r="T70" s="48"/>
      <c r="U70" s="48"/>
      <c r="V70" s="48"/>
      <c r="W70" s="48"/>
      <c r="X70" s="48"/>
      <c r="Y70" s="48"/>
      <c r="Z70" s="48"/>
    </row>
    <row r="71" spans="1:26" ht="37.5" x14ac:dyDescent="0.25">
      <c r="A71" s="67"/>
      <c r="B71" s="63" t="s">
        <v>122</v>
      </c>
      <c r="C71" s="137" t="s">
        <v>150</v>
      </c>
      <c r="D71" s="60" t="s">
        <v>124</v>
      </c>
      <c r="E71" s="61" t="s">
        <v>125</v>
      </c>
      <c r="F71" s="48"/>
      <c r="G71" s="48"/>
      <c r="H71" s="48"/>
      <c r="I71" s="48"/>
      <c r="J71" s="48"/>
      <c r="K71" s="48"/>
      <c r="L71" s="48"/>
      <c r="M71" s="48"/>
      <c r="N71" s="48"/>
      <c r="O71" s="48"/>
      <c r="P71" s="48"/>
      <c r="Q71" s="48"/>
      <c r="R71" s="48"/>
      <c r="S71" s="48"/>
      <c r="T71" s="48"/>
      <c r="U71" s="48"/>
      <c r="V71" s="48"/>
      <c r="W71" s="48"/>
      <c r="X71" s="48"/>
      <c r="Y71" s="48"/>
      <c r="Z71" s="48"/>
    </row>
    <row r="72" spans="1:26" ht="100" x14ac:dyDescent="0.25">
      <c r="A72" s="67"/>
      <c r="B72" s="63" t="s">
        <v>126</v>
      </c>
      <c r="C72" s="136" t="s">
        <v>215</v>
      </c>
      <c r="D72" s="60" t="s">
        <v>127</v>
      </c>
      <c r="E72" s="61" t="s">
        <v>128</v>
      </c>
      <c r="F72" s="48"/>
      <c r="G72" s="48"/>
      <c r="H72" s="48"/>
      <c r="I72" s="48"/>
      <c r="J72" s="48"/>
      <c r="K72" s="48"/>
      <c r="L72" s="48"/>
      <c r="M72" s="48"/>
      <c r="N72" s="48"/>
      <c r="O72" s="48"/>
      <c r="P72" s="48"/>
      <c r="Q72" s="48"/>
      <c r="R72" s="48"/>
      <c r="S72" s="48"/>
      <c r="T72" s="48"/>
      <c r="U72" s="48"/>
      <c r="V72" s="48"/>
      <c r="W72" s="48"/>
      <c r="X72" s="48"/>
      <c r="Y72" s="48"/>
      <c r="Z72" s="48"/>
    </row>
    <row r="73" spans="1:26" ht="14" x14ac:dyDescent="0.25">
      <c r="A73" s="67"/>
      <c r="B73" s="57" t="s">
        <v>129</v>
      </c>
      <c r="C73" s="137"/>
      <c r="D73" s="21"/>
      <c r="E73" s="21"/>
      <c r="F73" s="48"/>
      <c r="G73" s="48"/>
      <c r="H73" s="48"/>
      <c r="I73" s="48"/>
      <c r="J73" s="48"/>
      <c r="K73" s="48"/>
      <c r="L73" s="48"/>
      <c r="M73" s="48"/>
      <c r="N73" s="48"/>
      <c r="O73" s="48"/>
      <c r="P73" s="48"/>
      <c r="Q73" s="48"/>
      <c r="R73" s="48"/>
      <c r="S73" s="48"/>
      <c r="T73" s="48"/>
      <c r="U73" s="48"/>
      <c r="V73" s="48"/>
      <c r="W73" s="48"/>
      <c r="X73" s="48"/>
      <c r="Y73" s="48"/>
      <c r="Z73" s="48"/>
    </row>
    <row r="74" spans="1:26" ht="50" x14ac:dyDescent="0.25">
      <c r="A74" s="67"/>
      <c r="B74" s="114" t="s">
        <v>217</v>
      </c>
      <c r="C74" s="138" t="s">
        <v>216</v>
      </c>
      <c r="D74" s="64" t="s">
        <v>130</v>
      </c>
      <c r="E74" s="61" t="s">
        <v>131</v>
      </c>
      <c r="F74" s="48"/>
      <c r="G74" s="48"/>
      <c r="H74" s="48"/>
      <c r="I74" s="48"/>
      <c r="J74" s="48"/>
      <c r="K74" s="48"/>
      <c r="L74" s="48"/>
      <c r="M74" s="48"/>
      <c r="N74" s="48"/>
      <c r="O74" s="48"/>
      <c r="P74" s="48"/>
      <c r="Q74" s="48"/>
      <c r="R74" s="48"/>
      <c r="S74" s="48"/>
      <c r="T74" s="48"/>
      <c r="U74" s="48"/>
      <c r="V74" s="48"/>
      <c r="W74" s="48"/>
      <c r="X74" s="48"/>
      <c r="Y74" s="48"/>
      <c r="Z74" s="48"/>
    </row>
    <row r="75" spans="1:26" ht="14" x14ac:dyDescent="0.25">
      <c r="A75" s="67"/>
      <c r="B75" s="57" t="s">
        <v>230</v>
      </c>
      <c r="C75" s="137"/>
      <c r="D75" s="21"/>
      <c r="E75" s="21"/>
      <c r="F75" s="48"/>
      <c r="G75" s="48"/>
      <c r="H75" s="48"/>
      <c r="I75" s="48"/>
      <c r="J75" s="48"/>
      <c r="K75" s="48"/>
      <c r="L75" s="48"/>
      <c r="M75" s="48"/>
      <c r="N75" s="48"/>
      <c r="O75" s="48"/>
      <c r="P75" s="48"/>
      <c r="Q75" s="48"/>
      <c r="R75" s="48"/>
      <c r="S75" s="48"/>
      <c r="T75" s="48"/>
      <c r="U75" s="48"/>
      <c r="V75" s="48"/>
      <c r="W75" s="48"/>
      <c r="X75" s="48"/>
      <c r="Y75" s="48"/>
      <c r="Z75" s="48"/>
    </row>
    <row r="76" spans="1:26" ht="87.5" x14ac:dyDescent="0.25">
      <c r="A76" s="67"/>
      <c r="B76" s="69" t="s">
        <v>132</v>
      </c>
      <c r="C76" s="137" t="s">
        <v>133</v>
      </c>
      <c r="D76" s="60" t="s">
        <v>127</v>
      </c>
      <c r="E76" s="61" t="s">
        <v>134</v>
      </c>
      <c r="F76" s="48"/>
      <c r="G76" s="48"/>
      <c r="H76" s="48"/>
      <c r="I76" s="48"/>
      <c r="J76" s="48"/>
      <c r="K76" s="48"/>
      <c r="L76" s="48"/>
      <c r="M76" s="48"/>
      <c r="N76" s="48"/>
      <c r="O76" s="48"/>
      <c r="P76" s="48"/>
      <c r="Q76" s="48"/>
      <c r="R76" s="48"/>
      <c r="S76" s="48"/>
      <c r="T76" s="48"/>
      <c r="U76" s="48"/>
      <c r="V76" s="48"/>
      <c r="W76" s="48"/>
      <c r="X76" s="48"/>
      <c r="Y76" s="48"/>
      <c r="Z76" s="48"/>
    </row>
    <row r="77" spans="1:26" ht="62.5" x14ac:dyDescent="0.25">
      <c r="A77" s="67"/>
      <c r="B77" s="69" t="s">
        <v>135</v>
      </c>
      <c r="C77" s="52" t="s">
        <v>136</v>
      </c>
      <c r="D77" s="60" t="s">
        <v>127</v>
      </c>
      <c r="E77" s="61" t="s">
        <v>137</v>
      </c>
      <c r="F77" s="48"/>
      <c r="G77" s="48"/>
      <c r="H77" s="48"/>
      <c r="I77" s="48"/>
      <c r="J77" s="48"/>
      <c r="K77" s="48"/>
      <c r="L77" s="48"/>
      <c r="M77" s="48"/>
      <c r="N77" s="48"/>
      <c r="O77" s="48"/>
      <c r="P77" s="48"/>
      <c r="Q77" s="48"/>
      <c r="R77" s="48"/>
      <c r="S77" s="48"/>
      <c r="T77" s="48"/>
      <c r="U77" s="48"/>
      <c r="V77" s="48"/>
      <c r="W77" s="48"/>
      <c r="X77" s="48"/>
      <c r="Y77" s="48"/>
      <c r="Z77" s="48"/>
    </row>
    <row r="78" spans="1:26" ht="14" x14ac:dyDescent="0.25">
      <c r="A78" s="67"/>
      <c r="B78" s="55" t="s">
        <v>157</v>
      </c>
      <c r="C78" s="55"/>
      <c r="D78" s="55"/>
      <c r="E78" s="56"/>
      <c r="F78" s="48"/>
      <c r="G78" s="48"/>
      <c r="H78" s="48"/>
      <c r="I78" s="48"/>
      <c r="J78" s="48"/>
      <c r="K78" s="48"/>
      <c r="L78" s="48"/>
      <c r="M78" s="48"/>
      <c r="N78" s="48"/>
      <c r="O78" s="48"/>
      <c r="P78" s="48"/>
      <c r="Q78" s="48"/>
      <c r="R78" s="48"/>
      <c r="S78" s="48"/>
      <c r="T78" s="48"/>
      <c r="U78" s="48"/>
      <c r="V78" s="48"/>
      <c r="W78" s="48"/>
      <c r="X78" s="48"/>
      <c r="Y78" s="48"/>
      <c r="Z78" s="48"/>
    </row>
    <row r="79" spans="1:26" ht="26" x14ac:dyDescent="0.25">
      <c r="A79" s="67"/>
      <c r="B79" s="57" t="s">
        <v>231</v>
      </c>
      <c r="C79" s="52"/>
      <c r="D79" s="52"/>
      <c r="E79" s="21"/>
      <c r="F79" s="48"/>
      <c r="G79" s="48"/>
      <c r="H79" s="48"/>
      <c r="I79" s="48"/>
      <c r="J79" s="48"/>
      <c r="K79" s="48"/>
      <c r="L79" s="48"/>
      <c r="M79" s="48"/>
      <c r="N79" s="48"/>
      <c r="O79" s="48"/>
      <c r="P79" s="48"/>
      <c r="Q79" s="48"/>
      <c r="R79" s="48"/>
      <c r="S79" s="48"/>
      <c r="T79" s="48"/>
      <c r="U79" s="48"/>
      <c r="V79" s="48"/>
      <c r="W79" s="48"/>
      <c r="X79" s="48"/>
      <c r="Y79" s="48"/>
      <c r="Z79" s="48"/>
    </row>
    <row r="80" spans="1:26" ht="112.5" x14ac:dyDescent="0.25">
      <c r="A80" s="67"/>
      <c r="B80" s="58" t="s">
        <v>111</v>
      </c>
      <c r="C80" s="59" t="s">
        <v>112</v>
      </c>
      <c r="D80" s="60" t="s">
        <v>113</v>
      </c>
      <c r="E80" s="61" t="s">
        <v>114</v>
      </c>
      <c r="F80" s="48"/>
      <c r="G80" s="48"/>
      <c r="H80" s="48"/>
      <c r="I80" s="48"/>
      <c r="J80" s="48"/>
      <c r="K80" s="48"/>
      <c r="L80" s="48"/>
      <c r="M80" s="48"/>
      <c r="N80" s="48"/>
      <c r="O80" s="48"/>
      <c r="P80" s="48"/>
      <c r="Q80" s="48"/>
      <c r="R80" s="48"/>
      <c r="S80" s="48"/>
      <c r="T80" s="48"/>
      <c r="U80" s="48"/>
      <c r="V80" s="48"/>
      <c r="W80" s="48"/>
      <c r="X80" s="48"/>
      <c r="Y80" s="48"/>
      <c r="Z80" s="48"/>
    </row>
    <row r="81" spans="1:26" ht="37.5" x14ac:dyDescent="0.25">
      <c r="A81" s="67"/>
      <c r="B81" s="62" t="s">
        <v>115</v>
      </c>
      <c r="C81" s="60" t="s">
        <v>116</v>
      </c>
      <c r="D81" s="60" t="s">
        <v>117</v>
      </c>
      <c r="E81" s="61" t="s">
        <v>118</v>
      </c>
      <c r="F81" s="48"/>
      <c r="G81" s="48"/>
      <c r="H81" s="48"/>
      <c r="I81" s="48"/>
      <c r="J81" s="48"/>
      <c r="K81" s="48"/>
      <c r="L81" s="48"/>
      <c r="M81" s="48"/>
      <c r="N81" s="48"/>
      <c r="O81" s="48"/>
      <c r="P81" s="48"/>
      <c r="Q81" s="48"/>
      <c r="R81" s="48"/>
      <c r="S81" s="48"/>
      <c r="T81" s="48"/>
      <c r="U81" s="48"/>
      <c r="V81" s="48"/>
      <c r="W81" s="48"/>
      <c r="X81" s="48"/>
      <c r="Y81" s="48"/>
      <c r="Z81" s="48"/>
    </row>
    <row r="82" spans="1:26" ht="62.5" x14ac:dyDescent="0.25">
      <c r="A82" s="67"/>
      <c r="B82" s="63" t="s">
        <v>139</v>
      </c>
      <c r="C82" s="110" t="s">
        <v>226</v>
      </c>
      <c r="D82" s="60" t="s">
        <v>140</v>
      </c>
      <c r="E82" s="61" t="s">
        <v>121</v>
      </c>
      <c r="F82" s="48"/>
      <c r="G82" s="48"/>
      <c r="H82" s="48"/>
      <c r="I82" s="48"/>
      <c r="J82" s="48"/>
      <c r="K82" s="48"/>
      <c r="L82" s="48"/>
      <c r="M82" s="48"/>
      <c r="N82" s="48"/>
      <c r="O82" s="48"/>
      <c r="P82" s="48"/>
      <c r="Q82" s="48"/>
      <c r="R82" s="48"/>
      <c r="S82" s="48"/>
      <c r="T82" s="48"/>
      <c r="U82" s="48"/>
      <c r="V82" s="48"/>
      <c r="W82" s="48"/>
      <c r="X82" s="48"/>
      <c r="Y82" s="48"/>
      <c r="Z82" s="48"/>
    </row>
    <row r="83" spans="1:26" ht="37.5" x14ac:dyDescent="0.25">
      <c r="A83" s="67"/>
      <c r="B83" s="63" t="s">
        <v>122</v>
      </c>
      <c r="C83" s="52" t="s">
        <v>123</v>
      </c>
      <c r="D83" s="60" t="s">
        <v>124</v>
      </c>
      <c r="E83" s="61" t="s">
        <v>125</v>
      </c>
      <c r="F83" s="48"/>
      <c r="G83" s="48"/>
      <c r="H83" s="48"/>
      <c r="I83" s="48"/>
      <c r="J83" s="48"/>
      <c r="K83" s="48"/>
      <c r="L83" s="48"/>
      <c r="M83" s="48"/>
      <c r="N83" s="48"/>
      <c r="O83" s="48"/>
      <c r="P83" s="48"/>
      <c r="Q83" s="48"/>
      <c r="R83" s="48"/>
      <c r="S83" s="48"/>
      <c r="T83" s="48"/>
      <c r="U83" s="48"/>
      <c r="V83" s="48"/>
      <c r="W83" s="48"/>
      <c r="X83" s="48"/>
      <c r="Y83" s="48"/>
      <c r="Z83" s="48"/>
    </row>
    <row r="84" spans="1:26" ht="100" x14ac:dyDescent="0.25">
      <c r="A84" s="67"/>
      <c r="B84" s="63" t="s">
        <v>126</v>
      </c>
      <c r="C84" s="110" t="s">
        <v>227</v>
      </c>
      <c r="D84" s="60" t="s">
        <v>127</v>
      </c>
      <c r="E84" s="61" t="s">
        <v>128</v>
      </c>
      <c r="F84" s="48"/>
      <c r="G84" s="48"/>
      <c r="H84" s="48"/>
      <c r="I84" s="48"/>
      <c r="J84" s="48"/>
      <c r="K84" s="48"/>
      <c r="L84" s="48"/>
      <c r="M84" s="48"/>
      <c r="N84" s="48"/>
      <c r="O84" s="48"/>
      <c r="P84" s="48"/>
      <c r="Q84" s="48"/>
      <c r="R84" s="48"/>
      <c r="S84" s="48"/>
      <c r="T84" s="48"/>
      <c r="U84" s="48"/>
      <c r="V84" s="48"/>
      <c r="W84" s="48"/>
      <c r="X84" s="48"/>
      <c r="Y84" s="48"/>
      <c r="Z84" s="48"/>
    </row>
    <row r="85" spans="1:26" ht="14" x14ac:dyDescent="0.25">
      <c r="A85" s="67"/>
      <c r="B85" s="57" t="s">
        <v>129</v>
      </c>
      <c r="C85" s="52"/>
      <c r="D85" s="21"/>
      <c r="E85" s="21"/>
      <c r="F85" s="48"/>
      <c r="G85" s="48"/>
      <c r="H85" s="48"/>
      <c r="I85" s="48"/>
      <c r="J85" s="48"/>
      <c r="K85" s="48"/>
      <c r="L85" s="48"/>
      <c r="M85" s="48"/>
      <c r="N85" s="48"/>
      <c r="O85" s="48"/>
      <c r="P85" s="48"/>
      <c r="Q85" s="48"/>
      <c r="R85" s="48"/>
      <c r="S85" s="48"/>
      <c r="T85" s="48"/>
      <c r="U85" s="48"/>
      <c r="V85" s="48"/>
      <c r="W85" s="48"/>
      <c r="X85" s="48"/>
      <c r="Y85" s="48"/>
      <c r="Z85" s="48"/>
    </row>
    <row r="86" spans="1:26" ht="50" x14ac:dyDescent="0.25">
      <c r="A86" s="67"/>
      <c r="B86" s="114" t="s">
        <v>242</v>
      </c>
      <c r="C86" s="113" t="s">
        <v>246</v>
      </c>
      <c r="D86" s="64" t="s">
        <v>130</v>
      </c>
      <c r="E86" s="61" t="s">
        <v>131</v>
      </c>
      <c r="F86" s="48"/>
      <c r="G86" s="48"/>
      <c r="H86" s="48"/>
      <c r="I86" s="48"/>
      <c r="J86" s="48"/>
      <c r="K86" s="48"/>
      <c r="L86" s="48"/>
      <c r="M86" s="48"/>
      <c r="N86" s="48"/>
      <c r="O86" s="48"/>
      <c r="P86" s="48"/>
      <c r="Q86" s="48"/>
      <c r="R86" s="48"/>
      <c r="S86" s="48"/>
      <c r="T86" s="48"/>
      <c r="U86" s="48"/>
      <c r="V86" s="48"/>
      <c r="W86" s="48"/>
      <c r="X86" s="48"/>
      <c r="Y86" s="48"/>
      <c r="Z86" s="48"/>
    </row>
    <row r="87" spans="1:26" ht="14" x14ac:dyDescent="0.25">
      <c r="A87" s="67"/>
      <c r="B87" s="57" t="s">
        <v>230</v>
      </c>
      <c r="C87" s="52"/>
      <c r="D87" s="21"/>
      <c r="E87" s="21"/>
      <c r="F87" s="48"/>
      <c r="G87" s="48"/>
      <c r="H87" s="48"/>
      <c r="I87" s="48"/>
      <c r="J87" s="48"/>
      <c r="K87" s="48"/>
      <c r="L87" s="48"/>
      <c r="M87" s="48"/>
      <c r="N87" s="48"/>
      <c r="O87" s="48"/>
      <c r="P87" s="48"/>
      <c r="Q87" s="48"/>
      <c r="R87" s="48"/>
      <c r="S87" s="48"/>
      <c r="T87" s="48"/>
      <c r="U87" s="48"/>
      <c r="V87" s="48"/>
      <c r="W87" s="48"/>
      <c r="X87" s="48"/>
      <c r="Y87" s="48"/>
      <c r="Z87" s="48"/>
    </row>
    <row r="88" spans="1:26" ht="125" x14ac:dyDescent="0.25">
      <c r="A88" s="67"/>
      <c r="B88" s="134" t="s">
        <v>245</v>
      </c>
      <c r="C88" s="106" t="s">
        <v>152</v>
      </c>
      <c r="D88" s="64" t="s">
        <v>142</v>
      </c>
      <c r="E88" s="21" t="s">
        <v>143</v>
      </c>
      <c r="F88" s="48"/>
      <c r="G88" s="48"/>
      <c r="H88" s="48"/>
      <c r="I88" s="48"/>
      <c r="J88" s="48"/>
      <c r="K88" s="48"/>
      <c r="L88" s="48"/>
      <c r="M88" s="48"/>
      <c r="N88" s="48"/>
      <c r="O88" s="48"/>
      <c r="P88" s="48"/>
      <c r="Q88" s="48"/>
      <c r="R88" s="48"/>
      <c r="S88" s="48"/>
      <c r="T88" s="48"/>
      <c r="U88" s="48"/>
      <c r="V88" s="48"/>
      <c r="W88" s="48"/>
      <c r="X88" s="48"/>
      <c r="Y88" s="48"/>
      <c r="Z88" s="48"/>
    </row>
    <row r="89" spans="1:26" ht="14" x14ac:dyDescent="0.25">
      <c r="A89" s="67"/>
      <c r="B89" s="55" t="s">
        <v>158</v>
      </c>
      <c r="C89" s="55"/>
      <c r="D89" s="55"/>
      <c r="E89" s="56"/>
      <c r="F89" s="48"/>
      <c r="G89" s="48"/>
      <c r="H89" s="48"/>
      <c r="I89" s="48"/>
      <c r="J89" s="48"/>
      <c r="K89" s="48"/>
      <c r="L89" s="48"/>
      <c r="M89" s="48"/>
      <c r="N89" s="48"/>
      <c r="O89" s="48"/>
      <c r="P89" s="48"/>
      <c r="Q89" s="48"/>
      <c r="R89" s="48"/>
      <c r="S89" s="48"/>
      <c r="T89" s="48"/>
      <c r="U89" s="48"/>
      <c r="V89" s="48"/>
      <c r="W89" s="48"/>
      <c r="X89" s="48"/>
      <c r="Y89" s="48"/>
      <c r="Z89" s="48"/>
    </row>
    <row r="90" spans="1:26" ht="37.5" x14ac:dyDescent="0.25">
      <c r="A90" s="67"/>
      <c r="B90" s="60" t="s">
        <v>159</v>
      </c>
      <c r="C90" s="65" t="s">
        <v>160</v>
      </c>
      <c r="D90" s="60" t="s">
        <v>147</v>
      </c>
      <c r="E90" s="116"/>
      <c r="F90" s="48"/>
      <c r="G90" s="48"/>
      <c r="H90" s="48"/>
      <c r="I90" s="48"/>
      <c r="J90" s="48"/>
      <c r="K90" s="48"/>
      <c r="L90" s="48"/>
      <c r="M90" s="48"/>
      <c r="N90" s="48"/>
      <c r="O90" s="48"/>
      <c r="P90" s="48"/>
      <c r="Q90" s="48"/>
      <c r="R90" s="48"/>
      <c r="S90" s="48"/>
      <c r="T90" s="48"/>
      <c r="U90" s="48"/>
      <c r="V90" s="48"/>
      <c r="W90" s="48"/>
      <c r="X90" s="48"/>
      <c r="Y90" s="48"/>
      <c r="Z90" s="48"/>
    </row>
    <row r="91" spans="1:26" ht="20.25" customHeight="1" x14ac:dyDescent="0.25">
      <c r="A91" s="177" t="s">
        <v>161</v>
      </c>
      <c r="B91" s="146"/>
      <c r="C91" s="146"/>
      <c r="D91" s="178"/>
      <c r="E91" s="117"/>
      <c r="F91" s="48"/>
      <c r="G91" s="48"/>
      <c r="H91" s="48"/>
      <c r="I91" s="48"/>
      <c r="J91" s="48"/>
      <c r="K91" s="48"/>
      <c r="L91" s="48"/>
      <c r="M91" s="48"/>
      <c r="N91" s="48"/>
      <c r="O91" s="48"/>
      <c r="P91" s="48"/>
      <c r="Q91" s="48"/>
      <c r="R91" s="48"/>
      <c r="S91" s="48"/>
      <c r="T91" s="48"/>
      <c r="U91" s="48"/>
      <c r="V91" s="48"/>
      <c r="W91" s="48"/>
      <c r="X91" s="48"/>
      <c r="Y91" s="48"/>
      <c r="Z91" s="48"/>
    </row>
    <row r="92" spans="1:26" x14ac:dyDescent="0.25">
      <c r="A92" s="179" t="s">
        <v>162</v>
      </c>
      <c r="B92" s="146"/>
      <c r="C92" s="146"/>
      <c r="D92" s="178"/>
      <c r="E92" s="184" t="s">
        <v>163</v>
      </c>
      <c r="F92" s="48"/>
      <c r="G92" s="48"/>
      <c r="H92" s="48"/>
      <c r="I92" s="48"/>
      <c r="J92" s="48"/>
      <c r="K92" s="48"/>
      <c r="L92" s="48"/>
      <c r="M92" s="48"/>
      <c r="N92" s="48"/>
      <c r="O92" s="48"/>
      <c r="P92" s="48"/>
      <c r="Q92" s="48"/>
      <c r="R92" s="48"/>
      <c r="S92" s="48"/>
      <c r="T92" s="48"/>
      <c r="U92" s="48"/>
      <c r="V92" s="48"/>
      <c r="W92" s="48"/>
      <c r="X92" s="48"/>
      <c r="Y92" s="48"/>
      <c r="Z92" s="48"/>
    </row>
    <row r="93" spans="1:26" ht="75" x14ac:dyDescent="0.25">
      <c r="A93" s="173" t="s">
        <v>164</v>
      </c>
      <c r="B93" s="52" t="s">
        <v>165</v>
      </c>
      <c r="C93" s="113" t="s">
        <v>232</v>
      </c>
      <c r="D93" s="115" t="s">
        <v>166</v>
      </c>
      <c r="E93" s="185"/>
      <c r="F93" s="48"/>
      <c r="G93" s="48"/>
      <c r="H93" s="48"/>
      <c r="I93" s="48"/>
      <c r="J93" s="48"/>
      <c r="K93" s="48"/>
      <c r="L93" s="48"/>
      <c r="M93" s="48"/>
      <c r="N93" s="48"/>
      <c r="O93" s="48"/>
      <c r="P93" s="48"/>
      <c r="Q93" s="48"/>
      <c r="R93" s="48"/>
      <c r="S93" s="48"/>
      <c r="T93" s="48"/>
      <c r="U93" s="48"/>
      <c r="V93" s="48"/>
      <c r="W93" s="48"/>
      <c r="X93" s="48"/>
      <c r="Y93" s="48"/>
      <c r="Z93" s="48"/>
    </row>
    <row r="94" spans="1:26" ht="62.5" x14ac:dyDescent="0.25">
      <c r="A94" s="174"/>
      <c r="B94" s="130" t="s">
        <v>167</v>
      </c>
      <c r="C94" s="118" t="s">
        <v>233</v>
      </c>
      <c r="D94" s="70" t="s">
        <v>168</v>
      </c>
      <c r="E94" s="185"/>
      <c r="F94" s="48"/>
      <c r="G94" s="48"/>
      <c r="H94" s="48"/>
      <c r="I94" s="48"/>
      <c r="J94" s="48"/>
      <c r="K94" s="48"/>
      <c r="L94" s="48"/>
      <c r="M94" s="48"/>
      <c r="N94" s="48"/>
      <c r="O94" s="48"/>
      <c r="P94" s="48"/>
      <c r="Q94" s="48"/>
      <c r="R94" s="48"/>
      <c r="S94" s="48"/>
      <c r="T94" s="48"/>
      <c r="U94" s="48"/>
      <c r="V94" s="48"/>
      <c r="W94" s="48"/>
      <c r="X94" s="48"/>
      <c r="Y94" s="48"/>
      <c r="Z94" s="48"/>
    </row>
    <row r="95" spans="1:26" x14ac:dyDescent="0.25">
      <c r="A95" s="179" t="s">
        <v>169</v>
      </c>
      <c r="B95" s="146"/>
      <c r="C95" s="146"/>
      <c r="D95" s="178"/>
      <c r="E95" s="185"/>
      <c r="F95" s="48"/>
      <c r="G95" s="48"/>
      <c r="H95" s="48"/>
      <c r="I95" s="48"/>
      <c r="J95" s="48"/>
      <c r="K95" s="48"/>
      <c r="L95" s="48"/>
      <c r="M95" s="48"/>
      <c r="N95" s="48"/>
      <c r="O95" s="48"/>
      <c r="P95" s="48"/>
      <c r="Q95" s="48"/>
      <c r="R95" s="48"/>
      <c r="S95" s="48"/>
      <c r="T95" s="48"/>
      <c r="U95" s="48"/>
      <c r="V95" s="48"/>
      <c r="W95" s="48"/>
      <c r="X95" s="48"/>
      <c r="Y95" s="48"/>
      <c r="Z95" s="48"/>
    </row>
    <row r="96" spans="1:26" ht="75" x14ac:dyDescent="0.25">
      <c r="A96" s="175" t="s">
        <v>170</v>
      </c>
      <c r="B96" s="126" t="s">
        <v>171</v>
      </c>
      <c r="C96" s="127" t="s">
        <v>238</v>
      </c>
      <c r="D96" s="71" t="s">
        <v>166</v>
      </c>
      <c r="E96" s="185"/>
      <c r="F96" s="48"/>
      <c r="G96" s="48"/>
      <c r="H96" s="48"/>
      <c r="I96" s="48"/>
      <c r="J96" s="48"/>
      <c r="K96" s="48"/>
      <c r="L96" s="48"/>
      <c r="M96" s="48"/>
      <c r="N96" s="48"/>
      <c r="O96" s="48"/>
      <c r="P96" s="48"/>
      <c r="Q96" s="48"/>
      <c r="R96" s="48"/>
      <c r="S96" s="48"/>
      <c r="T96" s="48"/>
      <c r="U96" s="48"/>
      <c r="V96" s="48"/>
      <c r="W96" s="48"/>
      <c r="X96" s="48"/>
      <c r="Y96" s="48"/>
      <c r="Z96" s="48"/>
    </row>
    <row r="97" spans="1:26" ht="75" x14ac:dyDescent="0.25">
      <c r="A97" s="176"/>
      <c r="B97" s="128" t="s">
        <v>172</v>
      </c>
      <c r="C97" s="113" t="s">
        <v>241</v>
      </c>
      <c r="D97" s="115" t="s">
        <v>173</v>
      </c>
      <c r="E97" s="185"/>
      <c r="F97" s="48"/>
      <c r="G97" s="48"/>
      <c r="H97" s="48"/>
      <c r="I97" s="48"/>
      <c r="J97" s="48"/>
      <c r="K97" s="48"/>
      <c r="L97" s="48"/>
      <c r="M97" s="48"/>
      <c r="N97" s="48"/>
      <c r="O97" s="48"/>
      <c r="P97" s="48"/>
      <c r="Q97" s="48"/>
      <c r="R97" s="48"/>
      <c r="S97" s="48"/>
      <c r="T97" s="48"/>
      <c r="U97" s="48"/>
      <c r="V97" s="48"/>
      <c r="W97" s="48"/>
      <c r="X97" s="48"/>
      <c r="Y97" s="48"/>
      <c r="Z97" s="48"/>
    </row>
    <row r="98" spans="1:26" ht="62.5" x14ac:dyDescent="0.25">
      <c r="A98" s="176"/>
      <c r="B98" s="129" t="s">
        <v>240</v>
      </c>
      <c r="C98" s="118" t="s">
        <v>239</v>
      </c>
      <c r="D98" s="70" t="s">
        <v>168</v>
      </c>
      <c r="E98" s="185"/>
      <c r="F98" s="48"/>
      <c r="G98" s="48"/>
      <c r="H98" s="48"/>
      <c r="I98" s="48"/>
      <c r="J98" s="48"/>
      <c r="K98" s="48"/>
      <c r="L98" s="48"/>
      <c r="M98" s="48"/>
      <c r="N98" s="48"/>
      <c r="O98" s="48"/>
      <c r="P98" s="48"/>
      <c r="Q98" s="48"/>
      <c r="R98" s="48"/>
      <c r="S98" s="48"/>
      <c r="T98" s="48"/>
      <c r="U98" s="48"/>
      <c r="V98" s="48"/>
      <c r="W98" s="48"/>
      <c r="X98" s="48"/>
      <c r="Y98" s="48"/>
      <c r="Z98" s="48"/>
    </row>
    <row r="99" spans="1:26" x14ac:dyDescent="0.25">
      <c r="A99" s="177" t="s">
        <v>174</v>
      </c>
      <c r="B99" s="146"/>
      <c r="C99" s="146"/>
      <c r="D99" s="178"/>
      <c r="E99" s="185"/>
      <c r="F99" s="48"/>
      <c r="G99" s="48"/>
      <c r="H99" s="48"/>
      <c r="I99" s="48"/>
      <c r="J99" s="48"/>
      <c r="K99" s="48"/>
      <c r="L99" s="48"/>
      <c r="M99" s="48"/>
      <c r="N99" s="48"/>
      <c r="O99" s="48"/>
      <c r="P99" s="48"/>
      <c r="Q99" s="48"/>
      <c r="R99" s="48"/>
      <c r="S99" s="48"/>
      <c r="T99" s="48"/>
      <c r="U99" s="48"/>
      <c r="V99" s="48"/>
      <c r="W99" s="48"/>
      <c r="X99" s="48"/>
      <c r="Y99" s="48"/>
      <c r="Z99" s="48"/>
    </row>
    <row r="100" spans="1:26" x14ac:dyDescent="0.25">
      <c r="A100" s="179" t="s">
        <v>175</v>
      </c>
      <c r="B100" s="146"/>
      <c r="C100" s="146"/>
      <c r="D100" s="178"/>
      <c r="E100" s="185"/>
      <c r="F100" s="48"/>
      <c r="G100" s="48"/>
      <c r="H100" s="48"/>
      <c r="I100" s="48"/>
      <c r="J100" s="48"/>
      <c r="K100" s="48"/>
      <c r="L100" s="48"/>
      <c r="M100" s="48"/>
      <c r="N100" s="48"/>
      <c r="O100" s="48"/>
      <c r="P100" s="48"/>
      <c r="Q100" s="48"/>
      <c r="R100" s="48"/>
      <c r="S100" s="48"/>
      <c r="T100" s="48"/>
      <c r="U100" s="48"/>
      <c r="V100" s="48"/>
      <c r="W100" s="48"/>
      <c r="X100" s="48"/>
      <c r="Y100" s="48"/>
      <c r="Z100" s="48"/>
    </row>
    <row r="101" spans="1:26" ht="62.5" x14ac:dyDescent="0.25">
      <c r="A101" s="173" t="s">
        <v>176</v>
      </c>
      <c r="B101" s="112" t="s">
        <v>228</v>
      </c>
      <c r="C101" s="124" t="s">
        <v>234</v>
      </c>
      <c r="D101" s="119" t="s">
        <v>168</v>
      </c>
      <c r="E101" s="185"/>
      <c r="F101" s="48"/>
      <c r="G101" s="48"/>
      <c r="H101" s="48"/>
      <c r="I101" s="48"/>
      <c r="J101" s="48"/>
      <c r="K101" s="48"/>
      <c r="L101" s="48"/>
      <c r="M101" s="48"/>
      <c r="N101" s="48"/>
      <c r="O101" s="48"/>
      <c r="P101" s="48"/>
      <c r="Q101" s="48"/>
      <c r="R101" s="48"/>
      <c r="S101" s="48"/>
      <c r="T101" s="48"/>
      <c r="U101" s="48"/>
      <c r="V101" s="48"/>
      <c r="W101" s="48"/>
      <c r="X101" s="48"/>
      <c r="Y101" s="48"/>
      <c r="Z101" s="48"/>
    </row>
    <row r="102" spans="1:26" ht="62.5" x14ac:dyDescent="0.25">
      <c r="A102" s="176"/>
      <c r="B102" s="120" t="s">
        <v>229</v>
      </c>
      <c r="C102" s="124" t="s">
        <v>235</v>
      </c>
      <c r="D102" s="119" t="s">
        <v>168</v>
      </c>
      <c r="E102" s="185"/>
      <c r="F102" s="48"/>
      <c r="G102" s="48"/>
      <c r="H102" s="48"/>
      <c r="I102" s="48"/>
      <c r="J102" s="48"/>
      <c r="K102" s="48"/>
      <c r="L102" s="48"/>
      <c r="M102" s="48"/>
      <c r="N102" s="48"/>
      <c r="O102" s="48"/>
      <c r="P102" s="48"/>
      <c r="Q102" s="48"/>
      <c r="R102" s="48"/>
      <c r="S102" s="48"/>
      <c r="T102" s="48"/>
      <c r="U102" s="48"/>
      <c r="V102" s="48"/>
      <c r="W102" s="48"/>
      <c r="X102" s="48"/>
      <c r="Y102" s="48"/>
      <c r="Z102" s="48"/>
    </row>
    <row r="103" spans="1:26" ht="62.5" x14ac:dyDescent="0.25">
      <c r="A103" s="186"/>
      <c r="B103" s="121" t="s">
        <v>237</v>
      </c>
      <c r="C103" s="125" t="s">
        <v>236</v>
      </c>
      <c r="D103" s="122" t="s">
        <v>168</v>
      </c>
      <c r="E103" s="185"/>
      <c r="F103" s="48"/>
      <c r="G103" s="48"/>
      <c r="H103" s="48"/>
      <c r="I103" s="48"/>
      <c r="J103" s="48"/>
      <c r="K103" s="48"/>
      <c r="L103" s="48"/>
      <c r="M103" s="48"/>
      <c r="N103" s="48"/>
      <c r="O103" s="48"/>
      <c r="P103" s="48"/>
      <c r="Q103" s="48"/>
      <c r="R103" s="48"/>
      <c r="S103" s="48"/>
      <c r="T103" s="48"/>
      <c r="U103" s="48"/>
      <c r="V103" s="48"/>
      <c r="W103" s="48"/>
      <c r="X103" s="48"/>
      <c r="Y103" s="48"/>
      <c r="Z103" s="48"/>
    </row>
    <row r="104" spans="1:26" x14ac:dyDescent="0.2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x14ac:dyDescent="0.2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x14ac:dyDescent="0.2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x14ac:dyDescent="0.2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x14ac:dyDescent="0.2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x14ac:dyDescent="0.2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x14ac:dyDescent="0.2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x14ac:dyDescent="0.2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x14ac:dyDescent="0.2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x14ac:dyDescent="0.2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x14ac:dyDescent="0.2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x14ac:dyDescent="0.2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x14ac:dyDescent="0.2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x14ac:dyDescent="0.2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x14ac:dyDescent="0.2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x14ac:dyDescent="0.2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x14ac:dyDescent="0.25">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x14ac:dyDescent="0.25">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x14ac:dyDescent="0.25">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x14ac:dyDescent="0.25">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x14ac:dyDescent="0.25">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x14ac:dyDescent="0.25">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x14ac:dyDescent="0.25">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x14ac:dyDescent="0.25">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x14ac:dyDescent="0.2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x14ac:dyDescent="0.25">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x14ac:dyDescent="0.25">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x14ac:dyDescent="0.25">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x14ac:dyDescent="0.25">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x14ac:dyDescent="0.25">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x14ac:dyDescent="0.25">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x14ac:dyDescent="0.25">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x14ac:dyDescent="0.25">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x14ac:dyDescent="0.25">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x14ac:dyDescent="0.25">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x14ac:dyDescent="0.25">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x14ac:dyDescent="0.25">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x14ac:dyDescent="0.25">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x14ac:dyDescent="0.25">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x14ac:dyDescent="0.25">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x14ac:dyDescent="0.25">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x14ac:dyDescent="0.25">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x14ac:dyDescent="0.25">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x14ac:dyDescent="0.25">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x14ac:dyDescent="0.25">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x14ac:dyDescent="0.25">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x14ac:dyDescent="0.25">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x14ac:dyDescent="0.25">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x14ac:dyDescent="0.25">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x14ac:dyDescent="0.25">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x14ac:dyDescent="0.25">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x14ac:dyDescent="0.25">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x14ac:dyDescent="0.25">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x14ac:dyDescent="0.25">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x14ac:dyDescent="0.25">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x14ac:dyDescent="0.25">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x14ac:dyDescent="0.25">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x14ac:dyDescent="0.25">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x14ac:dyDescent="0.25">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x14ac:dyDescent="0.25">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x14ac:dyDescent="0.25">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x14ac:dyDescent="0.25">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x14ac:dyDescent="0.25">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x14ac:dyDescent="0.25">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x14ac:dyDescent="0.25">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x14ac:dyDescent="0.25">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x14ac:dyDescent="0.25">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x14ac:dyDescent="0.25">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x14ac:dyDescent="0.25">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x14ac:dyDescent="0.25">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x14ac:dyDescent="0.25">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x14ac:dyDescent="0.25">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x14ac:dyDescent="0.25">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x14ac:dyDescent="0.25">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x14ac:dyDescent="0.25">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x14ac:dyDescent="0.25">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x14ac:dyDescent="0.25">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x14ac:dyDescent="0.25">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x14ac:dyDescent="0.25">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x14ac:dyDescent="0.25">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x14ac:dyDescent="0.25">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x14ac:dyDescent="0.25">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x14ac:dyDescent="0.25">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x14ac:dyDescent="0.25">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x14ac:dyDescent="0.25">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x14ac:dyDescent="0.25">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x14ac:dyDescent="0.25">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x14ac:dyDescent="0.25">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x14ac:dyDescent="0.25">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x14ac:dyDescent="0.25">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x14ac:dyDescent="0.25">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x14ac:dyDescent="0.25">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x14ac:dyDescent="0.25">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x14ac:dyDescent="0.25">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x14ac:dyDescent="0.25">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x14ac:dyDescent="0.25">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x14ac:dyDescent="0.25">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x14ac:dyDescent="0.25">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x14ac:dyDescent="0.25">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x14ac:dyDescent="0.25">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x14ac:dyDescent="0.25">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x14ac:dyDescent="0.25">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x14ac:dyDescent="0.25">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x14ac:dyDescent="0.25">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x14ac:dyDescent="0.25">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x14ac:dyDescent="0.25">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x14ac:dyDescent="0.25">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x14ac:dyDescent="0.25">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x14ac:dyDescent="0.25">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x14ac:dyDescent="0.25">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x14ac:dyDescent="0.25">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x14ac:dyDescent="0.25">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x14ac:dyDescent="0.25">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x14ac:dyDescent="0.25">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x14ac:dyDescent="0.25">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x14ac:dyDescent="0.25">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x14ac:dyDescent="0.25">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x14ac:dyDescent="0.25">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x14ac:dyDescent="0.25">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x14ac:dyDescent="0.25">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x14ac:dyDescent="0.25">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x14ac:dyDescent="0.25">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x14ac:dyDescent="0.25">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x14ac:dyDescent="0.25">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x14ac:dyDescent="0.25">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x14ac:dyDescent="0.25">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x14ac:dyDescent="0.25">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x14ac:dyDescent="0.25">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x14ac:dyDescent="0.25">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x14ac:dyDescent="0.25">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x14ac:dyDescent="0.25">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x14ac:dyDescent="0.25">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x14ac:dyDescent="0.25">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x14ac:dyDescent="0.25">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x14ac:dyDescent="0.25">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x14ac:dyDescent="0.25">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x14ac:dyDescent="0.25">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x14ac:dyDescent="0.25">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x14ac:dyDescent="0.25">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x14ac:dyDescent="0.25">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x14ac:dyDescent="0.25">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x14ac:dyDescent="0.25">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x14ac:dyDescent="0.25">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x14ac:dyDescent="0.25">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x14ac:dyDescent="0.25">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x14ac:dyDescent="0.25">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x14ac:dyDescent="0.25">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x14ac:dyDescent="0.25">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x14ac:dyDescent="0.25">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x14ac:dyDescent="0.25">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x14ac:dyDescent="0.25">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x14ac:dyDescent="0.25">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x14ac:dyDescent="0.25">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x14ac:dyDescent="0.25">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x14ac:dyDescent="0.25">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x14ac:dyDescent="0.25">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x14ac:dyDescent="0.25">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x14ac:dyDescent="0.25">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x14ac:dyDescent="0.25">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x14ac:dyDescent="0.25">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x14ac:dyDescent="0.25">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x14ac:dyDescent="0.25">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x14ac:dyDescent="0.25">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x14ac:dyDescent="0.25">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x14ac:dyDescent="0.25">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x14ac:dyDescent="0.25">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x14ac:dyDescent="0.25">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x14ac:dyDescent="0.25">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x14ac:dyDescent="0.25">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x14ac:dyDescent="0.25">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x14ac:dyDescent="0.25">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x14ac:dyDescent="0.25">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x14ac:dyDescent="0.25">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x14ac:dyDescent="0.25">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x14ac:dyDescent="0.25">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x14ac:dyDescent="0.25">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x14ac:dyDescent="0.25">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x14ac:dyDescent="0.25">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x14ac:dyDescent="0.25">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x14ac:dyDescent="0.25">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x14ac:dyDescent="0.25">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x14ac:dyDescent="0.25">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x14ac:dyDescent="0.25">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x14ac:dyDescent="0.25">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x14ac:dyDescent="0.25">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x14ac:dyDescent="0.25">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x14ac:dyDescent="0.25">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x14ac:dyDescent="0.25">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x14ac:dyDescent="0.25">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x14ac:dyDescent="0.25">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x14ac:dyDescent="0.25">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x14ac:dyDescent="0.25">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x14ac:dyDescent="0.25">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x14ac:dyDescent="0.25">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x14ac:dyDescent="0.25">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x14ac:dyDescent="0.25">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x14ac:dyDescent="0.25">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x14ac:dyDescent="0.25">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x14ac:dyDescent="0.25">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x14ac:dyDescent="0.25">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x14ac:dyDescent="0.25">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x14ac:dyDescent="0.25">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x14ac:dyDescent="0.25">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x14ac:dyDescent="0.25">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x14ac:dyDescent="0.25">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x14ac:dyDescent="0.25">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x14ac:dyDescent="0.25">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x14ac:dyDescent="0.25">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x14ac:dyDescent="0.25">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x14ac:dyDescent="0.25">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x14ac:dyDescent="0.25">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x14ac:dyDescent="0.25">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x14ac:dyDescent="0.25">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x14ac:dyDescent="0.25">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x14ac:dyDescent="0.25">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x14ac:dyDescent="0.25">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x14ac:dyDescent="0.25">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x14ac:dyDescent="0.25">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x14ac:dyDescent="0.25">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x14ac:dyDescent="0.25">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x14ac:dyDescent="0.25">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x14ac:dyDescent="0.25">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x14ac:dyDescent="0.25">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x14ac:dyDescent="0.25">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x14ac:dyDescent="0.25">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x14ac:dyDescent="0.25">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x14ac:dyDescent="0.25">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x14ac:dyDescent="0.25">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x14ac:dyDescent="0.25">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x14ac:dyDescent="0.25">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x14ac:dyDescent="0.25">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x14ac:dyDescent="0.25">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x14ac:dyDescent="0.25">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x14ac:dyDescent="0.25">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x14ac:dyDescent="0.25">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x14ac:dyDescent="0.25">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x14ac:dyDescent="0.25">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x14ac:dyDescent="0.25">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x14ac:dyDescent="0.25">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x14ac:dyDescent="0.25">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x14ac:dyDescent="0.25">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x14ac:dyDescent="0.25">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x14ac:dyDescent="0.25">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x14ac:dyDescent="0.25">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x14ac:dyDescent="0.25">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x14ac:dyDescent="0.25">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x14ac:dyDescent="0.25">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x14ac:dyDescent="0.25">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x14ac:dyDescent="0.25">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x14ac:dyDescent="0.25">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x14ac:dyDescent="0.25">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x14ac:dyDescent="0.25">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x14ac:dyDescent="0.25">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x14ac:dyDescent="0.25">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x14ac:dyDescent="0.25">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x14ac:dyDescent="0.25">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x14ac:dyDescent="0.25">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x14ac:dyDescent="0.25">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x14ac:dyDescent="0.25">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x14ac:dyDescent="0.25">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x14ac:dyDescent="0.25">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x14ac:dyDescent="0.25">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x14ac:dyDescent="0.25">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x14ac:dyDescent="0.25">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x14ac:dyDescent="0.25">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x14ac:dyDescent="0.25">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x14ac:dyDescent="0.25">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x14ac:dyDescent="0.25">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x14ac:dyDescent="0.25">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x14ac:dyDescent="0.25">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x14ac:dyDescent="0.25">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x14ac:dyDescent="0.25">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x14ac:dyDescent="0.25">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x14ac:dyDescent="0.25">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x14ac:dyDescent="0.25">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x14ac:dyDescent="0.25">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x14ac:dyDescent="0.25">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x14ac:dyDescent="0.25">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x14ac:dyDescent="0.25">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x14ac:dyDescent="0.25">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x14ac:dyDescent="0.25">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x14ac:dyDescent="0.25">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x14ac:dyDescent="0.25">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x14ac:dyDescent="0.25">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x14ac:dyDescent="0.25">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x14ac:dyDescent="0.25">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x14ac:dyDescent="0.25">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x14ac:dyDescent="0.25">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x14ac:dyDescent="0.25">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x14ac:dyDescent="0.25">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x14ac:dyDescent="0.25">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x14ac:dyDescent="0.25">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x14ac:dyDescent="0.25">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x14ac:dyDescent="0.25">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x14ac:dyDescent="0.25">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x14ac:dyDescent="0.25">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x14ac:dyDescent="0.25">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x14ac:dyDescent="0.25">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x14ac:dyDescent="0.25">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x14ac:dyDescent="0.25">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x14ac:dyDescent="0.25">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x14ac:dyDescent="0.25">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x14ac:dyDescent="0.25">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x14ac:dyDescent="0.25">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x14ac:dyDescent="0.25">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x14ac:dyDescent="0.25">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x14ac:dyDescent="0.25">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x14ac:dyDescent="0.25">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x14ac:dyDescent="0.25">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x14ac:dyDescent="0.25">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x14ac:dyDescent="0.25">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x14ac:dyDescent="0.25">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x14ac:dyDescent="0.25">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x14ac:dyDescent="0.25">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x14ac:dyDescent="0.25">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x14ac:dyDescent="0.25">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x14ac:dyDescent="0.25">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x14ac:dyDescent="0.25">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x14ac:dyDescent="0.25">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x14ac:dyDescent="0.25">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x14ac:dyDescent="0.25">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x14ac:dyDescent="0.25">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x14ac:dyDescent="0.25">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x14ac:dyDescent="0.25">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x14ac:dyDescent="0.25">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x14ac:dyDescent="0.25">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x14ac:dyDescent="0.25">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x14ac:dyDescent="0.25">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x14ac:dyDescent="0.25">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x14ac:dyDescent="0.25">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x14ac:dyDescent="0.25">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x14ac:dyDescent="0.25">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x14ac:dyDescent="0.25">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x14ac:dyDescent="0.25">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x14ac:dyDescent="0.25">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x14ac:dyDescent="0.25">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x14ac:dyDescent="0.25">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x14ac:dyDescent="0.25">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x14ac:dyDescent="0.25">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x14ac:dyDescent="0.25">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x14ac:dyDescent="0.25">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x14ac:dyDescent="0.25">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x14ac:dyDescent="0.25">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x14ac:dyDescent="0.25">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x14ac:dyDescent="0.25">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x14ac:dyDescent="0.25">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x14ac:dyDescent="0.25">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x14ac:dyDescent="0.25">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x14ac:dyDescent="0.25">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x14ac:dyDescent="0.25">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x14ac:dyDescent="0.25">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x14ac:dyDescent="0.25">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x14ac:dyDescent="0.25">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x14ac:dyDescent="0.25">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x14ac:dyDescent="0.25">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x14ac:dyDescent="0.25">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x14ac:dyDescent="0.25">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x14ac:dyDescent="0.25">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x14ac:dyDescent="0.25">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x14ac:dyDescent="0.25">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x14ac:dyDescent="0.25">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x14ac:dyDescent="0.25">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x14ac:dyDescent="0.25">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x14ac:dyDescent="0.25">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x14ac:dyDescent="0.25">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x14ac:dyDescent="0.25">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x14ac:dyDescent="0.25">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x14ac:dyDescent="0.25">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x14ac:dyDescent="0.25">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x14ac:dyDescent="0.25">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x14ac:dyDescent="0.25">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x14ac:dyDescent="0.25">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x14ac:dyDescent="0.25">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x14ac:dyDescent="0.25">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x14ac:dyDescent="0.25">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x14ac:dyDescent="0.25">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x14ac:dyDescent="0.25">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x14ac:dyDescent="0.25">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x14ac:dyDescent="0.25">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x14ac:dyDescent="0.25">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x14ac:dyDescent="0.25">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x14ac:dyDescent="0.25">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x14ac:dyDescent="0.25">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x14ac:dyDescent="0.25">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x14ac:dyDescent="0.25">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x14ac:dyDescent="0.25">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x14ac:dyDescent="0.25">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x14ac:dyDescent="0.25">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x14ac:dyDescent="0.25">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x14ac:dyDescent="0.25">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x14ac:dyDescent="0.25">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x14ac:dyDescent="0.25">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x14ac:dyDescent="0.25">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x14ac:dyDescent="0.25">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x14ac:dyDescent="0.25">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x14ac:dyDescent="0.25">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x14ac:dyDescent="0.25">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x14ac:dyDescent="0.25">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x14ac:dyDescent="0.25">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x14ac:dyDescent="0.25">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x14ac:dyDescent="0.25">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x14ac:dyDescent="0.25">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x14ac:dyDescent="0.25">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x14ac:dyDescent="0.25">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x14ac:dyDescent="0.25">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x14ac:dyDescent="0.25">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x14ac:dyDescent="0.25">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x14ac:dyDescent="0.25">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x14ac:dyDescent="0.25">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x14ac:dyDescent="0.25">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x14ac:dyDescent="0.25">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x14ac:dyDescent="0.25">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x14ac:dyDescent="0.25">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x14ac:dyDescent="0.25">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x14ac:dyDescent="0.25">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x14ac:dyDescent="0.25">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x14ac:dyDescent="0.25">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x14ac:dyDescent="0.25">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x14ac:dyDescent="0.25">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x14ac:dyDescent="0.25">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x14ac:dyDescent="0.25">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x14ac:dyDescent="0.25">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x14ac:dyDescent="0.25">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x14ac:dyDescent="0.25">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x14ac:dyDescent="0.25">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x14ac:dyDescent="0.25">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x14ac:dyDescent="0.25">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x14ac:dyDescent="0.25">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x14ac:dyDescent="0.25">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x14ac:dyDescent="0.25">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x14ac:dyDescent="0.25">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x14ac:dyDescent="0.25">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x14ac:dyDescent="0.25">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x14ac:dyDescent="0.25">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x14ac:dyDescent="0.25">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x14ac:dyDescent="0.25">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x14ac:dyDescent="0.25">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x14ac:dyDescent="0.25">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x14ac:dyDescent="0.25">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x14ac:dyDescent="0.25">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x14ac:dyDescent="0.25">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x14ac:dyDescent="0.25">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x14ac:dyDescent="0.25">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x14ac:dyDescent="0.25">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x14ac:dyDescent="0.25">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x14ac:dyDescent="0.25">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x14ac:dyDescent="0.25">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x14ac:dyDescent="0.25">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x14ac:dyDescent="0.25">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x14ac:dyDescent="0.25">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x14ac:dyDescent="0.25">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x14ac:dyDescent="0.25">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x14ac:dyDescent="0.25">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x14ac:dyDescent="0.25">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x14ac:dyDescent="0.25">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x14ac:dyDescent="0.25">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x14ac:dyDescent="0.25">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x14ac:dyDescent="0.25">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x14ac:dyDescent="0.25">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x14ac:dyDescent="0.25">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x14ac:dyDescent="0.25">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x14ac:dyDescent="0.25">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x14ac:dyDescent="0.25">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x14ac:dyDescent="0.25">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x14ac:dyDescent="0.25">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x14ac:dyDescent="0.25">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x14ac:dyDescent="0.25">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x14ac:dyDescent="0.25">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x14ac:dyDescent="0.25">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x14ac:dyDescent="0.25">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x14ac:dyDescent="0.25">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x14ac:dyDescent="0.25">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x14ac:dyDescent="0.25">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x14ac:dyDescent="0.25">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x14ac:dyDescent="0.25">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x14ac:dyDescent="0.25">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x14ac:dyDescent="0.25">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x14ac:dyDescent="0.25">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x14ac:dyDescent="0.25">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x14ac:dyDescent="0.25">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x14ac:dyDescent="0.25">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x14ac:dyDescent="0.25">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x14ac:dyDescent="0.25">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x14ac:dyDescent="0.25">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x14ac:dyDescent="0.25">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x14ac:dyDescent="0.25">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x14ac:dyDescent="0.25">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x14ac:dyDescent="0.25">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x14ac:dyDescent="0.25">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x14ac:dyDescent="0.25">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x14ac:dyDescent="0.25">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x14ac:dyDescent="0.25">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x14ac:dyDescent="0.25">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x14ac:dyDescent="0.25">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x14ac:dyDescent="0.25">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x14ac:dyDescent="0.25">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x14ac:dyDescent="0.25">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x14ac:dyDescent="0.25">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x14ac:dyDescent="0.25">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x14ac:dyDescent="0.25">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x14ac:dyDescent="0.25">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x14ac:dyDescent="0.25">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x14ac:dyDescent="0.25">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x14ac:dyDescent="0.25">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x14ac:dyDescent="0.25">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x14ac:dyDescent="0.25">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x14ac:dyDescent="0.25">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x14ac:dyDescent="0.25">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x14ac:dyDescent="0.25">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x14ac:dyDescent="0.25">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x14ac:dyDescent="0.25">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x14ac:dyDescent="0.25">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x14ac:dyDescent="0.25">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x14ac:dyDescent="0.25">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x14ac:dyDescent="0.25">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x14ac:dyDescent="0.25">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x14ac:dyDescent="0.25">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x14ac:dyDescent="0.25">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x14ac:dyDescent="0.25">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x14ac:dyDescent="0.25">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x14ac:dyDescent="0.25">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x14ac:dyDescent="0.25">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x14ac:dyDescent="0.25">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x14ac:dyDescent="0.25">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x14ac:dyDescent="0.25">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x14ac:dyDescent="0.25">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x14ac:dyDescent="0.25">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x14ac:dyDescent="0.25">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x14ac:dyDescent="0.25">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x14ac:dyDescent="0.25">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x14ac:dyDescent="0.25">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x14ac:dyDescent="0.25">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x14ac:dyDescent="0.25">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x14ac:dyDescent="0.25">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x14ac:dyDescent="0.25">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x14ac:dyDescent="0.25">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x14ac:dyDescent="0.25">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x14ac:dyDescent="0.25">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x14ac:dyDescent="0.25">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x14ac:dyDescent="0.25">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x14ac:dyDescent="0.25">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x14ac:dyDescent="0.25">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x14ac:dyDescent="0.25">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x14ac:dyDescent="0.25">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x14ac:dyDescent="0.25">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x14ac:dyDescent="0.25">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x14ac:dyDescent="0.25">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x14ac:dyDescent="0.25">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x14ac:dyDescent="0.25">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x14ac:dyDescent="0.25">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x14ac:dyDescent="0.25">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x14ac:dyDescent="0.25">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x14ac:dyDescent="0.25">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x14ac:dyDescent="0.25">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x14ac:dyDescent="0.25">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x14ac:dyDescent="0.25">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x14ac:dyDescent="0.25">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x14ac:dyDescent="0.25">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x14ac:dyDescent="0.25">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x14ac:dyDescent="0.25">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x14ac:dyDescent="0.25">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x14ac:dyDescent="0.25">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x14ac:dyDescent="0.25">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x14ac:dyDescent="0.25">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x14ac:dyDescent="0.25">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x14ac:dyDescent="0.25">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x14ac:dyDescent="0.25">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x14ac:dyDescent="0.25">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x14ac:dyDescent="0.25">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x14ac:dyDescent="0.25">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x14ac:dyDescent="0.25">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x14ac:dyDescent="0.25">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x14ac:dyDescent="0.25">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x14ac:dyDescent="0.25">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x14ac:dyDescent="0.25">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x14ac:dyDescent="0.25">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x14ac:dyDescent="0.25">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x14ac:dyDescent="0.25">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x14ac:dyDescent="0.25">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x14ac:dyDescent="0.25">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x14ac:dyDescent="0.25">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x14ac:dyDescent="0.25">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x14ac:dyDescent="0.25">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x14ac:dyDescent="0.25">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x14ac:dyDescent="0.25">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x14ac:dyDescent="0.25">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x14ac:dyDescent="0.25">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x14ac:dyDescent="0.25">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x14ac:dyDescent="0.25">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x14ac:dyDescent="0.25">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x14ac:dyDescent="0.25">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x14ac:dyDescent="0.25">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x14ac:dyDescent="0.25">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x14ac:dyDescent="0.25">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x14ac:dyDescent="0.25">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x14ac:dyDescent="0.25">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x14ac:dyDescent="0.25">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x14ac:dyDescent="0.25">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x14ac:dyDescent="0.25">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x14ac:dyDescent="0.25">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x14ac:dyDescent="0.25">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x14ac:dyDescent="0.25">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x14ac:dyDescent="0.25">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x14ac:dyDescent="0.25">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x14ac:dyDescent="0.25">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x14ac:dyDescent="0.25">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x14ac:dyDescent="0.25">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x14ac:dyDescent="0.25">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x14ac:dyDescent="0.25">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x14ac:dyDescent="0.25">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x14ac:dyDescent="0.25">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x14ac:dyDescent="0.25">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x14ac:dyDescent="0.25">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x14ac:dyDescent="0.25">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x14ac:dyDescent="0.25">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x14ac:dyDescent="0.25">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x14ac:dyDescent="0.25">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x14ac:dyDescent="0.25">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x14ac:dyDescent="0.25">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x14ac:dyDescent="0.25">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x14ac:dyDescent="0.25">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x14ac:dyDescent="0.25">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x14ac:dyDescent="0.25">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x14ac:dyDescent="0.25">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x14ac:dyDescent="0.25">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x14ac:dyDescent="0.25">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x14ac:dyDescent="0.25">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x14ac:dyDescent="0.25">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x14ac:dyDescent="0.25">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x14ac:dyDescent="0.25">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x14ac:dyDescent="0.25">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x14ac:dyDescent="0.25">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x14ac:dyDescent="0.25">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x14ac:dyDescent="0.25">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x14ac:dyDescent="0.25">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x14ac:dyDescent="0.25">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x14ac:dyDescent="0.25">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x14ac:dyDescent="0.25">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x14ac:dyDescent="0.25">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x14ac:dyDescent="0.25">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x14ac:dyDescent="0.25">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x14ac:dyDescent="0.25">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x14ac:dyDescent="0.25">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x14ac:dyDescent="0.25">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x14ac:dyDescent="0.25">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x14ac:dyDescent="0.25">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x14ac:dyDescent="0.25">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x14ac:dyDescent="0.25">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x14ac:dyDescent="0.25">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x14ac:dyDescent="0.25">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x14ac:dyDescent="0.25">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x14ac:dyDescent="0.25">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x14ac:dyDescent="0.25">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x14ac:dyDescent="0.25">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x14ac:dyDescent="0.25">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x14ac:dyDescent="0.25">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x14ac:dyDescent="0.25">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x14ac:dyDescent="0.25">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x14ac:dyDescent="0.25">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x14ac:dyDescent="0.25">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x14ac:dyDescent="0.25">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x14ac:dyDescent="0.25">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x14ac:dyDescent="0.25">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x14ac:dyDescent="0.25">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x14ac:dyDescent="0.25">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x14ac:dyDescent="0.25">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x14ac:dyDescent="0.25">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x14ac:dyDescent="0.25">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x14ac:dyDescent="0.25">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x14ac:dyDescent="0.25">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x14ac:dyDescent="0.25">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x14ac:dyDescent="0.25">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x14ac:dyDescent="0.25">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x14ac:dyDescent="0.25">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x14ac:dyDescent="0.25">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x14ac:dyDescent="0.25">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x14ac:dyDescent="0.25">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x14ac:dyDescent="0.25">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x14ac:dyDescent="0.25">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x14ac:dyDescent="0.25">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x14ac:dyDescent="0.25">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x14ac:dyDescent="0.25">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x14ac:dyDescent="0.25">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x14ac:dyDescent="0.25">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x14ac:dyDescent="0.25">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x14ac:dyDescent="0.25">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x14ac:dyDescent="0.25">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x14ac:dyDescent="0.25">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x14ac:dyDescent="0.25">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x14ac:dyDescent="0.25">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x14ac:dyDescent="0.25">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x14ac:dyDescent="0.25">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x14ac:dyDescent="0.25">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x14ac:dyDescent="0.25">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x14ac:dyDescent="0.25">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x14ac:dyDescent="0.25">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x14ac:dyDescent="0.25">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x14ac:dyDescent="0.25">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x14ac:dyDescent="0.25">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x14ac:dyDescent="0.25">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x14ac:dyDescent="0.25">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x14ac:dyDescent="0.25">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x14ac:dyDescent="0.25">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x14ac:dyDescent="0.25">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x14ac:dyDescent="0.25">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x14ac:dyDescent="0.25">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x14ac:dyDescent="0.25">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x14ac:dyDescent="0.25">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x14ac:dyDescent="0.25">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x14ac:dyDescent="0.25">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x14ac:dyDescent="0.25">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x14ac:dyDescent="0.25">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x14ac:dyDescent="0.25">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x14ac:dyDescent="0.25">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x14ac:dyDescent="0.25">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x14ac:dyDescent="0.25">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x14ac:dyDescent="0.25">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x14ac:dyDescent="0.25">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x14ac:dyDescent="0.25">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x14ac:dyDescent="0.25">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x14ac:dyDescent="0.25">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x14ac:dyDescent="0.25">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x14ac:dyDescent="0.25">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x14ac:dyDescent="0.25">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x14ac:dyDescent="0.25">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x14ac:dyDescent="0.25">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x14ac:dyDescent="0.25">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x14ac:dyDescent="0.25">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x14ac:dyDescent="0.25">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x14ac:dyDescent="0.25">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x14ac:dyDescent="0.25">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x14ac:dyDescent="0.25">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x14ac:dyDescent="0.25">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x14ac:dyDescent="0.25">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x14ac:dyDescent="0.25">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x14ac:dyDescent="0.25">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x14ac:dyDescent="0.25">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x14ac:dyDescent="0.25">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x14ac:dyDescent="0.25">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x14ac:dyDescent="0.25">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x14ac:dyDescent="0.25">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x14ac:dyDescent="0.25">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x14ac:dyDescent="0.25">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x14ac:dyDescent="0.25">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x14ac:dyDescent="0.25">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x14ac:dyDescent="0.25">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x14ac:dyDescent="0.25">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x14ac:dyDescent="0.25">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x14ac:dyDescent="0.25">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x14ac:dyDescent="0.25">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x14ac:dyDescent="0.25">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x14ac:dyDescent="0.25">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x14ac:dyDescent="0.25">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x14ac:dyDescent="0.25">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x14ac:dyDescent="0.25">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x14ac:dyDescent="0.25">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x14ac:dyDescent="0.25">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x14ac:dyDescent="0.25">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x14ac:dyDescent="0.25">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x14ac:dyDescent="0.25">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x14ac:dyDescent="0.25">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x14ac:dyDescent="0.25">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x14ac:dyDescent="0.25">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x14ac:dyDescent="0.25">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x14ac:dyDescent="0.25">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x14ac:dyDescent="0.25">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x14ac:dyDescent="0.25">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x14ac:dyDescent="0.25">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x14ac:dyDescent="0.25">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x14ac:dyDescent="0.25">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x14ac:dyDescent="0.25">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x14ac:dyDescent="0.25">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x14ac:dyDescent="0.25">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x14ac:dyDescent="0.25">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x14ac:dyDescent="0.25">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x14ac:dyDescent="0.25">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x14ac:dyDescent="0.25">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x14ac:dyDescent="0.25">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x14ac:dyDescent="0.25">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x14ac:dyDescent="0.25">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x14ac:dyDescent="0.25">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x14ac:dyDescent="0.25">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x14ac:dyDescent="0.25">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x14ac:dyDescent="0.25">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x14ac:dyDescent="0.25">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x14ac:dyDescent="0.25">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x14ac:dyDescent="0.25">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x14ac:dyDescent="0.25">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x14ac:dyDescent="0.25">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x14ac:dyDescent="0.25">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x14ac:dyDescent="0.25">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x14ac:dyDescent="0.25">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x14ac:dyDescent="0.25">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x14ac:dyDescent="0.25">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x14ac:dyDescent="0.25">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x14ac:dyDescent="0.25">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x14ac:dyDescent="0.25">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x14ac:dyDescent="0.25">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x14ac:dyDescent="0.25">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x14ac:dyDescent="0.25">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x14ac:dyDescent="0.25">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x14ac:dyDescent="0.25">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x14ac:dyDescent="0.25">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x14ac:dyDescent="0.25">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x14ac:dyDescent="0.25">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x14ac:dyDescent="0.25">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x14ac:dyDescent="0.25">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x14ac:dyDescent="0.25">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x14ac:dyDescent="0.25">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x14ac:dyDescent="0.25">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x14ac:dyDescent="0.25">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x14ac:dyDescent="0.25">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x14ac:dyDescent="0.25">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x14ac:dyDescent="0.25">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x14ac:dyDescent="0.25">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x14ac:dyDescent="0.25">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x14ac:dyDescent="0.25">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x14ac:dyDescent="0.25">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x14ac:dyDescent="0.25">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x14ac:dyDescent="0.25">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x14ac:dyDescent="0.25">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x14ac:dyDescent="0.25">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x14ac:dyDescent="0.25">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x14ac:dyDescent="0.25">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x14ac:dyDescent="0.25">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x14ac:dyDescent="0.25">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x14ac:dyDescent="0.25">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x14ac:dyDescent="0.25">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x14ac:dyDescent="0.25">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x14ac:dyDescent="0.25">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x14ac:dyDescent="0.25">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x14ac:dyDescent="0.25">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x14ac:dyDescent="0.25">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x14ac:dyDescent="0.25">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x14ac:dyDescent="0.25">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x14ac:dyDescent="0.25">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x14ac:dyDescent="0.25">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x14ac:dyDescent="0.25">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x14ac:dyDescent="0.25">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x14ac:dyDescent="0.25">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x14ac:dyDescent="0.25">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x14ac:dyDescent="0.25">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x14ac:dyDescent="0.25">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x14ac:dyDescent="0.25">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x14ac:dyDescent="0.25">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x14ac:dyDescent="0.25">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x14ac:dyDescent="0.25">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x14ac:dyDescent="0.25">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x14ac:dyDescent="0.25">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x14ac:dyDescent="0.25">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x14ac:dyDescent="0.25">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x14ac:dyDescent="0.25">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x14ac:dyDescent="0.25">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x14ac:dyDescent="0.25">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x14ac:dyDescent="0.25">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x14ac:dyDescent="0.25">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x14ac:dyDescent="0.25">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x14ac:dyDescent="0.25">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x14ac:dyDescent="0.25">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x14ac:dyDescent="0.25">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x14ac:dyDescent="0.25">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x14ac:dyDescent="0.25">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x14ac:dyDescent="0.25">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x14ac:dyDescent="0.25">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x14ac:dyDescent="0.25">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x14ac:dyDescent="0.25">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x14ac:dyDescent="0.25">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x14ac:dyDescent="0.25">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x14ac:dyDescent="0.25">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x14ac:dyDescent="0.25">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x14ac:dyDescent="0.25">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x14ac:dyDescent="0.25">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x14ac:dyDescent="0.25">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x14ac:dyDescent="0.25">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x14ac:dyDescent="0.25">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x14ac:dyDescent="0.25">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x14ac:dyDescent="0.25">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x14ac:dyDescent="0.25">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x14ac:dyDescent="0.25">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x14ac:dyDescent="0.25">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x14ac:dyDescent="0.25">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x14ac:dyDescent="0.25">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x14ac:dyDescent="0.25">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x14ac:dyDescent="0.25">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x14ac:dyDescent="0.25">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x14ac:dyDescent="0.25">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x14ac:dyDescent="0.25">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x14ac:dyDescent="0.25">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x14ac:dyDescent="0.25">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x14ac:dyDescent="0.25">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x14ac:dyDescent="0.25">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x14ac:dyDescent="0.25">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x14ac:dyDescent="0.25">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sheetData>
  <mergeCells count="22">
    <mergeCell ref="C8:C9"/>
    <mergeCell ref="E8:E11"/>
    <mergeCell ref="C10:C11"/>
    <mergeCell ref="A2:E2"/>
    <mergeCell ref="A3:E3"/>
    <mergeCell ref="A4:E4"/>
    <mergeCell ref="A5:E5"/>
    <mergeCell ref="A7:E7"/>
    <mergeCell ref="A8:A11"/>
    <mergeCell ref="B8:B9"/>
    <mergeCell ref="A93:A94"/>
    <mergeCell ref="A96:A98"/>
    <mergeCell ref="A99:D99"/>
    <mergeCell ref="A100:D100"/>
    <mergeCell ref="B10:B11"/>
    <mergeCell ref="A12:E12"/>
    <mergeCell ref="A13:A39"/>
    <mergeCell ref="A91:D91"/>
    <mergeCell ref="A92:D92"/>
    <mergeCell ref="E92:E103"/>
    <mergeCell ref="A95:D95"/>
    <mergeCell ref="A101:A103"/>
  </mergeCells>
  <pageMargins left="0.7" right="0.7" top="0.75" bottom="0.75" header="0" footer="0"/>
  <pageSetup paperSize="9" orientation="portrait" r:id="rId1"/>
  <rowBreaks count="1" manualBreakCount="1">
    <brk id="7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N1001"/>
  <sheetViews>
    <sheetView showGridLines="0" tabSelected="1" topLeftCell="A49" zoomScale="90" zoomScaleNormal="90" workbookViewId="0">
      <selection activeCell="A12" sqref="A12"/>
    </sheetView>
  </sheetViews>
  <sheetFormatPr defaultColWidth="14.453125" defaultRowHeight="15" customHeight="1" x14ac:dyDescent="0.25"/>
  <cols>
    <col min="1" max="1" width="14.453125" style="140"/>
    <col min="2" max="2" width="38.26953125" customWidth="1"/>
    <col min="3" max="3" width="5.54296875" customWidth="1"/>
    <col min="4" max="5" width="7.81640625" customWidth="1"/>
    <col min="6" max="6" width="6.1796875" customWidth="1"/>
    <col min="7" max="7" width="5.54296875" customWidth="1"/>
    <col min="8" max="9" width="7.81640625" customWidth="1"/>
    <col min="10" max="10" width="6.54296875" customWidth="1"/>
    <col min="11" max="11" width="5.54296875" customWidth="1"/>
    <col min="12" max="13" width="7.81640625" customWidth="1"/>
    <col min="14" max="14" width="6.1796875" customWidth="1"/>
    <col min="15" max="15" width="5.54296875" customWidth="1"/>
    <col min="16" max="17" width="7.81640625" customWidth="1"/>
    <col min="18" max="18" width="6.1796875" customWidth="1"/>
    <col min="19" max="19" width="5.54296875" customWidth="1"/>
    <col min="20" max="21" width="7.81640625" customWidth="1"/>
    <col min="22" max="22" width="6.1796875" customWidth="1"/>
    <col min="23" max="23" width="5.54296875" customWidth="1"/>
    <col min="24" max="25" width="7.81640625" customWidth="1"/>
    <col min="26" max="26" width="6.54296875" customWidth="1"/>
    <col min="27" max="27" width="5.54296875" customWidth="1"/>
    <col min="28" max="29" width="7.81640625" customWidth="1"/>
    <col min="30" max="30" width="6.1796875" customWidth="1"/>
    <col min="31" max="31" width="5.54296875" customWidth="1"/>
    <col min="32" max="33" width="7.81640625" customWidth="1"/>
    <col min="34" max="34" width="6.1796875" customWidth="1"/>
    <col min="35" max="35" width="5.54296875" customWidth="1"/>
    <col min="36" max="37" width="7.81640625" customWidth="1"/>
    <col min="38" max="38" width="6.1796875" customWidth="1"/>
    <col min="39" max="39" width="5.54296875" customWidth="1"/>
    <col min="40" max="42" width="7.81640625" customWidth="1"/>
    <col min="43" max="43" width="5.54296875" customWidth="1"/>
    <col min="44" max="45" width="7.81640625" customWidth="1"/>
    <col min="46" max="46" width="6.1796875" customWidth="1"/>
    <col min="47" max="47" width="5.54296875" customWidth="1"/>
    <col min="48" max="49" width="7.81640625" customWidth="1"/>
    <col min="50" max="50" width="6.1796875" customWidth="1"/>
    <col min="51" max="51" width="5.54296875" customWidth="1"/>
    <col min="52" max="53" width="7.81640625" customWidth="1"/>
    <col min="54" max="54" width="6.1796875" customWidth="1"/>
    <col min="55" max="55" width="6.81640625" customWidth="1"/>
    <col min="56" max="56" width="9.26953125" customWidth="1"/>
    <col min="57" max="57" width="13" customWidth="1"/>
    <col min="58" max="58" width="7.81640625" customWidth="1"/>
    <col min="59" max="59" width="6.81640625" customWidth="1"/>
    <col min="60" max="60" width="9.26953125" customWidth="1"/>
    <col min="61" max="61" width="13" customWidth="1"/>
    <col min="62" max="62" width="7.81640625" customWidth="1"/>
    <col min="63" max="63" width="6.81640625" customWidth="1"/>
    <col min="64" max="64" width="9.26953125" customWidth="1"/>
    <col min="65" max="65" width="13" customWidth="1"/>
    <col min="66" max="66" width="7.81640625" customWidth="1"/>
    <col min="67" max="67" width="7.26953125" customWidth="1"/>
    <col min="68" max="68" width="9.26953125" customWidth="1"/>
    <col min="69" max="69" width="13" customWidth="1"/>
    <col min="70" max="70" width="7.81640625" customWidth="1"/>
    <col min="71" max="71" width="8.1796875" customWidth="1"/>
    <col min="72" max="74" width="7.81640625" customWidth="1"/>
    <col min="75" max="75" width="5.54296875" customWidth="1"/>
    <col min="76" max="77" width="7.81640625" customWidth="1"/>
    <col min="78" max="78" width="6.1796875" customWidth="1"/>
    <col min="79" max="79" width="7.26953125" customWidth="1"/>
    <col min="80" max="82" width="7.81640625" customWidth="1"/>
    <col min="83" max="83" width="8" customWidth="1"/>
    <col min="84" max="84" width="9.26953125" customWidth="1"/>
    <col min="85" max="85" width="5.54296875" customWidth="1"/>
    <col min="86" max="86" width="7.81640625" customWidth="1"/>
    <col min="87" max="87" width="8.54296875" customWidth="1"/>
    <col min="88" max="89" width="7.81640625" customWidth="1"/>
    <col min="90" max="90" width="19.453125" customWidth="1"/>
  </cols>
  <sheetData>
    <row r="1" spans="1:90" ht="21" customHeight="1" x14ac:dyDescent="0.25">
      <c r="B1" s="166">
        <f>+'B2 Logframe and Milestones '!A2:E2</f>
        <v>0</v>
      </c>
      <c r="C1" s="148"/>
      <c r="D1" s="148"/>
      <c r="E1" s="148"/>
      <c r="F1" s="148"/>
      <c r="G1" s="148"/>
      <c r="H1" s="148"/>
      <c r="I1" s="148"/>
      <c r="J1" s="148"/>
      <c r="K1" s="148"/>
      <c r="L1" s="148"/>
      <c r="M1" s="148"/>
      <c r="N1" s="148"/>
      <c r="O1" s="148"/>
      <c r="P1" s="148"/>
      <c r="Q1" s="148"/>
      <c r="R1" s="148"/>
      <c r="S1" s="148"/>
      <c r="T1" s="148"/>
      <c r="U1" s="148"/>
      <c r="V1" s="148"/>
      <c r="W1" s="148"/>
      <c r="X1" s="148"/>
      <c r="Y1" s="148"/>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row>
    <row r="2" spans="1:90" ht="21" customHeight="1" x14ac:dyDescent="0.25">
      <c r="B2" s="166">
        <f>+'B2 Logframe and Milestones '!A3:E3</f>
        <v>0</v>
      </c>
      <c r="C2" s="148"/>
      <c r="D2" s="148"/>
      <c r="E2" s="148"/>
      <c r="F2" s="148"/>
      <c r="G2" s="148"/>
      <c r="H2" s="148"/>
      <c r="I2" s="148"/>
      <c r="J2" s="148"/>
      <c r="K2" s="148"/>
      <c r="L2" s="148"/>
      <c r="M2" s="148"/>
      <c r="N2" s="148"/>
      <c r="O2" s="148"/>
      <c r="P2" s="148"/>
      <c r="Q2" s="148"/>
      <c r="R2" s="148"/>
      <c r="S2" s="148"/>
      <c r="T2" s="148"/>
      <c r="U2" s="148"/>
      <c r="V2" s="148"/>
      <c r="W2" s="148"/>
      <c r="X2" s="148"/>
      <c r="Y2" s="148"/>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row>
    <row r="3" spans="1:90" ht="21" customHeight="1" x14ac:dyDescent="0.25">
      <c r="B3" s="166">
        <f>+'B2 Logframe and Milestones '!A4:E4</f>
        <v>0</v>
      </c>
      <c r="C3" s="148"/>
      <c r="D3" s="148"/>
      <c r="E3" s="148"/>
      <c r="F3" s="148"/>
      <c r="G3" s="148"/>
      <c r="H3" s="148"/>
      <c r="I3" s="148"/>
      <c r="J3" s="148"/>
      <c r="K3" s="148"/>
      <c r="L3" s="148"/>
      <c r="M3" s="148"/>
      <c r="N3" s="148"/>
      <c r="O3" s="148"/>
      <c r="P3" s="148"/>
      <c r="Q3" s="148"/>
      <c r="R3" s="148"/>
      <c r="S3" s="148"/>
      <c r="T3" s="148"/>
      <c r="U3" s="148"/>
      <c r="V3" s="148"/>
      <c r="W3" s="148"/>
      <c r="X3" s="148"/>
      <c r="Y3" s="148"/>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row>
    <row r="4" spans="1:90" ht="21" customHeight="1" x14ac:dyDescent="0.25">
      <c r="B4" s="195" t="s">
        <v>177</v>
      </c>
      <c r="C4" s="196"/>
      <c r="D4" s="196"/>
      <c r="E4" s="196"/>
      <c r="F4" s="196"/>
      <c r="G4" s="196"/>
      <c r="H4" s="196"/>
      <c r="I4" s="196"/>
      <c r="J4" s="196"/>
      <c r="K4" s="196"/>
      <c r="L4" s="196"/>
      <c r="M4" s="196"/>
      <c r="N4" s="196"/>
      <c r="O4" s="196"/>
      <c r="P4" s="196"/>
      <c r="Q4" s="196"/>
      <c r="R4" s="196"/>
      <c r="S4" s="196"/>
      <c r="T4" s="196"/>
      <c r="U4" s="196"/>
      <c r="V4" s="196"/>
      <c r="W4" s="196"/>
      <c r="X4" s="196"/>
      <c r="Y4" s="196"/>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row>
    <row r="5" spans="1:90" ht="44.25" customHeight="1" x14ac:dyDescent="0.25">
      <c r="A5" s="198" t="s">
        <v>247</v>
      </c>
      <c r="B5" s="38" t="s">
        <v>248</v>
      </c>
      <c r="C5" s="171" t="str">
        <f>+' B1 Budget Detail'!B10</f>
        <v>Argentina</v>
      </c>
      <c r="D5" s="146"/>
      <c r="E5" s="146"/>
      <c r="F5" s="142"/>
      <c r="G5" s="171" t="str">
        <f>+' B1 Budget Detail'!B11</f>
        <v>Bolivia</v>
      </c>
      <c r="H5" s="146"/>
      <c r="I5" s="146"/>
      <c r="J5" s="142"/>
      <c r="K5" s="171" t="str">
        <f>+' B1 Budget Detail'!B12</f>
        <v>Brasil</v>
      </c>
      <c r="L5" s="146"/>
      <c r="M5" s="146"/>
      <c r="N5" s="142"/>
      <c r="O5" s="171" t="str">
        <f>+' B1 Budget Detail'!B13</f>
        <v>Chad</v>
      </c>
      <c r="P5" s="146"/>
      <c r="Q5" s="146"/>
      <c r="R5" s="142"/>
      <c r="S5" s="171" t="str">
        <f>+' B1 Budget Detail'!B14</f>
        <v>Chile</v>
      </c>
      <c r="T5" s="146"/>
      <c r="U5" s="146"/>
      <c r="V5" s="142"/>
      <c r="W5" s="171" t="str">
        <f>+' B1 Budget Detail'!B15</f>
        <v>Colombia</v>
      </c>
      <c r="X5" s="146"/>
      <c r="Y5" s="146"/>
      <c r="Z5" s="142"/>
      <c r="AA5" s="171" t="str">
        <f>+' B1 Budget Detail'!B16</f>
        <v>Dominican Republic</v>
      </c>
      <c r="AB5" s="146"/>
      <c r="AC5" s="146"/>
      <c r="AD5" s="142"/>
      <c r="AE5" s="171" t="str">
        <f>+' B1 Budget Detail'!B17</f>
        <v>Ecuador</v>
      </c>
      <c r="AF5" s="146"/>
      <c r="AG5" s="146"/>
      <c r="AH5" s="142"/>
      <c r="AI5" s="171" t="str">
        <f>+' B1 Budget Detail'!B18</f>
        <v>El Salvador</v>
      </c>
      <c r="AJ5" s="146"/>
      <c r="AK5" s="146"/>
      <c r="AL5" s="142"/>
      <c r="AM5" s="171" t="str">
        <f>+' B1 Budget Detail'!B19</f>
        <v>Guatemala</v>
      </c>
      <c r="AN5" s="146"/>
      <c r="AO5" s="146"/>
      <c r="AP5" s="142"/>
      <c r="AQ5" s="171" t="str">
        <f>+' B1 Budget Detail'!B20</f>
        <v>Haiti</v>
      </c>
      <c r="AR5" s="146"/>
      <c r="AS5" s="146"/>
      <c r="AT5" s="142"/>
      <c r="AU5" s="171" t="str">
        <f>+' B1 Budget Detail'!B21</f>
        <v>Honduras</v>
      </c>
      <c r="AV5" s="146"/>
      <c r="AW5" s="146"/>
      <c r="AX5" s="142"/>
      <c r="AY5" s="171" t="str">
        <f>+' B1 Budget Detail'!B22</f>
        <v>Mexico</v>
      </c>
      <c r="AZ5" s="146"/>
      <c r="BA5" s="146"/>
      <c r="BB5" s="142"/>
      <c r="BC5" s="171" t="str">
        <f>+' B1 Budget Detail'!B23</f>
        <v>Nicaragua</v>
      </c>
      <c r="BD5" s="146"/>
      <c r="BE5" s="146"/>
      <c r="BF5" s="142"/>
      <c r="BG5" s="171" t="str">
        <f>+' B1 Budget Detail'!B24</f>
        <v>Panama</v>
      </c>
      <c r="BH5" s="146"/>
      <c r="BI5" s="146"/>
      <c r="BJ5" s="142"/>
      <c r="BK5" s="171" t="str">
        <f>+' B1 Budget Detail'!B25</f>
        <v>Paraguay</v>
      </c>
      <c r="BL5" s="146"/>
      <c r="BM5" s="146"/>
      <c r="BN5" s="142"/>
      <c r="BO5" s="171" t="str">
        <f>+' B1 Budget Detail'!B26</f>
        <v>Peru</v>
      </c>
      <c r="BP5" s="146"/>
      <c r="BQ5" s="146"/>
      <c r="BR5" s="142"/>
      <c r="BS5" s="171" t="str">
        <f>+' B1 Budget Detail'!B27</f>
        <v>Spain</v>
      </c>
      <c r="BT5" s="146"/>
      <c r="BU5" s="146"/>
      <c r="BV5" s="142"/>
      <c r="BW5" s="171" t="str">
        <f>+' B1 Budget Detail'!B28</f>
        <v>Uruguay</v>
      </c>
      <c r="BX5" s="146"/>
      <c r="BY5" s="146"/>
      <c r="BZ5" s="142"/>
      <c r="CA5" s="171" t="str">
        <f>+' B1 Budget Detail'!B29</f>
        <v>Venezuela</v>
      </c>
      <c r="CB5" s="146"/>
      <c r="CC5" s="146"/>
      <c r="CD5" s="142"/>
      <c r="CE5" s="192" t="s">
        <v>243</v>
      </c>
      <c r="CF5" s="193"/>
      <c r="CG5" s="193"/>
      <c r="CH5" s="194"/>
      <c r="CI5" s="171" t="s">
        <v>178</v>
      </c>
      <c r="CJ5" s="146"/>
      <c r="CK5" s="146"/>
      <c r="CL5" s="142"/>
    </row>
    <row r="6" spans="1:90" ht="14.25" customHeight="1" x14ac:dyDescent="0.25">
      <c r="B6" s="171" t="s">
        <v>179</v>
      </c>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2"/>
    </row>
    <row r="7" spans="1:90" ht="12.75" customHeight="1" x14ac:dyDescent="0.25">
      <c r="B7" s="38"/>
      <c r="C7" s="74" t="s">
        <v>180</v>
      </c>
      <c r="D7" s="74" t="s">
        <v>181</v>
      </c>
      <c r="E7" s="74" t="s">
        <v>182</v>
      </c>
      <c r="F7" s="42" t="s">
        <v>183</v>
      </c>
      <c r="G7" s="74" t="s">
        <v>180</v>
      </c>
      <c r="H7" s="74" t="s">
        <v>181</v>
      </c>
      <c r="I7" s="74" t="s">
        <v>182</v>
      </c>
      <c r="J7" s="42" t="s">
        <v>183</v>
      </c>
      <c r="K7" s="74" t="s">
        <v>180</v>
      </c>
      <c r="L7" s="74" t="s">
        <v>181</v>
      </c>
      <c r="M7" s="74" t="s">
        <v>182</v>
      </c>
      <c r="N7" s="42" t="s">
        <v>183</v>
      </c>
      <c r="O7" s="74" t="s">
        <v>180</v>
      </c>
      <c r="P7" s="74" t="s">
        <v>181</v>
      </c>
      <c r="Q7" s="74" t="s">
        <v>182</v>
      </c>
      <c r="R7" s="42" t="s">
        <v>183</v>
      </c>
      <c r="S7" s="74" t="s">
        <v>180</v>
      </c>
      <c r="T7" s="74" t="s">
        <v>181</v>
      </c>
      <c r="U7" s="74" t="s">
        <v>182</v>
      </c>
      <c r="V7" s="42" t="s">
        <v>183</v>
      </c>
      <c r="W7" s="74" t="s">
        <v>180</v>
      </c>
      <c r="X7" s="74" t="s">
        <v>181</v>
      </c>
      <c r="Y7" s="74" t="s">
        <v>182</v>
      </c>
      <c r="Z7" s="42" t="s">
        <v>183</v>
      </c>
      <c r="AA7" s="74" t="s">
        <v>180</v>
      </c>
      <c r="AB7" s="74" t="s">
        <v>181</v>
      </c>
      <c r="AC7" s="74" t="s">
        <v>182</v>
      </c>
      <c r="AD7" s="42" t="s">
        <v>183</v>
      </c>
      <c r="AE7" s="74" t="s">
        <v>180</v>
      </c>
      <c r="AF7" s="74" t="s">
        <v>181</v>
      </c>
      <c r="AG7" s="74" t="s">
        <v>182</v>
      </c>
      <c r="AH7" s="42" t="s">
        <v>183</v>
      </c>
      <c r="AI7" s="74" t="s">
        <v>180</v>
      </c>
      <c r="AJ7" s="74" t="s">
        <v>181</v>
      </c>
      <c r="AK7" s="74" t="s">
        <v>182</v>
      </c>
      <c r="AL7" s="42" t="s">
        <v>183</v>
      </c>
      <c r="AM7" s="74" t="s">
        <v>180</v>
      </c>
      <c r="AN7" s="74" t="s">
        <v>181</v>
      </c>
      <c r="AO7" s="74" t="s">
        <v>182</v>
      </c>
      <c r="AP7" s="42" t="s">
        <v>183</v>
      </c>
      <c r="AQ7" s="74" t="s">
        <v>180</v>
      </c>
      <c r="AR7" s="74" t="s">
        <v>181</v>
      </c>
      <c r="AS7" s="74" t="s">
        <v>182</v>
      </c>
      <c r="AT7" s="42" t="s">
        <v>183</v>
      </c>
      <c r="AU7" s="74" t="s">
        <v>180</v>
      </c>
      <c r="AV7" s="74" t="s">
        <v>181</v>
      </c>
      <c r="AW7" s="74" t="s">
        <v>182</v>
      </c>
      <c r="AX7" s="42" t="s">
        <v>183</v>
      </c>
      <c r="AY7" s="74" t="s">
        <v>180</v>
      </c>
      <c r="AZ7" s="74" t="s">
        <v>181</v>
      </c>
      <c r="BA7" s="74" t="s">
        <v>182</v>
      </c>
      <c r="BB7" s="42" t="s">
        <v>183</v>
      </c>
      <c r="BC7" s="74" t="s">
        <v>180</v>
      </c>
      <c r="BD7" s="74" t="s">
        <v>181</v>
      </c>
      <c r="BE7" s="74" t="s">
        <v>182</v>
      </c>
      <c r="BF7" s="42" t="s">
        <v>183</v>
      </c>
      <c r="BG7" s="74" t="s">
        <v>180</v>
      </c>
      <c r="BH7" s="74" t="s">
        <v>181</v>
      </c>
      <c r="BI7" s="74" t="s">
        <v>182</v>
      </c>
      <c r="BJ7" s="42" t="s">
        <v>183</v>
      </c>
      <c r="BK7" s="74" t="s">
        <v>180</v>
      </c>
      <c r="BL7" s="74" t="s">
        <v>181</v>
      </c>
      <c r="BM7" s="74" t="s">
        <v>182</v>
      </c>
      <c r="BN7" s="42" t="s">
        <v>183</v>
      </c>
      <c r="BO7" s="74" t="s">
        <v>180</v>
      </c>
      <c r="BP7" s="74" t="s">
        <v>181</v>
      </c>
      <c r="BQ7" s="74" t="s">
        <v>182</v>
      </c>
      <c r="BR7" s="42" t="s">
        <v>183</v>
      </c>
      <c r="BS7" s="74" t="s">
        <v>180</v>
      </c>
      <c r="BT7" s="74" t="s">
        <v>181</v>
      </c>
      <c r="BU7" s="74" t="s">
        <v>182</v>
      </c>
      <c r="BV7" s="42" t="s">
        <v>183</v>
      </c>
      <c r="BW7" s="74" t="s">
        <v>180</v>
      </c>
      <c r="BX7" s="74" t="s">
        <v>181</v>
      </c>
      <c r="BY7" s="74" t="s">
        <v>182</v>
      </c>
      <c r="BZ7" s="42" t="s">
        <v>183</v>
      </c>
      <c r="CA7" s="74" t="s">
        <v>180</v>
      </c>
      <c r="CB7" s="74" t="s">
        <v>181</v>
      </c>
      <c r="CC7" s="74" t="s">
        <v>182</v>
      </c>
      <c r="CD7" s="42" t="s">
        <v>183</v>
      </c>
      <c r="CE7" s="74" t="s">
        <v>180</v>
      </c>
      <c r="CF7" s="74" t="s">
        <v>181</v>
      </c>
      <c r="CG7" s="74" t="s">
        <v>182</v>
      </c>
      <c r="CH7" s="42" t="s">
        <v>183</v>
      </c>
      <c r="CI7" s="74" t="s">
        <v>180</v>
      </c>
      <c r="CJ7" s="74" t="s">
        <v>181</v>
      </c>
      <c r="CK7" s="74" t="s">
        <v>182</v>
      </c>
      <c r="CL7" s="42" t="s">
        <v>183</v>
      </c>
    </row>
    <row r="8" spans="1:90" ht="12.75" customHeight="1" x14ac:dyDescent="0.25">
      <c r="A8" s="140" t="s">
        <v>109</v>
      </c>
      <c r="B8" s="52" t="s">
        <v>249</v>
      </c>
      <c r="C8" s="96">
        <v>525</v>
      </c>
      <c r="D8" s="97">
        <v>810</v>
      </c>
      <c r="E8" s="75"/>
      <c r="F8" s="76">
        <f t="shared" ref="F8:F10" si="0">SUM(C8:E8)</f>
        <v>1335</v>
      </c>
      <c r="G8" s="97">
        <v>1131</v>
      </c>
      <c r="H8" s="97">
        <v>2468</v>
      </c>
      <c r="I8" s="75"/>
      <c r="J8" s="76">
        <f t="shared" ref="J8:J10" si="1">SUM(G8:I8)</f>
        <v>3599</v>
      </c>
      <c r="K8" s="97">
        <v>140</v>
      </c>
      <c r="L8" s="97">
        <v>230</v>
      </c>
      <c r="M8" s="97"/>
      <c r="N8" s="76">
        <f>SUM(K8:M8)</f>
        <v>370</v>
      </c>
      <c r="O8" s="97">
        <v>89</v>
      </c>
      <c r="P8" s="97">
        <v>11</v>
      </c>
      <c r="Q8" s="97"/>
      <c r="R8" s="76">
        <f>SUM(O8:Q8)</f>
        <v>100</v>
      </c>
      <c r="S8" s="97">
        <v>80</v>
      </c>
      <c r="T8" s="97">
        <v>105</v>
      </c>
      <c r="U8" s="97"/>
      <c r="V8" s="76">
        <f>SUM(S8:U8)</f>
        <v>185</v>
      </c>
      <c r="W8" s="97">
        <v>3554</v>
      </c>
      <c r="X8" s="97">
        <v>3468</v>
      </c>
      <c r="Y8" s="97"/>
      <c r="Z8" s="76">
        <f>SUM(W8:Y8)</f>
        <v>7022</v>
      </c>
      <c r="AA8" s="97">
        <v>850</v>
      </c>
      <c r="AB8" s="97">
        <v>1442</v>
      </c>
      <c r="AC8" s="97"/>
      <c r="AD8" s="76">
        <f>SUM(AA8:AC8)</f>
        <v>2292</v>
      </c>
      <c r="AE8" s="97">
        <v>380</v>
      </c>
      <c r="AF8" s="97">
        <v>297</v>
      </c>
      <c r="AG8" s="97"/>
      <c r="AH8" s="76">
        <f>SUM(AE8:AG8)</f>
        <v>677</v>
      </c>
      <c r="AI8" s="97">
        <v>317</v>
      </c>
      <c r="AJ8" s="97">
        <v>379</v>
      </c>
      <c r="AK8" s="97"/>
      <c r="AL8" s="76">
        <f>SUM(AI8:AK8)</f>
        <v>696</v>
      </c>
      <c r="AM8" s="97">
        <v>508</v>
      </c>
      <c r="AN8" s="97">
        <v>631</v>
      </c>
      <c r="AO8" s="97"/>
      <c r="AP8" s="76">
        <f>SUM(AM8:AO8)</f>
        <v>1139</v>
      </c>
      <c r="AQ8" s="97"/>
      <c r="AR8" s="97"/>
      <c r="AS8" s="97"/>
      <c r="AT8" s="76">
        <f>SUM(AQ8:AS8)</f>
        <v>0</v>
      </c>
      <c r="AU8" s="97">
        <v>348</v>
      </c>
      <c r="AV8" s="97">
        <v>380</v>
      </c>
      <c r="AW8" s="97"/>
      <c r="AX8" s="76">
        <f>SUM(AU8:AW8)</f>
        <v>728</v>
      </c>
      <c r="AY8" s="97">
        <v>35</v>
      </c>
      <c r="AZ8" s="97">
        <v>40</v>
      </c>
      <c r="BA8" s="97"/>
      <c r="BB8" s="76">
        <f>SUM(AY8:BA8)</f>
        <v>75</v>
      </c>
      <c r="BC8" s="97">
        <v>561</v>
      </c>
      <c r="BD8" s="97">
        <v>763</v>
      </c>
      <c r="BE8" s="97"/>
      <c r="BF8" s="76">
        <f>SUM(BC8:BE8)</f>
        <v>1324</v>
      </c>
      <c r="BG8" s="97">
        <v>15</v>
      </c>
      <c r="BH8" s="97">
        <v>95</v>
      </c>
      <c r="BI8" s="97"/>
      <c r="BJ8" s="76">
        <f>SUM(BG8:BI8)</f>
        <v>110</v>
      </c>
      <c r="BK8" s="97">
        <v>215</v>
      </c>
      <c r="BL8" s="97">
        <v>207</v>
      </c>
      <c r="BM8" s="97"/>
      <c r="BN8" s="76">
        <f>SUM(BK8:BM8)</f>
        <v>422</v>
      </c>
      <c r="BO8" s="97">
        <v>1890</v>
      </c>
      <c r="BP8" s="97">
        <v>1927</v>
      </c>
      <c r="BQ8" s="97"/>
      <c r="BR8" s="76">
        <f>SUM(BO8:BQ8)</f>
        <v>3817</v>
      </c>
      <c r="BS8" s="97">
        <v>9466</v>
      </c>
      <c r="BT8" s="97">
        <v>9117</v>
      </c>
      <c r="BU8" s="97">
        <v>123</v>
      </c>
      <c r="BV8" s="76">
        <f>SUM(BS8:BU8)</f>
        <v>18706</v>
      </c>
      <c r="BW8" s="103">
        <v>87</v>
      </c>
      <c r="BX8" s="103">
        <v>118</v>
      </c>
      <c r="BY8" s="103"/>
      <c r="BZ8" s="104">
        <f>SUM(BW8:BY8)</f>
        <v>205</v>
      </c>
      <c r="CA8" s="103">
        <v>866</v>
      </c>
      <c r="CB8" s="103">
        <v>1184</v>
      </c>
      <c r="CC8" s="103"/>
      <c r="CD8" s="104">
        <f>SUM(CA8:CC8)</f>
        <v>2050</v>
      </c>
      <c r="CE8" s="75">
        <v>4690</v>
      </c>
      <c r="CF8" s="75">
        <v>5533</v>
      </c>
      <c r="CG8" s="75"/>
      <c r="CH8" s="76">
        <f t="shared" ref="CH8:CH10" si="2">SUM(CE8:CG8)</f>
        <v>10223</v>
      </c>
      <c r="CI8" s="75">
        <f>+C8+G8+K8+O8+S8+W8+AA8+AE8+AI8+AM8+AQ8+AU8+AY8+BC8+BG8+BK8+BO8+BS8+BW8+CA8+CE8</f>
        <v>25747</v>
      </c>
      <c r="CJ8" s="75">
        <f t="shared" ref="CJ8:CK8" si="3">+D8+H8+L8+P8+T8+X8+AB8+AF8+AJ8+AN8+AR8+AV8+AZ8+BD8+BH8+BL8+BP8+BT8+BX8+CB8+CF8</f>
        <v>29205</v>
      </c>
      <c r="CK8" s="75">
        <f t="shared" si="3"/>
        <v>123</v>
      </c>
      <c r="CL8" s="76">
        <f>+SUM(CI8:CK8)</f>
        <v>55075</v>
      </c>
    </row>
    <row r="9" spans="1:90" ht="12.75" customHeight="1" x14ac:dyDescent="0.25">
      <c r="A9" s="140" t="s">
        <v>148</v>
      </c>
      <c r="B9" s="21" t="s">
        <v>249</v>
      </c>
      <c r="C9" s="98">
        <v>475</v>
      </c>
      <c r="D9" s="98">
        <v>715</v>
      </c>
      <c r="E9" s="77"/>
      <c r="F9" s="76">
        <f t="shared" si="0"/>
        <v>1190</v>
      </c>
      <c r="G9" s="98">
        <v>1110</v>
      </c>
      <c r="H9" s="98">
        <v>2491</v>
      </c>
      <c r="I9" s="77"/>
      <c r="J9" s="76">
        <f t="shared" si="1"/>
        <v>3601</v>
      </c>
      <c r="K9" s="98">
        <v>180</v>
      </c>
      <c r="L9" s="98">
        <v>270</v>
      </c>
      <c r="M9" s="98"/>
      <c r="N9" s="76">
        <f>SUM(K9:M9)</f>
        <v>450</v>
      </c>
      <c r="O9" s="98">
        <v>44</v>
      </c>
      <c r="P9" s="98">
        <v>6</v>
      </c>
      <c r="Q9" s="98"/>
      <c r="R9" s="76">
        <f>SUM(O9:Q9)</f>
        <v>50</v>
      </c>
      <c r="S9" s="97">
        <v>80</v>
      </c>
      <c r="T9" s="97">
        <v>105</v>
      </c>
      <c r="U9" s="98"/>
      <c r="V9" s="76">
        <f>SUM(S9:U9)</f>
        <v>185</v>
      </c>
      <c r="W9" s="98">
        <v>3426</v>
      </c>
      <c r="X9" s="98">
        <v>3321</v>
      </c>
      <c r="Y9" s="98"/>
      <c r="Z9" s="76">
        <f>SUM(W9:Y9)</f>
        <v>6747</v>
      </c>
      <c r="AA9" s="98">
        <v>856</v>
      </c>
      <c r="AB9" s="98">
        <v>1332</v>
      </c>
      <c r="AC9" s="98"/>
      <c r="AD9" s="76">
        <f>SUM(AA9:AC9)</f>
        <v>2188</v>
      </c>
      <c r="AE9" s="97">
        <v>392</v>
      </c>
      <c r="AF9" s="97">
        <v>308</v>
      </c>
      <c r="AG9" s="98"/>
      <c r="AH9" s="76">
        <f>SUM(AE9:AG9)</f>
        <v>700</v>
      </c>
      <c r="AI9" s="97">
        <v>317</v>
      </c>
      <c r="AJ9" s="97">
        <v>379</v>
      </c>
      <c r="AK9" s="98"/>
      <c r="AL9" s="76">
        <f>SUM(AI9:AK9)</f>
        <v>696</v>
      </c>
      <c r="AM9" s="97">
        <v>508</v>
      </c>
      <c r="AN9" s="97">
        <v>631</v>
      </c>
      <c r="AO9" s="98"/>
      <c r="AP9" s="76">
        <f>SUM(AM9:AO9)</f>
        <v>1139</v>
      </c>
      <c r="AQ9" s="98">
        <v>90</v>
      </c>
      <c r="AR9" s="98">
        <v>110</v>
      </c>
      <c r="AS9" s="98"/>
      <c r="AT9" s="76">
        <f>SUM(AQ9:AS9)</f>
        <v>200</v>
      </c>
      <c r="AU9" s="98">
        <v>373</v>
      </c>
      <c r="AV9" s="98">
        <v>421</v>
      </c>
      <c r="AW9" s="98"/>
      <c r="AX9" s="76">
        <f>SUM(AU9:AW9)</f>
        <v>794</v>
      </c>
      <c r="AY9" s="98">
        <v>40</v>
      </c>
      <c r="AZ9" s="98">
        <v>40</v>
      </c>
      <c r="BA9" s="98"/>
      <c r="BB9" s="76">
        <f>SUM(AY9:BA9)</f>
        <v>80</v>
      </c>
      <c r="BC9" s="98">
        <v>597</v>
      </c>
      <c r="BD9" s="98">
        <v>802</v>
      </c>
      <c r="BE9" s="98"/>
      <c r="BF9" s="76">
        <f>SUM(BC9:BE9)</f>
        <v>1399</v>
      </c>
      <c r="BG9" s="97">
        <v>15</v>
      </c>
      <c r="BH9" s="97">
        <v>95</v>
      </c>
      <c r="BI9" s="98"/>
      <c r="BJ9" s="76">
        <f>SUM(BG9:BI9)</f>
        <v>110</v>
      </c>
      <c r="BK9" s="97">
        <v>215</v>
      </c>
      <c r="BL9" s="97">
        <v>207</v>
      </c>
      <c r="BM9" s="98"/>
      <c r="BN9" s="76">
        <f>SUM(BK9:BM9)</f>
        <v>422</v>
      </c>
      <c r="BO9" s="97">
        <v>1890</v>
      </c>
      <c r="BP9" s="97">
        <v>1927</v>
      </c>
      <c r="BQ9" s="98"/>
      <c r="BR9" s="76">
        <f>SUM(BO9:BQ9)</f>
        <v>3817</v>
      </c>
      <c r="BS9" s="97">
        <v>8269</v>
      </c>
      <c r="BT9" s="97">
        <v>8137</v>
      </c>
      <c r="BU9" s="97">
        <v>100</v>
      </c>
      <c r="BV9" s="76">
        <f>SUM(BS9:BU9)</f>
        <v>16506</v>
      </c>
      <c r="BW9" s="103">
        <v>87</v>
      </c>
      <c r="BX9" s="103">
        <v>118</v>
      </c>
      <c r="BY9" s="102"/>
      <c r="BZ9" s="104">
        <f>SUM(BW9:BY9)</f>
        <v>205</v>
      </c>
      <c r="CA9" s="103">
        <v>866</v>
      </c>
      <c r="CB9" s="103">
        <v>1184</v>
      </c>
      <c r="CC9" s="102"/>
      <c r="CD9" s="104">
        <f>SUM(CA9:CC9)</f>
        <v>2050</v>
      </c>
      <c r="CE9" s="77">
        <v>348</v>
      </c>
      <c r="CF9" s="77">
        <v>391</v>
      </c>
      <c r="CG9" s="77"/>
      <c r="CH9" s="76">
        <f t="shared" si="2"/>
        <v>739</v>
      </c>
      <c r="CI9" s="75">
        <f t="shared" ref="CI9:CK9" si="4">+C9+G9+K9+O9+S9+W9+AA9+AE9+AI9+AM9+AQ9+AU9+AY9+BC9+BG9+BK9+BO9+BS9+BW9+CA9+CE9</f>
        <v>20178</v>
      </c>
      <c r="CJ9" s="75">
        <f t="shared" si="4"/>
        <v>22990</v>
      </c>
      <c r="CK9" s="75">
        <f t="shared" si="4"/>
        <v>100</v>
      </c>
      <c r="CL9" s="76">
        <f t="shared" ref="CL9:CL10" si="5">+SUM(CI9:CK9)</f>
        <v>43268</v>
      </c>
    </row>
    <row r="10" spans="1:90" ht="12.75" customHeight="1" x14ac:dyDescent="0.25">
      <c r="A10" s="140" t="s">
        <v>155</v>
      </c>
      <c r="B10" s="21" t="s">
        <v>249</v>
      </c>
      <c r="C10" s="98">
        <v>495</v>
      </c>
      <c r="D10" s="98">
        <v>725</v>
      </c>
      <c r="E10" s="77"/>
      <c r="F10" s="76">
        <f t="shared" si="0"/>
        <v>1220</v>
      </c>
      <c r="G10" s="98">
        <v>1221</v>
      </c>
      <c r="H10" s="98">
        <v>2865</v>
      </c>
      <c r="I10" s="77"/>
      <c r="J10" s="76">
        <f t="shared" si="1"/>
        <v>4086</v>
      </c>
      <c r="K10" s="98">
        <v>180</v>
      </c>
      <c r="L10" s="98">
        <v>270</v>
      </c>
      <c r="M10" s="98"/>
      <c r="N10" s="76">
        <f>SUM(K10:M10)</f>
        <v>450</v>
      </c>
      <c r="O10" s="98">
        <v>44</v>
      </c>
      <c r="P10" s="98">
        <v>6</v>
      </c>
      <c r="Q10" s="98"/>
      <c r="R10" s="76">
        <f>SUM(O10:Q10)</f>
        <v>50</v>
      </c>
      <c r="S10" s="97">
        <v>80</v>
      </c>
      <c r="T10" s="97">
        <v>105</v>
      </c>
      <c r="U10" s="98"/>
      <c r="V10" s="76">
        <f>SUM(S10:U10)</f>
        <v>185</v>
      </c>
      <c r="W10" s="98">
        <v>3522</v>
      </c>
      <c r="X10" s="98">
        <v>3310</v>
      </c>
      <c r="Y10" s="98"/>
      <c r="Z10" s="76">
        <f>SUM(W10:Y10)</f>
        <v>6832</v>
      </c>
      <c r="AA10" s="98">
        <v>869</v>
      </c>
      <c r="AB10" s="98">
        <v>1254</v>
      </c>
      <c r="AC10" s="98"/>
      <c r="AD10" s="76">
        <f>SUM(AA10:AC10)</f>
        <v>2123</v>
      </c>
      <c r="AE10" s="98">
        <v>410</v>
      </c>
      <c r="AF10" s="98">
        <v>322</v>
      </c>
      <c r="AG10" s="98"/>
      <c r="AH10" s="76">
        <f>SUM(AE10:AG10)</f>
        <v>732</v>
      </c>
      <c r="AI10" s="98">
        <v>276</v>
      </c>
      <c r="AJ10" s="98">
        <v>328</v>
      </c>
      <c r="AK10" s="98"/>
      <c r="AL10" s="76">
        <f>SUM(AI10:AK10)</f>
        <v>604</v>
      </c>
      <c r="AM10" s="97">
        <v>508</v>
      </c>
      <c r="AN10" s="97">
        <v>631</v>
      </c>
      <c r="AO10" s="98"/>
      <c r="AP10" s="76">
        <f>SUM(AM10:AO10)</f>
        <v>1139</v>
      </c>
      <c r="AQ10" s="98">
        <v>66</v>
      </c>
      <c r="AR10" s="98">
        <v>74</v>
      </c>
      <c r="AS10" s="98"/>
      <c r="AT10" s="76">
        <f>SUM(AQ10:AS10)</f>
        <v>140</v>
      </c>
      <c r="AU10" s="98">
        <v>297</v>
      </c>
      <c r="AV10" s="98">
        <v>423</v>
      </c>
      <c r="AW10" s="98"/>
      <c r="AX10" s="76">
        <f>SUM(AU10:AW10)</f>
        <v>720</v>
      </c>
      <c r="AY10" s="98">
        <v>40</v>
      </c>
      <c r="AZ10" s="98">
        <v>40</v>
      </c>
      <c r="BA10" s="98"/>
      <c r="BB10" s="76">
        <f>SUM(AY10:BA10)</f>
        <v>80</v>
      </c>
      <c r="BC10" s="98">
        <v>676</v>
      </c>
      <c r="BD10" s="98">
        <v>906</v>
      </c>
      <c r="BE10" s="98"/>
      <c r="BF10" s="76">
        <f>SUM(BC10:BE10)</f>
        <v>1582</v>
      </c>
      <c r="BG10" s="97">
        <v>15</v>
      </c>
      <c r="BH10" s="97">
        <v>95</v>
      </c>
      <c r="BI10" s="98"/>
      <c r="BJ10" s="76">
        <f>SUM(BG10:BI10)</f>
        <v>110</v>
      </c>
      <c r="BK10" s="97">
        <v>215</v>
      </c>
      <c r="BL10" s="97">
        <v>207</v>
      </c>
      <c r="BM10" s="98"/>
      <c r="BN10" s="76">
        <f>SUM(BK10:BM10)</f>
        <v>422</v>
      </c>
      <c r="BO10" s="97">
        <v>1890</v>
      </c>
      <c r="BP10" s="97">
        <v>1927</v>
      </c>
      <c r="BQ10" s="98"/>
      <c r="BR10" s="76">
        <f>SUM(BO10:BQ10)</f>
        <v>3817</v>
      </c>
      <c r="BS10" s="97">
        <v>7389</v>
      </c>
      <c r="BT10" s="97">
        <v>7433</v>
      </c>
      <c r="BU10" s="97">
        <v>84</v>
      </c>
      <c r="BV10" s="76">
        <f>SUM(BS10:BU10)</f>
        <v>14906</v>
      </c>
      <c r="BW10" s="103">
        <v>87</v>
      </c>
      <c r="BX10" s="103">
        <v>118</v>
      </c>
      <c r="BY10" s="102"/>
      <c r="BZ10" s="104">
        <f>SUM(BW10:BY10)</f>
        <v>205</v>
      </c>
      <c r="CA10" s="103">
        <v>866</v>
      </c>
      <c r="CB10" s="103">
        <v>1184</v>
      </c>
      <c r="CC10" s="102"/>
      <c r="CD10" s="104">
        <f>SUM(CA10:CC10)</f>
        <v>2050</v>
      </c>
      <c r="CE10" s="77">
        <v>413</v>
      </c>
      <c r="CF10" s="77">
        <v>476</v>
      </c>
      <c r="CG10" s="77"/>
      <c r="CH10" s="76">
        <f t="shared" si="2"/>
        <v>889</v>
      </c>
      <c r="CI10" s="75">
        <f t="shared" ref="CI10:CK10" si="6">+C10+G10+K10+O10+S10+W10+AA10+AE10+AI10+AM10+AQ10+AU10+AY10+BC10+BG10+BK10+BO10+BS10+BW10+CA10+CE10</f>
        <v>19559</v>
      </c>
      <c r="CJ10" s="75">
        <f t="shared" si="6"/>
        <v>22699</v>
      </c>
      <c r="CK10" s="75">
        <f t="shared" si="6"/>
        <v>84</v>
      </c>
      <c r="CL10" s="76">
        <f t="shared" si="5"/>
        <v>42342</v>
      </c>
    </row>
    <row r="11" spans="1:90" ht="12.75" customHeight="1" x14ac:dyDescent="0.25">
      <c r="B11" s="38" t="s">
        <v>184</v>
      </c>
      <c r="C11" s="78">
        <f t="shared" ref="C11:CL11" si="7">SUM(C8:C10)</f>
        <v>1495</v>
      </c>
      <c r="D11" s="78">
        <f t="shared" si="7"/>
        <v>2250</v>
      </c>
      <c r="E11" s="78">
        <f t="shared" si="7"/>
        <v>0</v>
      </c>
      <c r="F11" s="78">
        <f t="shared" si="7"/>
        <v>3745</v>
      </c>
      <c r="G11" s="78">
        <f t="shared" si="7"/>
        <v>3462</v>
      </c>
      <c r="H11" s="78">
        <f t="shared" si="7"/>
        <v>7824</v>
      </c>
      <c r="I11" s="78">
        <f t="shared" si="7"/>
        <v>0</v>
      </c>
      <c r="J11" s="78">
        <f t="shared" si="7"/>
        <v>11286</v>
      </c>
      <c r="K11" s="78">
        <f t="shared" si="7"/>
        <v>500</v>
      </c>
      <c r="L11" s="78">
        <f t="shared" si="7"/>
        <v>770</v>
      </c>
      <c r="M11" s="78">
        <f t="shared" si="7"/>
        <v>0</v>
      </c>
      <c r="N11" s="78">
        <f t="shared" si="7"/>
        <v>1270</v>
      </c>
      <c r="O11" s="78">
        <f t="shared" si="7"/>
        <v>177</v>
      </c>
      <c r="P11" s="78">
        <f t="shared" si="7"/>
        <v>23</v>
      </c>
      <c r="Q11" s="78">
        <f t="shared" si="7"/>
        <v>0</v>
      </c>
      <c r="R11" s="78">
        <f t="shared" si="7"/>
        <v>200</v>
      </c>
      <c r="S11" s="78">
        <f t="shared" si="7"/>
        <v>240</v>
      </c>
      <c r="T11" s="78">
        <f t="shared" si="7"/>
        <v>315</v>
      </c>
      <c r="U11" s="78">
        <f t="shared" si="7"/>
        <v>0</v>
      </c>
      <c r="V11" s="78">
        <f t="shared" si="7"/>
        <v>555</v>
      </c>
      <c r="W11" s="78">
        <f t="shared" si="7"/>
        <v>10502</v>
      </c>
      <c r="X11" s="78">
        <f t="shared" si="7"/>
        <v>10099</v>
      </c>
      <c r="Y11" s="78">
        <f t="shared" si="7"/>
        <v>0</v>
      </c>
      <c r="Z11" s="78">
        <f t="shared" si="7"/>
        <v>20601</v>
      </c>
      <c r="AA11" s="78">
        <f t="shared" si="7"/>
        <v>2575</v>
      </c>
      <c r="AB11" s="78">
        <f t="shared" si="7"/>
        <v>4028</v>
      </c>
      <c r="AC11" s="78">
        <f t="shared" si="7"/>
        <v>0</v>
      </c>
      <c r="AD11" s="78">
        <f t="shared" si="7"/>
        <v>6603</v>
      </c>
      <c r="AE11" s="78">
        <f t="shared" si="7"/>
        <v>1182</v>
      </c>
      <c r="AF11" s="78">
        <f t="shared" si="7"/>
        <v>927</v>
      </c>
      <c r="AG11" s="78">
        <f t="shared" si="7"/>
        <v>0</v>
      </c>
      <c r="AH11" s="78">
        <f t="shared" si="7"/>
        <v>2109</v>
      </c>
      <c r="AI11" s="78">
        <f t="shared" si="7"/>
        <v>910</v>
      </c>
      <c r="AJ11" s="78">
        <f t="shared" si="7"/>
        <v>1086</v>
      </c>
      <c r="AK11" s="78">
        <f t="shared" si="7"/>
        <v>0</v>
      </c>
      <c r="AL11" s="78">
        <f t="shared" si="7"/>
        <v>1996</v>
      </c>
      <c r="AM11" s="78">
        <f t="shared" si="7"/>
        <v>1524</v>
      </c>
      <c r="AN11" s="78">
        <f t="shared" si="7"/>
        <v>1893</v>
      </c>
      <c r="AO11" s="78">
        <f t="shared" si="7"/>
        <v>0</v>
      </c>
      <c r="AP11" s="78">
        <f t="shared" si="7"/>
        <v>3417</v>
      </c>
      <c r="AQ11" s="78">
        <f t="shared" si="7"/>
        <v>156</v>
      </c>
      <c r="AR11" s="78">
        <f t="shared" si="7"/>
        <v>184</v>
      </c>
      <c r="AS11" s="78">
        <f t="shared" si="7"/>
        <v>0</v>
      </c>
      <c r="AT11" s="78">
        <f t="shared" si="7"/>
        <v>340</v>
      </c>
      <c r="AU11" s="78">
        <f t="shared" si="7"/>
        <v>1018</v>
      </c>
      <c r="AV11" s="78">
        <f t="shared" si="7"/>
        <v>1224</v>
      </c>
      <c r="AW11" s="78">
        <f t="shared" si="7"/>
        <v>0</v>
      </c>
      <c r="AX11" s="78">
        <f t="shared" si="7"/>
        <v>2242</v>
      </c>
      <c r="AY11" s="78">
        <f t="shared" si="7"/>
        <v>115</v>
      </c>
      <c r="AZ11" s="78">
        <f t="shared" si="7"/>
        <v>120</v>
      </c>
      <c r="BA11" s="78">
        <f t="shared" si="7"/>
        <v>0</v>
      </c>
      <c r="BB11" s="78">
        <f t="shared" si="7"/>
        <v>235</v>
      </c>
      <c r="BC11" s="78">
        <f t="shared" si="7"/>
        <v>1834</v>
      </c>
      <c r="BD11" s="78">
        <f t="shared" si="7"/>
        <v>2471</v>
      </c>
      <c r="BE11" s="78">
        <f t="shared" si="7"/>
        <v>0</v>
      </c>
      <c r="BF11" s="78">
        <f t="shared" si="7"/>
        <v>4305</v>
      </c>
      <c r="BG11" s="78">
        <f t="shared" si="7"/>
        <v>45</v>
      </c>
      <c r="BH11" s="78">
        <f t="shared" si="7"/>
        <v>285</v>
      </c>
      <c r="BI11" s="78">
        <f t="shared" si="7"/>
        <v>0</v>
      </c>
      <c r="BJ11" s="78">
        <f t="shared" si="7"/>
        <v>330</v>
      </c>
      <c r="BK11" s="78">
        <f t="shared" si="7"/>
        <v>645</v>
      </c>
      <c r="BL11" s="78">
        <f t="shared" si="7"/>
        <v>621</v>
      </c>
      <c r="BM11" s="78">
        <f t="shared" si="7"/>
        <v>0</v>
      </c>
      <c r="BN11" s="78">
        <f t="shared" si="7"/>
        <v>1266</v>
      </c>
      <c r="BO11" s="78">
        <f t="shared" si="7"/>
        <v>5670</v>
      </c>
      <c r="BP11" s="78">
        <f t="shared" si="7"/>
        <v>5781</v>
      </c>
      <c r="BQ11" s="78">
        <f t="shared" si="7"/>
        <v>0</v>
      </c>
      <c r="BR11" s="78">
        <f t="shared" si="7"/>
        <v>11451</v>
      </c>
      <c r="BS11" s="78">
        <f t="shared" si="7"/>
        <v>25124</v>
      </c>
      <c r="BT11" s="78">
        <f t="shared" si="7"/>
        <v>24687</v>
      </c>
      <c r="BU11" s="78">
        <f t="shared" si="7"/>
        <v>307</v>
      </c>
      <c r="BV11" s="78">
        <f t="shared" si="7"/>
        <v>50118</v>
      </c>
      <c r="BW11" s="78">
        <f t="shared" si="7"/>
        <v>261</v>
      </c>
      <c r="BX11" s="78">
        <f t="shared" si="7"/>
        <v>354</v>
      </c>
      <c r="BY11" s="78">
        <f t="shared" si="7"/>
        <v>0</v>
      </c>
      <c r="BZ11" s="78">
        <f t="shared" si="7"/>
        <v>615</v>
      </c>
      <c r="CA11" s="78">
        <f t="shared" si="7"/>
        <v>2598</v>
      </c>
      <c r="CB11" s="78">
        <f t="shared" si="7"/>
        <v>3552</v>
      </c>
      <c r="CC11" s="78">
        <f t="shared" si="7"/>
        <v>0</v>
      </c>
      <c r="CD11" s="78">
        <f t="shared" si="7"/>
        <v>6150</v>
      </c>
      <c r="CE11" s="78">
        <f t="shared" si="7"/>
        <v>5451</v>
      </c>
      <c r="CF11" s="78">
        <f t="shared" si="7"/>
        <v>6400</v>
      </c>
      <c r="CG11" s="78">
        <f t="shared" si="7"/>
        <v>0</v>
      </c>
      <c r="CH11" s="78">
        <f t="shared" si="7"/>
        <v>11851</v>
      </c>
      <c r="CI11" s="78">
        <f t="shared" si="7"/>
        <v>65484</v>
      </c>
      <c r="CJ11" s="78">
        <f t="shared" si="7"/>
        <v>74894</v>
      </c>
      <c r="CK11" s="78">
        <f t="shared" si="7"/>
        <v>307</v>
      </c>
      <c r="CL11" s="78">
        <f t="shared" si="7"/>
        <v>140685</v>
      </c>
    </row>
    <row r="12" spans="1:90" ht="20.25" customHeight="1" x14ac:dyDescent="0.25">
      <c r="B12" s="171"/>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2"/>
    </row>
    <row r="13" spans="1:90" ht="12.75" customHeight="1" x14ac:dyDescent="0.25">
      <c r="A13" s="140" t="s">
        <v>109</v>
      </c>
      <c r="B13" s="7" t="s">
        <v>185</v>
      </c>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79"/>
      <c r="BS13" s="79"/>
      <c r="BT13" s="79"/>
      <c r="BU13" s="79"/>
      <c r="BV13" s="79"/>
      <c r="BW13" s="79"/>
      <c r="BX13" s="79"/>
      <c r="BY13" s="79"/>
      <c r="BZ13" s="79"/>
      <c r="CA13" s="79"/>
      <c r="CB13" s="79"/>
      <c r="CC13" s="79"/>
      <c r="CD13" s="79"/>
      <c r="CE13" s="79"/>
      <c r="CF13" s="79"/>
      <c r="CG13" s="79"/>
      <c r="CH13" s="79"/>
      <c r="CI13" s="79"/>
      <c r="CJ13" s="79"/>
      <c r="CK13" s="79"/>
      <c r="CL13" s="80"/>
    </row>
    <row r="14" spans="1:90" ht="12.75" customHeight="1" x14ac:dyDescent="0.25">
      <c r="A14" s="140" t="s">
        <v>109</v>
      </c>
      <c r="B14" s="144" t="s">
        <v>186</v>
      </c>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2"/>
    </row>
    <row r="15" spans="1:90" ht="12.75" customHeight="1" x14ac:dyDescent="0.25">
      <c r="A15" s="140" t="s">
        <v>109</v>
      </c>
      <c r="B15" s="21" t="s">
        <v>187</v>
      </c>
      <c r="C15" s="74"/>
      <c r="D15" s="74"/>
      <c r="E15" s="74"/>
      <c r="F15" s="76">
        <f t="shared" ref="F15:F18" si="8">SUM(C15:E15)</f>
        <v>0</v>
      </c>
      <c r="G15" s="74"/>
      <c r="H15" s="74"/>
      <c r="I15" s="74"/>
      <c r="J15" s="76">
        <f t="shared" ref="J15:J18" si="9">SUM(G15:I15)</f>
        <v>0</v>
      </c>
      <c r="K15" s="74"/>
      <c r="L15" s="74"/>
      <c r="M15" s="74"/>
      <c r="N15" s="76">
        <f>SUM(K15:M15)</f>
        <v>0</v>
      </c>
      <c r="O15" s="74"/>
      <c r="P15" s="74"/>
      <c r="Q15" s="74"/>
      <c r="R15" s="76">
        <f>SUM(O15:Q15)</f>
        <v>0</v>
      </c>
      <c r="S15" s="74"/>
      <c r="T15" s="74"/>
      <c r="U15" s="74"/>
      <c r="V15" s="76">
        <f>SUM(S15:U15)</f>
        <v>0</v>
      </c>
      <c r="W15" s="74"/>
      <c r="X15" s="74"/>
      <c r="Y15" s="74"/>
      <c r="Z15" s="76">
        <f>SUM(W15:Y15)</f>
        <v>0</v>
      </c>
      <c r="AA15" s="74"/>
      <c r="AB15" s="74"/>
      <c r="AC15" s="74"/>
      <c r="AD15" s="76">
        <f>SUM(AA15:AC15)</f>
        <v>0</v>
      </c>
      <c r="AE15" s="74"/>
      <c r="AF15" s="74"/>
      <c r="AG15" s="74"/>
      <c r="AH15" s="76">
        <f>SUM(AE15:AG15)</f>
        <v>0</v>
      </c>
      <c r="AI15" s="74"/>
      <c r="AJ15" s="74"/>
      <c r="AK15" s="74"/>
      <c r="AL15" s="76">
        <f>SUM(AI15:AK15)</f>
        <v>0</v>
      </c>
      <c r="AM15" s="74"/>
      <c r="AN15" s="74"/>
      <c r="AO15" s="74"/>
      <c r="AP15" s="76">
        <f>SUM(AM15:AO15)</f>
        <v>0</v>
      </c>
      <c r="AQ15" s="74"/>
      <c r="AR15" s="74"/>
      <c r="AS15" s="74"/>
      <c r="AT15" s="76">
        <f>SUM(AQ15:AS15)</f>
        <v>0</v>
      </c>
      <c r="AU15" s="74"/>
      <c r="AV15" s="74"/>
      <c r="AW15" s="74"/>
      <c r="AX15" s="76">
        <f>SUM(AU15:AW15)</f>
        <v>0</v>
      </c>
      <c r="AY15" s="74"/>
      <c r="AZ15" s="74"/>
      <c r="BA15" s="74"/>
      <c r="BB15" s="76">
        <f>SUM(AY15:BA15)</f>
        <v>0</v>
      </c>
      <c r="BC15" s="74"/>
      <c r="BD15" s="74"/>
      <c r="BE15" s="74"/>
      <c r="BF15" s="76">
        <f>SUM(BC15:BE15)</f>
        <v>0</v>
      </c>
      <c r="BG15" s="74"/>
      <c r="BH15" s="74"/>
      <c r="BI15" s="74"/>
      <c r="BJ15" s="76">
        <f>SUM(BG15:BI15)</f>
        <v>0</v>
      </c>
      <c r="BK15" s="74"/>
      <c r="BL15" s="74"/>
      <c r="BM15" s="74"/>
      <c r="BN15" s="76">
        <f>SUM(BK15:BM15)</f>
        <v>0</v>
      </c>
      <c r="BO15" s="74"/>
      <c r="BP15" s="74"/>
      <c r="BQ15" s="74"/>
      <c r="BR15" s="76">
        <f>SUM(BO15:BQ15)</f>
        <v>0</v>
      </c>
      <c r="BS15" s="74"/>
      <c r="BT15" s="74"/>
      <c r="BU15" s="74"/>
      <c r="BV15" s="76">
        <f t="shared" ref="BV15:BV18" si="10">SUM(BS15:BU15)</f>
        <v>0</v>
      </c>
      <c r="BW15" s="74"/>
      <c r="BX15" s="74"/>
      <c r="BY15" s="74"/>
      <c r="BZ15" s="76">
        <f t="shared" ref="BZ15:BZ18" si="11">SUM(BW15:BY15)</f>
        <v>0</v>
      </c>
      <c r="CA15" s="74"/>
      <c r="CB15" s="74"/>
      <c r="CC15" s="74"/>
      <c r="CD15" s="76">
        <f t="shared" ref="CD15:CD18" si="12">SUM(CA15:CC15)</f>
        <v>0</v>
      </c>
      <c r="CE15" s="74"/>
      <c r="CF15" s="74"/>
      <c r="CG15" s="74"/>
      <c r="CH15" s="76">
        <f t="shared" ref="CH15:CH18" si="13">SUM(CE15:CG15)</f>
        <v>0</v>
      </c>
      <c r="CI15" s="75">
        <f t="shared" ref="CI15:CK15" si="14">+C15+G15+K15+O15+S15+W15+AA15+AE15+AI15+AM15+AQ15+AU15+AY15+BC15+BG15+BK15+BO15+BS15+BW15+CA15+CE15</f>
        <v>0</v>
      </c>
      <c r="CJ15" s="75">
        <f t="shared" si="14"/>
        <v>0</v>
      </c>
      <c r="CK15" s="75">
        <f t="shared" si="14"/>
        <v>0</v>
      </c>
      <c r="CL15" s="76">
        <f t="shared" ref="CL15:CL18" si="15">+SUM(CI15:CK15)</f>
        <v>0</v>
      </c>
    </row>
    <row r="16" spans="1:90" ht="12.75" customHeight="1" x14ac:dyDescent="0.25">
      <c r="A16" s="140" t="s">
        <v>109</v>
      </c>
      <c r="B16" s="21" t="s">
        <v>188</v>
      </c>
      <c r="C16" s="74"/>
      <c r="D16" s="74"/>
      <c r="E16" s="74"/>
      <c r="F16" s="76">
        <f t="shared" si="8"/>
        <v>0</v>
      </c>
      <c r="G16" s="74"/>
      <c r="H16" s="74"/>
      <c r="I16" s="74"/>
      <c r="J16" s="76">
        <f t="shared" si="9"/>
        <v>0</v>
      </c>
      <c r="K16" s="74"/>
      <c r="L16" s="74"/>
      <c r="M16" s="74"/>
      <c r="N16" s="76">
        <f>SUM(K16:M16)</f>
        <v>0</v>
      </c>
      <c r="O16" s="74"/>
      <c r="P16" s="74"/>
      <c r="Q16" s="74"/>
      <c r="R16" s="76">
        <f>SUM(O16:Q16)</f>
        <v>0</v>
      </c>
      <c r="S16" s="74"/>
      <c r="T16" s="74"/>
      <c r="U16" s="74"/>
      <c r="V16" s="76">
        <f>SUM(S16:U16)</f>
        <v>0</v>
      </c>
      <c r="W16" s="74"/>
      <c r="X16" s="74"/>
      <c r="Y16" s="74"/>
      <c r="Z16" s="76">
        <f>SUM(W16:Y16)</f>
        <v>0</v>
      </c>
      <c r="AA16" s="74"/>
      <c r="AB16" s="74"/>
      <c r="AC16" s="74"/>
      <c r="AD16" s="76">
        <f>SUM(AA16:AC16)</f>
        <v>0</v>
      </c>
      <c r="AE16" s="74"/>
      <c r="AF16" s="74"/>
      <c r="AG16" s="74"/>
      <c r="AH16" s="76">
        <f>SUM(AE16:AG16)</f>
        <v>0</v>
      </c>
      <c r="AI16" s="74"/>
      <c r="AJ16" s="74"/>
      <c r="AK16" s="74"/>
      <c r="AL16" s="76">
        <f>SUM(AI16:AK16)</f>
        <v>0</v>
      </c>
      <c r="AM16" s="74"/>
      <c r="AN16" s="74"/>
      <c r="AO16" s="74"/>
      <c r="AP16" s="76">
        <f>SUM(AM16:AO16)</f>
        <v>0</v>
      </c>
      <c r="AQ16" s="74"/>
      <c r="AR16" s="74"/>
      <c r="AS16" s="74"/>
      <c r="AT16" s="76">
        <f>SUM(AQ16:AS16)</f>
        <v>0</v>
      </c>
      <c r="AU16" s="74"/>
      <c r="AV16" s="74"/>
      <c r="AW16" s="74"/>
      <c r="AX16" s="76">
        <f>SUM(AU16:AW16)</f>
        <v>0</v>
      </c>
      <c r="AY16" s="74"/>
      <c r="AZ16" s="74"/>
      <c r="BA16" s="74"/>
      <c r="BB16" s="76">
        <f>SUM(AY16:BA16)</f>
        <v>0</v>
      </c>
      <c r="BC16" s="74"/>
      <c r="BD16" s="74"/>
      <c r="BE16" s="74"/>
      <c r="BF16" s="76">
        <f>SUM(BC16:BE16)</f>
        <v>0</v>
      </c>
      <c r="BG16" s="74"/>
      <c r="BH16" s="74"/>
      <c r="BI16" s="74"/>
      <c r="BJ16" s="76">
        <f>SUM(BG16:BI16)</f>
        <v>0</v>
      </c>
      <c r="BK16" s="74"/>
      <c r="BL16" s="74"/>
      <c r="BM16" s="74"/>
      <c r="BN16" s="76">
        <f>SUM(BK16:BM16)</f>
        <v>0</v>
      </c>
      <c r="BO16" s="74"/>
      <c r="BP16" s="74"/>
      <c r="BQ16" s="74"/>
      <c r="BR16" s="76">
        <f>SUM(BO16:BQ16)</f>
        <v>0</v>
      </c>
      <c r="BS16" s="74"/>
      <c r="BT16" s="74"/>
      <c r="BU16" s="74"/>
      <c r="BV16" s="76">
        <f t="shared" si="10"/>
        <v>0</v>
      </c>
      <c r="BW16" s="74"/>
      <c r="BX16" s="74"/>
      <c r="BY16" s="74"/>
      <c r="BZ16" s="76">
        <f t="shared" si="11"/>
        <v>0</v>
      </c>
      <c r="CA16" s="74"/>
      <c r="CB16" s="74"/>
      <c r="CC16" s="74"/>
      <c r="CD16" s="76">
        <f t="shared" si="12"/>
        <v>0</v>
      </c>
      <c r="CE16" s="74"/>
      <c r="CF16" s="74"/>
      <c r="CG16" s="74"/>
      <c r="CH16" s="76">
        <f t="shared" si="13"/>
        <v>0</v>
      </c>
      <c r="CI16" s="75">
        <f t="shared" ref="CI16:CK16" si="16">+C16+G16+K16+O16+S16+W16+AA16+AE16+AI16+AM16+AQ16+AU16+AY16+BC16+BG16+BK16+BO16+BS16+BW16+CA16+CE16</f>
        <v>0</v>
      </c>
      <c r="CJ16" s="75">
        <f t="shared" si="16"/>
        <v>0</v>
      </c>
      <c r="CK16" s="75">
        <f t="shared" si="16"/>
        <v>0</v>
      </c>
      <c r="CL16" s="76">
        <f t="shared" si="15"/>
        <v>0</v>
      </c>
    </row>
    <row r="17" spans="1:92" ht="12.75" customHeight="1" x14ac:dyDescent="0.3">
      <c r="A17" s="140" t="s">
        <v>109</v>
      </c>
      <c r="B17" s="21" t="s">
        <v>189</v>
      </c>
      <c r="C17" s="98">
        <v>295</v>
      </c>
      <c r="D17" s="98">
        <v>440</v>
      </c>
      <c r="E17" s="74"/>
      <c r="F17" s="76">
        <f t="shared" si="8"/>
        <v>735</v>
      </c>
      <c r="G17" s="98">
        <v>624</v>
      </c>
      <c r="H17" s="98">
        <v>1364</v>
      </c>
      <c r="I17" s="74"/>
      <c r="J17" s="76">
        <f t="shared" si="9"/>
        <v>1988</v>
      </c>
      <c r="K17" s="98">
        <v>84</v>
      </c>
      <c r="L17" s="98">
        <v>138</v>
      </c>
      <c r="M17" s="98"/>
      <c r="N17" s="76">
        <f>SUM(K17:M17)</f>
        <v>222</v>
      </c>
      <c r="O17" s="98">
        <v>26</v>
      </c>
      <c r="P17" s="98">
        <v>5</v>
      </c>
      <c r="Q17" s="98"/>
      <c r="R17" s="76">
        <f>SUM(O17:Q17)</f>
        <v>31</v>
      </c>
      <c r="S17" s="98">
        <v>44</v>
      </c>
      <c r="T17" s="98">
        <v>58</v>
      </c>
      <c r="U17" s="98"/>
      <c r="V17" s="76">
        <f>SUM(S17:U17)</f>
        <v>102</v>
      </c>
      <c r="W17" s="98">
        <v>1872</v>
      </c>
      <c r="X17" s="98">
        <v>1821</v>
      </c>
      <c r="Y17" s="98"/>
      <c r="Z17" s="76">
        <f>SUM(W17:Y17)</f>
        <v>3693</v>
      </c>
      <c r="AA17" s="98">
        <v>427</v>
      </c>
      <c r="AB17" s="98">
        <v>498</v>
      </c>
      <c r="AC17" s="98"/>
      <c r="AD17" s="76">
        <f>SUM(AA17:AC17)</f>
        <v>925</v>
      </c>
      <c r="AE17" s="98">
        <v>237</v>
      </c>
      <c r="AF17" s="98">
        <v>185</v>
      </c>
      <c r="AG17" s="98"/>
      <c r="AH17" s="76">
        <f>SUM(AE17:AG17)</f>
        <v>422</v>
      </c>
      <c r="AI17" s="98">
        <v>153</v>
      </c>
      <c r="AJ17" s="98">
        <v>175</v>
      </c>
      <c r="AK17" s="98"/>
      <c r="AL17" s="76">
        <f>SUM(AI17:AK17)</f>
        <v>328</v>
      </c>
      <c r="AM17" s="98">
        <v>323</v>
      </c>
      <c r="AN17" s="98">
        <v>401</v>
      </c>
      <c r="AO17" s="98"/>
      <c r="AP17" s="76">
        <f>SUM(AM17:AO17)</f>
        <v>724</v>
      </c>
      <c r="AQ17" s="99"/>
      <c r="AR17" s="99"/>
      <c r="AS17" s="98"/>
      <c r="AT17" s="76">
        <f>SUM(AQ17:AS17)</f>
        <v>0</v>
      </c>
      <c r="AU17" s="98">
        <v>129</v>
      </c>
      <c r="AV17" s="98">
        <v>140</v>
      </c>
      <c r="AW17" s="98"/>
      <c r="AX17" s="76">
        <f>SUM(AU17:AW17)</f>
        <v>269</v>
      </c>
      <c r="AY17" s="98">
        <v>22</v>
      </c>
      <c r="AZ17" s="98">
        <v>26</v>
      </c>
      <c r="BA17" s="98"/>
      <c r="BB17" s="76">
        <f>SUM(AY17:BA17)</f>
        <v>48</v>
      </c>
      <c r="BC17" s="98">
        <v>291</v>
      </c>
      <c r="BD17" s="98">
        <v>395</v>
      </c>
      <c r="BE17" s="98"/>
      <c r="BF17" s="76">
        <f>SUM(BC17:BE17)</f>
        <v>686</v>
      </c>
      <c r="BG17" s="98">
        <v>7</v>
      </c>
      <c r="BH17" s="98">
        <v>57</v>
      </c>
      <c r="BI17" s="98"/>
      <c r="BJ17" s="76">
        <f>SUM(BG17:BI17)</f>
        <v>64</v>
      </c>
      <c r="BK17" s="98">
        <v>121</v>
      </c>
      <c r="BL17" s="98">
        <v>116</v>
      </c>
      <c r="BM17" s="98"/>
      <c r="BN17" s="76">
        <f>SUM(BK17:BM17)</f>
        <v>237</v>
      </c>
      <c r="BO17" s="98">
        <v>774</v>
      </c>
      <c r="BP17" s="98">
        <v>804</v>
      </c>
      <c r="BQ17" s="98"/>
      <c r="BR17" s="76">
        <f>SUM(BO17:BQ17)</f>
        <v>1578</v>
      </c>
      <c r="BS17" s="102">
        <v>2937</v>
      </c>
      <c r="BT17" s="102">
        <v>3486</v>
      </c>
      <c r="BU17" s="102">
        <v>83</v>
      </c>
      <c r="BV17" s="76">
        <f>SUM(BS17:BU17)</f>
        <v>6506</v>
      </c>
      <c r="BW17" s="102">
        <v>48</v>
      </c>
      <c r="BX17" s="102">
        <v>67</v>
      </c>
      <c r="BY17" s="102"/>
      <c r="BZ17" s="104">
        <f>SUM(BW17:BY17)</f>
        <v>115</v>
      </c>
      <c r="CA17" s="102">
        <v>549</v>
      </c>
      <c r="CB17" s="102">
        <v>747</v>
      </c>
      <c r="CC17" s="102"/>
      <c r="CD17" s="104">
        <f>SUM(CA17:CC17)</f>
        <v>1296</v>
      </c>
      <c r="CE17" s="102">
        <v>2776</v>
      </c>
      <c r="CF17" s="102">
        <v>2299</v>
      </c>
      <c r="CG17" s="74"/>
      <c r="CH17" s="76">
        <f t="shared" si="13"/>
        <v>5075</v>
      </c>
      <c r="CI17" s="75">
        <f t="shared" ref="CI17:CK17" si="17">+C17+G17+K17+O17+S17+W17+AA17+AE17+AI17+AM17+AQ17+AU17+AY17+BC17+BG17+BK17+BO17+BS17+BW17+CA17+CE17</f>
        <v>11739</v>
      </c>
      <c r="CJ17" s="75">
        <f t="shared" si="17"/>
        <v>13222</v>
      </c>
      <c r="CK17" s="75">
        <f t="shared" si="17"/>
        <v>83</v>
      </c>
      <c r="CL17" s="76">
        <f t="shared" si="15"/>
        <v>25044</v>
      </c>
    </row>
    <row r="18" spans="1:92" ht="12.75" customHeight="1" x14ac:dyDescent="0.25">
      <c r="A18" s="140" t="s">
        <v>109</v>
      </c>
      <c r="B18" s="21" t="s">
        <v>190</v>
      </c>
      <c r="C18" s="21"/>
      <c r="D18" s="21"/>
      <c r="E18" s="21"/>
      <c r="F18" s="76">
        <f t="shared" si="8"/>
        <v>0</v>
      </c>
      <c r="G18" s="21"/>
      <c r="H18" s="21"/>
      <c r="I18" s="21"/>
      <c r="J18" s="76">
        <f t="shared" si="9"/>
        <v>0</v>
      </c>
      <c r="K18" s="21"/>
      <c r="L18" s="21"/>
      <c r="M18" s="21"/>
      <c r="N18" s="76">
        <f>SUM(K18:M18)</f>
        <v>0</v>
      </c>
      <c r="O18" s="21"/>
      <c r="P18" s="21"/>
      <c r="Q18" s="21"/>
      <c r="R18" s="76">
        <f>SUM(O18:Q18)</f>
        <v>0</v>
      </c>
      <c r="S18" s="21"/>
      <c r="T18" s="21"/>
      <c r="U18" s="21"/>
      <c r="V18" s="76">
        <f>SUM(S18:U18)</f>
        <v>0</v>
      </c>
      <c r="W18" s="21"/>
      <c r="X18" s="21"/>
      <c r="Y18" s="21"/>
      <c r="Z18" s="76">
        <f>SUM(W18:Y18)</f>
        <v>0</v>
      </c>
      <c r="AA18" s="21"/>
      <c r="AB18" s="21"/>
      <c r="AC18" s="21"/>
      <c r="AD18" s="76">
        <f>SUM(AA18:AC18)</f>
        <v>0</v>
      </c>
      <c r="AE18" s="21"/>
      <c r="AF18" s="21"/>
      <c r="AG18" s="21"/>
      <c r="AH18" s="76">
        <f>SUM(AE18:AG18)</f>
        <v>0</v>
      </c>
      <c r="AI18" s="21"/>
      <c r="AJ18" s="21"/>
      <c r="AK18" s="21"/>
      <c r="AL18" s="76">
        <f>SUM(AI18:AK18)</f>
        <v>0</v>
      </c>
      <c r="AM18" s="21"/>
      <c r="AN18" s="21"/>
      <c r="AO18" s="21"/>
      <c r="AP18" s="76">
        <f>SUM(AM18:AO18)</f>
        <v>0</v>
      </c>
      <c r="AQ18" s="21"/>
      <c r="AR18" s="21"/>
      <c r="AS18" s="21"/>
      <c r="AT18" s="76">
        <f>SUM(AQ18:AS18)</f>
        <v>0</v>
      </c>
      <c r="AU18" s="21"/>
      <c r="AV18" s="21"/>
      <c r="AW18" s="21"/>
      <c r="AX18" s="76">
        <f>SUM(AU18:AW18)</f>
        <v>0</v>
      </c>
      <c r="AY18" s="21"/>
      <c r="AZ18" s="21"/>
      <c r="BA18" s="21"/>
      <c r="BB18" s="76">
        <f>SUM(AY18:BA18)</f>
        <v>0</v>
      </c>
      <c r="BC18" s="21"/>
      <c r="BD18" s="21"/>
      <c r="BE18" s="21"/>
      <c r="BF18" s="76">
        <f>SUM(BC18:BE18)</f>
        <v>0</v>
      </c>
      <c r="BG18" s="21"/>
      <c r="BH18" s="21"/>
      <c r="BI18" s="21"/>
      <c r="BJ18" s="76">
        <f>SUM(BG18:BI18)</f>
        <v>0</v>
      </c>
      <c r="BK18" s="21"/>
      <c r="BL18" s="21"/>
      <c r="BM18" s="21"/>
      <c r="BN18" s="76">
        <f>SUM(BK18:BM18)</f>
        <v>0</v>
      </c>
      <c r="BO18" s="21"/>
      <c r="BP18" s="21"/>
      <c r="BQ18" s="21"/>
      <c r="BR18" s="76">
        <f>SUM(BO18:BQ18)</f>
        <v>0</v>
      </c>
      <c r="BS18" s="21"/>
      <c r="BT18" s="21"/>
      <c r="BU18" s="21"/>
      <c r="BV18" s="76">
        <f t="shared" si="10"/>
        <v>0</v>
      </c>
      <c r="BW18" s="21"/>
      <c r="BX18" s="21"/>
      <c r="BY18" s="21"/>
      <c r="BZ18" s="76">
        <f t="shared" si="11"/>
        <v>0</v>
      </c>
      <c r="CA18" s="21"/>
      <c r="CB18" s="21"/>
      <c r="CC18" s="21"/>
      <c r="CD18" s="76">
        <f t="shared" si="12"/>
        <v>0</v>
      </c>
      <c r="CE18" s="21"/>
      <c r="CF18" s="21"/>
      <c r="CG18" s="21"/>
      <c r="CH18" s="76">
        <f t="shared" si="13"/>
        <v>0</v>
      </c>
      <c r="CI18" s="75">
        <f t="shared" ref="CI18:CK18" si="18">+C18+G18+K18+O18+S18+W18+AA18+AE18+AI18+AM18+AQ18+AU18+AY18+BC18+BG18+BK18+BO18+BS18+BW18+CA18+CE18</f>
        <v>0</v>
      </c>
      <c r="CJ18" s="75">
        <f t="shared" si="18"/>
        <v>0</v>
      </c>
      <c r="CK18" s="75">
        <f t="shared" si="18"/>
        <v>0</v>
      </c>
      <c r="CL18" s="76">
        <f t="shared" si="15"/>
        <v>0</v>
      </c>
    </row>
    <row r="19" spans="1:92" ht="12.75" customHeight="1" x14ac:dyDescent="0.25">
      <c r="A19" s="140" t="s">
        <v>109</v>
      </c>
      <c r="B19" s="81" t="s">
        <v>191</v>
      </c>
      <c r="C19" s="74">
        <f t="shared" ref="C19:CL19" si="19">SUM(C15:C18)</f>
        <v>295</v>
      </c>
      <c r="D19" s="74">
        <f t="shared" si="19"/>
        <v>440</v>
      </c>
      <c r="E19" s="74">
        <f t="shared" si="19"/>
        <v>0</v>
      </c>
      <c r="F19" s="78">
        <f t="shared" si="19"/>
        <v>735</v>
      </c>
      <c r="G19" s="74">
        <f t="shared" si="19"/>
        <v>624</v>
      </c>
      <c r="H19" s="74">
        <f t="shared" si="19"/>
        <v>1364</v>
      </c>
      <c r="I19" s="74">
        <f t="shared" si="19"/>
        <v>0</v>
      </c>
      <c r="J19" s="78">
        <f t="shared" si="19"/>
        <v>1988</v>
      </c>
      <c r="K19" s="74">
        <f t="shared" si="19"/>
        <v>84</v>
      </c>
      <c r="L19" s="74">
        <f t="shared" si="19"/>
        <v>138</v>
      </c>
      <c r="M19" s="74">
        <f t="shared" si="19"/>
        <v>0</v>
      </c>
      <c r="N19" s="78">
        <f t="shared" si="19"/>
        <v>222</v>
      </c>
      <c r="O19" s="74">
        <f t="shared" si="19"/>
        <v>26</v>
      </c>
      <c r="P19" s="74">
        <f t="shared" si="19"/>
        <v>5</v>
      </c>
      <c r="Q19" s="74">
        <f t="shared" si="19"/>
        <v>0</v>
      </c>
      <c r="R19" s="78">
        <f t="shared" si="19"/>
        <v>31</v>
      </c>
      <c r="S19" s="74">
        <f t="shared" si="19"/>
        <v>44</v>
      </c>
      <c r="T19" s="74">
        <f t="shared" si="19"/>
        <v>58</v>
      </c>
      <c r="U19" s="74">
        <f t="shared" si="19"/>
        <v>0</v>
      </c>
      <c r="V19" s="78">
        <f t="shared" si="19"/>
        <v>102</v>
      </c>
      <c r="W19" s="74">
        <f t="shared" si="19"/>
        <v>1872</v>
      </c>
      <c r="X19" s="74">
        <f t="shared" si="19"/>
        <v>1821</v>
      </c>
      <c r="Y19" s="74">
        <f t="shared" si="19"/>
        <v>0</v>
      </c>
      <c r="Z19" s="78">
        <f t="shared" si="19"/>
        <v>3693</v>
      </c>
      <c r="AA19" s="74">
        <f t="shared" si="19"/>
        <v>427</v>
      </c>
      <c r="AB19" s="74">
        <f t="shared" si="19"/>
        <v>498</v>
      </c>
      <c r="AC19" s="74">
        <f t="shared" si="19"/>
        <v>0</v>
      </c>
      <c r="AD19" s="78">
        <f t="shared" si="19"/>
        <v>925</v>
      </c>
      <c r="AE19" s="74">
        <f t="shared" si="19"/>
        <v>237</v>
      </c>
      <c r="AF19" s="74">
        <f t="shared" si="19"/>
        <v>185</v>
      </c>
      <c r="AG19" s="74">
        <f t="shared" si="19"/>
        <v>0</v>
      </c>
      <c r="AH19" s="78">
        <f t="shared" si="19"/>
        <v>422</v>
      </c>
      <c r="AI19" s="74">
        <f t="shared" si="19"/>
        <v>153</v>
      </c>
      <c r="AJ19" s="74">
        <f t="shared" si="19"/>
        <v>175</v>
      </c>
      <c r="AK19" s="74">
        <f t="shared" si="19"/>
        <v>0</v>
      </c>
      <c r="AL19" s="78">
        <f t="shared" si="19"/>
        <v>328</v>
      </c>
      <c r="AM19" s="74">
        <f t="shared" si="19"/>
        <v>323</v>
      </c>
      <c r="AN19" s="74">
        <f t="shared" si="19"/>
        <v>401</v>
      </c>
      <c r="AO19" s="74">
        <f t="shared" si="19"/>
        <v>0</v>
      </c>
      <c r="AP19" s="78">
        <f t="shared" si="19"/>
        <v>724</v>
      </c>
      <c r="AQ19" s="74">
        <f t="shared" si="19"/>
        <v>0</v>
      </c>
      <c r="AR19" s="74">
        <f t="shared" si="19"/>
        <v>0</v>
      </c>
      <c r="AS19" s="74">
        <f t="shared" si="19"/>
        <v>0</v>
      </c>
      <c r="AT19" s="78">
        <f t="shared" si="19"/>
        <v>0</v>
      </c>
      <c r="AU19" s="74">
        <f t="shared" si="19"/>
        <v>129</v>
      </c>
      <c r="AV19" s="74">
        <f t="shared" si="19"/>
        <v>140</v>
      </c>
      <c r="AW19" s="74">
        <f t="shared" si="19"/>
        <v>0</v>
      </c>
      <c r="AX19" s="78">
        <f t="shared" si="19"/>
        <v>269</v>
      </c>
      <c r="AY19" s="74">
        <f t="shared" si="19"/>
        <v>22</v>
      </c>
      <c r="AZ19" s="74">
        <f t="shared" si="19"/>
        <v>26</v>
      </c>
      <c r="BA19" s="74">
        <f t="shared" si="19"/>
        <v>0</v>
      </c>
      <c r="BB19" s="78">
        <f t="shared" si="19"/>
        <v>48</v>
      </c>
      <c r="BC19" s="74">
        <f t="shared" si="19"/>
        <v>291</v>
      </c>
      <c r="BD19" s="74">
        <f t="shared" si="19"/>
        <v>395</v>
      </c>
      <c r="BE19" s="74">
        <f t="shared" si="19"/>
        <v>0</v>
      </c>
      <c r="BF19" s="78">
        <f t="shared" si="19"/>
        <v>686</v>
      </c>
      <c r="BG19" s="74">
        <f t="shared" si="19"/>
        <v>7</v>
      </c>
      <c r="BH19" s="74">
        <f t="shared" si="19"/>
        <v>57</v>
      </c>
      <c r="BI19" s="74">
        <f t="shared" si="19"/>
        <v>0</v>
      </c>
      <c r="BJ19" s="78">
        <f t="shared" si="19"/>
        <v>64</v>
      </c>
      <c r="BK19" s="74">
        <f t="shared" si="19"/>
        <v>121</v>
      </c>
      <c r="BL19" s="74">
        <f t="shared" si="19"/>
        <v>116</v>
      </c>
      <c r="BM19" s="74">
        <f t="shared" si="19"/>
        <v>0</v>
      </c>
      <c r="BN19" s="78">
        <f t="shared" si="19"/>
        <v>237</v>
      </c>
      <c r="BO19" s="74">
        <f t="shared" si="19"/>
        <v>774</v>
      </c>
      <c r="BP19" s="74">
        <f t="shared" si="19"/>
        <v>804</v>
      </c>
      <c r="BQ19" s="74">
        <f t="shared" si="19"/>
        <v>0</v>
      </c>
      <c r="BR19" s="78">
        <f t="shared" si="19"/>
        <v>1578</v>
      </c>
      <c r="BS19" s="74">
        <f t="shared" si="19"/>
        <v>2937</v>
      </c>
      <c r="BT19" s="74">
        <f t="shared" si="19"/>
        <v>3486</v>
      </c>
      <c r="BU19" s="74">
        <f t="shared" si="19"/>
        <v>83</v>
      </c>
      <c r="BV19" s="78">
        <f t="shared" si="19"/>
        <v>6506</v>
      </c>
      <c r="BW19" s="74">
        <f t="shared" si="19"/>
        <v>48</v>
      </c>
      <c r="BX19" s="74">
        <f t="shared" si="19"/>
        <v>67</v>
      </c>
      <c r="BY19" s="74">
        <f t="shared" si="19"/>
        <v>0</v>
      </c>
      <c r="BZ19" s="78">
        <f t="shared" si="19"/>
        <v>115</v>
      </c>
      <c r="CA19" s="74">
        <f t="shared" si="19"/>
        <v>549</v>
      </c>
      <c r="CB19" s="74">
        <f t="shared" si="19"/>
        <v>747</v>
      </c>
      <c r="CC19" s="74">
        <f t="shared" si="19"/>
        <v>0</v>
      </c>
      <c r="CD19" s="78">
        <f t="shared" si="19"/>
        <v>1296</v>
      </c>
      <c r="CE19" s="74">
        <f t="shared" si="19"/>
        <v>2776</v>
      </c>
      <c r="CF19" s="74">
        <f t="shared" si="19"/>
        <v>2299</v>
      </c>
      <c r="CG19" s="74">
        <f t="shared" si="19"/>
        <v>0</v>
      </c>
      <c r="CH19" s="131">
        <f t="shared" si="19"/>
        <v>5075</v>
      </c>
      <c r="CI19" s="78">
        <f t="shared" si="19"/>
        <v>11739</v>
      </c>
      <c r="CJ19" s="78">
        <f t="shared" si="19"/>
        <v>13222</v>
      </c>
      <c r="CK19" s="78">
        <f t="shared" si="19"/>
        <v>83</v>
      </c>
      <c r="CL19" s="78">
        <f t="shared" si="19"/>
        <v>25044</v>
      </c>
    </row>
    <row r="20" spans="1:92" ht="12.75" customHeight="1" x14ac:dyDescent="0.25">
      <c r="B20" s="12"/>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c r="BV20" s="79"/>
      <c r="BW20" s="79"/>
      <c r="BX20" s="79"/>
      <c r="BY20" s="79"/>
      <c r="BZ20" s="79"/>
      <c r="CA20" s="79"/>
      <c r="CB20" s="79"/>
      <c r="CC20" s="79"/>
      <c r="CD20" s="79"/>
      <c r="CE20" s="79"/>
      <c r="CF20" s="79"/>
      <c r="CG20" s="79"/>
      <c r="CH20" s="79"/>
      <c r="CI20" s="79"/>
      <c r="CJ20" s="79"/>
      <c r="CK20" s="79"/>
      <c r="CL20" s="80"/>
    </row>
    <row r="21" spans="1:92" ht="12.75" customHeight="1" x14ac:dyDescent="0.25">
      <c r="A21" s="140" t="s">
        <v>109</v>
      </c>
      <c r="B21" s="144" t="s">
        <v>192</v>
      </c>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c r="CG21" s="146"/>
      <c r="CH21" s="146"/>
      <c r="CI21" s="146"/>
      <c r="CJ21" s="146"/>
      <c r="CK21" s="146"/>
      <c r="CL21" s="142"/>
    </row>
    <row r="22" spans="1:92" ht="12.75" customHeight="1" x14ac:dyDescent="0.25">
      <c r="A22" s="140" t="s">
        <v>109</v>
      </c>
      <c r="B22" s="82" t="s">
        <v>193</v>
      </c>
      <c r="C22" s="100">
        <v>0</v>
      </c>
      <c r="D22" s="100">
        <v>0</v>
      </c>
      <c r="E22" s="82"/>
      <c r="F22" s="76">
        <f t="shared" ref="F22:F23" si="20">SUM(C22:E22)</f>
        <v>0</v>
      </c>
      <c r="G22" s="100">
        <v>45</v>
      </c>
      <c r="H22" s="100">
        <v>70</v>
      </c>
      <c r="I22" s="100"/>
      <c r="J22" s="76">
        <f>SUM(G22:I22)</f>
        <v>115</v>
      </c>
      <c r="K22" s="100"/>
      <c r="L22" s="100"/>
      <c r="M22" s="100"/>
      <c r="N22" s="76">
        <f>SUM(K22:M22)</f>
        <v>0</v>
      </c>
      <c r="O22" s="100"/>
      <c r="P22" s="100"/>
      <c r="Q22" s="100"/>
      <c r="R22" s="76">
        <f>SUM(O22:Q22)</f>
        <v>0</v>
      </c>
      <c r="S22" s="100"/>
      <c r="T22" s="100"/>
      <c r="U22" s="100"/>
      <c r="V22" s="76">
        <f>SUM(S22:U22)</f>
        <v>0</v>
      </c>
      <c r="W22" s="100">
        <v>35</v>
      </c>
      <c r="X22" s="100">
        <v>40</v>
      </c>
      <c r="Y22" s="100"/>
      <c r="Z22" s="76">
        <f>SUM(W22:Y22)</f>
        <v>75</v>
      </c>
      <c r="AA22" s="100">
        <v>37</v>
      </c>
      <c r="AB22" s="100">
        <v>60</v>
      </c>
      <c r="AC22" s="100"/>
      <c r="AD22" s="76">
        <f>SUM(AA22:AC22)</f>
        <v>97</v>
      </c>
      <c r="AE22" s="100">
        <v>39</v>
      </c>
      <c r="AF22" s="100">
        <v>31</v>
      </c>
      <c r="AG22" s="100"/>
      <c r="AH22" s="76">
        <f>SUM(AE22:AG22)</f>
        <v>70</v>
      </c>
      <c r="AI22" s="100">
        <v>9</v>
      </c>
      <c r="AJ22" s="100">
        <v>12</v>
      </c>
      <c r="AK22" s="100"/>
      <c r="AL22" s="76">
        <f>SUM(AI22:AK22)</f>
        <v>21</v>
      </c>
      <c r="AM22" s="100">
        <v>19</v>
      </c>
      <c r="AN22" s="100">
        <v>23</v>
      </c>
      <c r="AO22" s="100"/>
      <c r="AP22" s="76">
        <f>SUM(AM22:AO22)</f>
        <v>42</v>
      </c>
      <c r="AQ22" s="100"/>
      <c r="AR22" s="100"/>
      <c r="AS22" s="100"/>
      <c r="AT22" s="76">
        <f>SUM(AQ22:AS22)</f>
        <v>0</v>
      </c>
      <c r="AU22" s="100"/>
      <c r="AV22" s="100"/>
      <c r="AW22" s="100"/>
      <c r="AX22" s="76">
        <f>SUM(AU22:AW22)</f>
        <v>0</v>
      </c>
      <c r="AY22" s="98">
        <v>22</v>
      </c>
      <c r="AZ22" s="98">
        <v>26</v>
      </c>
      <c r="BA22" s="100"/>
      <c r="BB22" s="76">
        <f>SUM(AY22:BA22)</f>
        <v>48</v>
      </c>
      <c r="BC22" s="100">
        <v>20</v>
      </c>
      <c r="BD22" s="100">
        <v>21</v>
      </c>
      <c r="BE22" s="100"/>
      <c r="BF22" s="76">
        <f>SUM(BC22:BE22)</f>
        <v>41</v>
      </c>
      <c r="BG22" s="100"/>
      <c r="BH22" s="100"/>
      <c r="BI22" s="100"/>
      <c r="BJ22" s="76">
        <f>SUM(BG22:BI22)</f>
        <v>0</v>
      </c>
      <c r="BK22" s="100"/>
      <c r="BL22" s="100"/>
      <c r="BM22" s="100"/>
      <c r="BN22" s="76">
        <f>SUM(BK22:BM22)</f>
        <v>0</v>
      </c>
      <c r="BO22" s="100"/>
      <c r="BP22" s="100"/>
      <c r="BQ22" s="100"/>
      <c r="BR22" s="76">
        <f>SUM(BO22:BQ22)</f>
        <v>0</v>
      </c>
      <c r="BS22" s="82">
        <v>226</v>
      </c>
      <c r="BT22" s="82">
        <v>314</v>
      </c>
      <c r="BU22" s="82">
        <v>0</v>
      </c>
      <c r="BV22" s="76">
        <f t="shared" ref="BV22:BV23" si="21">SUM(BS22:BU22)</f>
        <v>540</v>
      </c>
      <c r="BW22" s="82"/>
      <c r="BX22" s="82"/>
      <c r="BY22" s="82"/>
      <c r="BZ22" s="76">
        <f t="shared" ref="BZ22" si="22">SUM(BW22:BY22)</f>
        <v>0</v>
      </c>
      <c r="CA22" s="82"/>
      <c r="CB22" s="82"/>
      <c r="CC22" s="82"/>
      <c r="CD22" s="76">
        <f t="shared" ref="CD22" si="23">SUM(CA22:CC22)</f>
        <v>0</v>
      </c>
      <c r="CE22" s="82"/>
      <c r="CF22" s="82"/>
      <c r="CG22" s="82"/>
      <c r="CH22" s="76">
        <f t="shared" ref="CH22:CH23" si="24">SUM(CE22:CG22)</f>
        <v>0</v>
      </c>
      <c r="CI22" s="75">
        <f t="shared" ref="CI22:CK22" si="25">+C22+G22+K22+O22+S22+W22+AA22+AE22+AI22+AM22+AQ22+AU22+AY22+BC22+BG22+BK22+BO22+BS22+BW22+CA22+CE22</f>
        <v>452</v>
      </c>
      <c r="CJ22" s="75">
        <f t="shared" si="25"/>
        <v>597</v>
      </c>
      <c r="CK22" s="75">
        <f t="shared" si="25"/>
        <v>0</v>
      </c>
      <c r="CL22" s="76">
        <f t="shared" ref="CL22:CL23" si="26">SUM(CI22:CK22)</f>
        <v>1049</v>
      </c>
    </row>
    <row r="23" spans="1:92" ht="12.75" customHeight="1" x14ac:dyDescent="0.25">
      <c r="A23" s="140" t="s">
        <v>109</v>
      </c>
      <c r="B23" s="82" t="s">
        <v>194</v>
      </c>
      <c r="C23" s="100">
        <v>48</v>
      </c>
      <c r="D23" s="100">
        <v>83</v>
      </c>
      <c r="E23" s="82"/>
      <c r="F23" s="76">
        <f t="shared" si="20"/>
        <v>131</v>
      </c>
      <c r="G23" s="100"/>
      <c r="H23" s="100"/>
      <c r="I23" s="100"/>
      <c r="J23" s="76">
        <f>SUM(G23:I23)</f>
        <v>0</v>
      </c>
      <c r="K23" s="100">
        <v>80</v>
      </c>
      <c r="L23" s="100">
        <v>90</v>
      </c>
      <c r="M23" s="100"/>
      <c r="N23" s="76">
        <f>SUM(K23:M23)</f>
        <v>170</v>
      </c>
      <c r="O23" s="100">
        <v>8</v>
      </c>
      <c r="P23" s="100">
        <v>2</v>
      </c>
      <c r="Q23" s="100"/>
      <c r="R23" s="76">
        <f>SUM(O23:Q23)</f>
        <v>10</v>
      </c>
      <c r="S23" s="100">
        <v>20</v>
      </c>
      <c r="T23" s="100">
        <v>30</v>
      </c>
      <c r="U23" s="100"/>
      <c r="V23" s="76">
        <f>SUM(S23:U23)</f>
        <v>50</v>
      </c>
      <c r="W23" s="100"/>
      <c r="X23" s="100"/>
      <c r="Y23" s="100"/>
      <c r="Z23" s="76">
        <f>SUM(W23:Y23)</f>
        <v>0</v>
      </c>
      <c r="AA23" s="100"/>
      <c r="AB23" s="100"/>
      <c r="AC23" s="100"/>
      <c r="AD23" s="76">
        <f>SUM(AA23:AC23)</f>
        <v>0</v>
      </c>
      <c r="AE23" s="100"/>
      <c r="AF23" s="100"/>
      <c r="AG23" s="100"/>
      <c r="AH23" s="76">
        <f>SUM(AE23:AG23)</f>
        <v>0</v>
      </c>
      <c r="AI23" s="100">
        <v>42</v>
      </c>
      <c r="AJ23" s="100">
        <v>57</v>
      </c>
      <c r="AK23" s="100"/>
      <c r="AL23" s="76">
        <f>SUM(AI23:AK23)</f>
        <v>99</v>
      </c>
      <c r="AM23" s="100">
        <v>57</v>
      </c>
      <c r="AN23" s="100">
        <v>77</v>
      </c>
      <c r="AO23" s="100"/>
      <c r="AP23" s="76">
        <f>SUM(AM23:AO23)</f>
        <v>134</v>
      </c>
      <c r="AQ23" s="100"/>
      <c r="AR23" s="100"/>
      <c r="AS23" s="100"/>
      <c r="AT23" s="76">
        <f>SUM(AQ23:AS23)</f>
        <v>0</v>
      </c>
      <c r="AU23" s="100"/>
      <c r="AV23" s="100"/>
      <c r="AW23" s="100"/>
      <c r="AX23" s="76">
        <f>SUM(AU23:AW23)</f>
        <v>0</v>
      </c>
      <c r="AY23" s="100"/>
      <c r="AZ23" s="100"/>
      <c r="BA23" s="100"/>
      <c r="BB23" s="76">
        <f>SUM(AY23:BA23)</f>
        <v>0</v>
      </c>
      <c r="BC23" s="100">
        <v>29</v>
      </c>
      <c r="BD23" s="100">
        <v>36</v>
      </c>
      <c r="BE23" s="100"/>
      <c r="BF23" s="76">
        <f>SUM(BC23:BE23)</f>
        <v>65</v>
      </c>
      <c r="BG23" s="100"/>
      <c r="BH23" s="100">
        <v>20</v>
      </c>
      <c r="BI23" s="100"/>
      <c r="BJ23" s="76">
        <f>SUM(BG23:BI23)</f>
        <v>20</v>
      </c>
      <c r="BK23" s="100">
        <v>36</v>
      </c>
      <c r="BL23" s="100">
        <v>36</v>
      </c>
      <c r="BM23" s="100"/>
      <c r="BN23" s="76">
        <f>SUM(BK23:BM23)</f>
        <v>72</v>
      </c>
      <c r="BO23" s="100">
        <v>35</v>
      </c>
      <c r="BP23" s="100">
        <v>35</v>
      </c>
      <c r="BQ23" s="100"/>
      <c r="BR23" s="76">
        <f>SUM(BO23:BQ23)</f>
        <v>70</v>
      </c>
      <c r="BS23" s="82">
        <v>112</v>
      </c>
      <c r="BT23" s="82">
        <v>118</v>
      </c>
      <c r="BU23" s="82">
        <v>0</v>
      </c>
      <c r="BV23" s="76">
        <f t="shared" si="21"/>
        <v>230</v>
      </c>
      <c r="BW23" s="105">
        <v>60</v>
      </c>
      <c r="BX23" s="105">
        <v>92</v>
      </c>
      <c r="BY23" s="105"/>
      <c r="BZ23" s="104">
        <f>SUM(BW23:BY23)</f>
        <v>152</v>
      </c>
      <c r="CA23" s="105">
        <v>402</v>
      </c>
      <c r="CB23" s="105">
        <v>684</v>
      </c>
      <c r="CC23" s="105"/>
      <c r="CD23" s="104">
        <f>SUM(CA23:CC23)</f>
        <v>1086</v>
      </c>
      <c r="CE23" s="82"/>
      <c r="CF23" s="82"/>
      <c r="CG23" s="82"/>
      <c r="CH23" s="76">
        <f t="shared" si="24"/>
        <v>0</v>
      </c>
      <c r="CI23" s="75">
        <f t="shared" ref="CI23:CK23" si="27">+C23+G23+K23+O23+S23+W23+AA23+AE23+AI23+AM23+AQ23+AU23+AY23+BC23+BG23+BK23+BO23+BS23+BW23+CA23+CE23</f>
        <v>929</v>
      </c>
      <c r="CJ23" s="75">
        <f t="shared" si="27"/>
        <v>1360</v>
      </c>
      <c r="CK23" s="75">
        <f t="shared" si="27"/>
        <v>0</v>
      </c>
      <c r="CL23" s="76">
        <f t="shared" si="26"/>
        <v>2289</v>
      </c>
      <c r="CN23" s="123"/>
    </row>
    <row r="24" spans="1:92" ht="12.75" customHeight="1" x14ac:dyDescent="0.25">
      <c r="A24" s="140" t="s">
        <v>109</v>
      </c>
      <c r="B24" s="83" t="s">
        <v>195</v>
      </c>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5"/>
      <c r="CJ24" s="85"/>
      <c r="CK24" s="85"/>
      <c r="CL24" s="85"/>
      <c r="CN24" s="123"/>
    </row>
    <row r="25" spans="1:92" ht="12.75" customHeight="1" x14ac:dyDescent="0.25">
      <c r="A25" s="140" t="s">
        <v>109</v>
      </c>
      <c r="B25" s="82" t="s">
        <v>196</v>
      </c>
      <c r="C25" s="100"/>
      <c r="D25" s="100"/>
      <c r="E25" s="82"/>
      <c r="F25" s="76">
        <f t="shared" ref="F25:F29" si="28">SUM(C25:E25)</f>
        <v>0</v>
      </c>
      <c r="G25" s="100"/>
      <c r="H25" s="100"/>
      <c r="I25" s="100"/>
      <c r="J25" s="76">
        <f>SUM(G25:I25)</f>
        <v>0</v>
      </c>
      <c r="K25" s="100"/>
      <c r="L25" s="100"/>
      <c r="M25" s="100"/>
      <c r="N25" s="76">
        <f>SUM(K25:M25)</f>
        <v>0</v>
      </c>
      <c r="O25" s="100"/>
      <c r="P25" s="100"/>
      <c r="Q25" s="100"/>
      <c r="R25" s="76">
        <f>SUM(O25:Q25)</f>
        <v>0</v>
      </c>
      <c r="S25" s="100"/>
      <c r="T25" s="100"/>
      <c r="U25" s="100"/>
      <c r="V25" s="76">
        <f>SUM(S25:U25)</f>
        <v>0</v>
      </c>
      <c r="W25" s="100"/>
      <c r="X25" s="100"/>
      <c r="Y25" s="100"/>
      <c r="Z25" s="76">
        <f>SUM(W25:Y25)</f>
        <v>0</v>
      </c>
      <c r="AA25" s="100"/>
      <c r="AB25" s="100"/>
      <c r="AC25" s="100"/>
      <c r="AD25" s="76">
        <f>SUM(AA25:AC25)</f>
        <v>0</v>
      </c>
      <c r="AE25" s="100"/>
      <c r="AF25" s="100"/>
      <c r="AG25" s="100"/>
      <c r="AH25" s="76">
        <f>SUM(AE25:AG25)</f>
        <v>0</v>
      </c>
      <c r="AI25" s="100"/>
      <c r="AJ25" s="100"/>
      <c r="AK25" s="100"/>
      <c r="AL25" s="76">
        <f>SUM(AI25:AK25)</f>
        <v>0</v>
      </c>
      <c r="AM25" s="100"/>
      <c r="AN25" s="100"/>
      <c r="AO25" s="100"/>
      <c r="AP25" s="76">
        <f>SUM(AM25:AO25)</f>
        <v>0</v>
      </c>
      <c r="AQ25" s="100"/>
      <c r="AR25" s="100"/>
      <c r="AS25" s="100"/>
      <c r="AT25" s="76">
        <f>SUM(AQ25:AS25)</f>
        <v>0</v>
      </c>
      <c r="AU25" s="100"/>
      <c r="AV25" s="100"/>
      <c r="AW25" s="100"/>
      <c r="AX25" s="76">
        <f>SUM(AU25:AW25)</f>
        <v>0</v>
      </c>
      <c r="AY25" s="100"/>
      <c r="AZ25" s="100"/>
      <c r="BA25" s="100"/>
      <c r="BB25" s="76">
        <f>SUM(AY25:BA25)</f>
        <v>0</v>
      </c>
      <c r="BC25" s="100"/>
      <c r="BD25" s="100"/>
      <c r="BE25" s="100"/>
      <c r="BF25" s="76">
        <f>SUM(BC25:BE25)</f>
        <v>0</v>
      </c>
      <c r="BG25" s="100"/>
      <c r="BH25" s="100"/>
      <c r="BI25" s="100"/>
      <c r="BJ25" s="76">
        <f>SUM(BG25:BI25)</f>
        <v>0</v>
      </c>
      <c r="BK25" s="100"/>
      <c r="BL25" s="100"/>
      <c r="BM25" s="100"/>
      <c r="BN25" s="76">
        <f>SUM(BK25:BM25)</f>
        <v>0</v>
      </c>
      <c r="BO25" s="100"/>
      <c r="BP25" s="100"/>
      <c r="BQ25" s="100"/>
      <c r="BR25" s="76">
        <f>SUM(BO25:BQ25)</f>
        <v>0</v>
      </c>
      <c r="BS25" s="82"/>
      <c r="BT25" s="82"/>
      <c r="BU25" s="82"/>
      <c r="BV25" s="76">
        <f t="shared" ref="BV25:BV29" si="29">SUM(BS25:BU25)</f>
        <v>0</v>
      </c>
      <c r="BW25" s="82"/>
      <c r="BX25" s="82"/>
      <c r="BY25" s="82"/>
      <c r="BZ25" s="76">
        <f t="shared" ref="BZ25:BZ29" si="30">SUM(BW25:BY25)</f>
        <v>0</v>
      </c>
      <c r="CA25" s="82"/>
      <c r="CB25" s="82"/>
      <c r="CC25" s="82"/>
      <c r="CD25" s="76">
        <f t="shared" ref="CD25:CD28" si="31">SUM(CA25:CC25)</f>
        <v>0</v>
      </c>
      <c r="CE25" s="82"/>
      <c r="CF25" s="82"/>
      <c r="CG25" s="82"/>
      <c r="CH25" s="76">
        <f t="shared" ref="CH25:CH28" si="32">SUM(CE25:CG25)</f>
        <v>0</v>
      </c>
      <c r="CI25" s="75">
        <f t="shared" ref="CI25:CK25" si="33">+C25+G25+K25+O25+S25+W25+AA25+AE25+AI25+AM25+AQ25+AU25+AY25+BC25+BG25+BK25+BO25+BS25+BW25+CA25+CE25</f>
        <v>0</v>
      </c>
      <c r="CJ25" s="75">
        <f t="shared" si="33"/>
        <v>0</v>
      </c>
      <c r="CK25" s="75">
        <f t="shared" si="33"/>
        <v>0</v>
      </c>
      <c r="CL25" s="76">
        <f t="shared" ref="CL25:CL28" si="34">SUM(CI25:CK25)</f>
        <v>0</v>
      </c>
      <c r="CN25" s="123"/>
    </row>
    <row r="26" spans="1:92" ht="12.75" customHeight="1" x14ac:dyDescent="0.25">
      <c r="A26" s="140" t="s">
        <v>109</v>
      </c>
      <c r="B26" s="82" t="s">
        <v>197</v>
      </c>
      <c r="C26" s="100">
        <v>66</v>
      </c>
      <c r="D26" s="100">
        <v>106</v>
      </c>
      <c r="E26" s="82"/>
      <c r="F26" s="76">
        <f t="shared" si="28"/>
        <v>172</v>
      </c>
      <c r="G26" s="100"/>
      <c r="H26" s="100"/>
      <c r="I26" s="100"/>
      <c r="J26" s="76">
        <f>SUM(G26:I26)</f>
        <v>0</v>
      </c>
      <c r="K26" s="100"/>
      <c r="L26" s="100">
        <v>10</v>
      </c>
      <c r="M26" s="100"/>
      <c r="N26" s="76">
        <f>SUM(K26:M26)</f>
        <v>10</v>
      </c>
      <c r="O26" s="100"/>
      <c r="P26" s="100"/>
      <c r="Q26" s="100"/>
      <c r="R26" s="76">
        <f>SUM(O26:Q26)</f>
        <v>0</v>
      </c>
      <c r="S26" s="100"/>
      <c r="T26" s="100"/>
      <c r="U26" s="100"/>
      <c r="V26" s="76">
        <f>SUM(S26:U26)</f>
        <v>0</v>
      </c>
      <c r="W26" s="100"/>
      <c r="X26" s="100"/>
      <c r="Y26" s="100"/>
      <c r="Z26" s="76">
        <f>SUM(W26:Y26)</f>
        <v>0</v>
      </c>
      <c r="AA26" s="100"/>
      <c r="AB26" s="100"/>
      <c r="AC26" s="100"/>
      <c r="AD26" s="76">
        <f>SUM(AA26:AC26)</f>
        <v>0</v>
      </c>
      <c r="AE26" s="100"/>
      <c r="AF26" s="100"/>
      <c r="AG26" s="100"/>
      <c r="AH26" s="76">
        <f>SUM(AE26:AG26)</f>
        <v>0</v>
      </c>
      <c r="AI26" s="100">
        <v>10</v>
      </c>
      <c r="AJ26" s="100">
        <v>16</v>
      </c>
      <c r="AK26" s="100"/>
      <c r="AL26" s="76">
        <f>SUM(AI26:AK26)</f>
        <v>26</v>
      </c>
      <c r="AM26" s="100">
        <v>3</v>
      </c>
      <c r="AN26" s="100">
        <v>4</v>
      </c>
      <c r="AO26" s="100"/>
      <c r="AP26" s="76">
        <f>SUM(AM26:AO26)</f>
        <v>7</v>
      </c>
      <c r="AQ26" s="100"/>
      <c r="AR26" s="100"/>
      <c r="AS26" s="100"/>
      <c r="AT26" s="76">
        <f>SUM(AQ26:AS26)</f>
        <v>0</v>
      </c>
      <c r="AU26" s="100">
        <v>18</v>
      </c>
      <c r="AV26" s="100">
        <v>23</v>
      </c>
      <c r="AW26" s="100"/>
      <c r="AX26" s="76">
        <f>SUM(AU26:AW26)</f>
        <v>41</v>
      </c>
      <c r="AY26" s="100"/>
      <c r="AZ26" s="100"/>
      <c r="BA26" s="100"/>
      <c r="BB26" s="76">
        <f>SUM(AY26:BA26)</f>
        <v>0</v>
      </c>
      <c r="BC26" s="100">
        <v>2</v>
      </c>
      <c r="BD26" s="100">
        <v>3</v>
      </c>
      <c r="BE26" s="100"/>
      <c r="BF26" s="76">
        <f>SUM(BC26:BE26)</f>
        <v>5</v>
      </c>
      <c r="BG26" s="100"/>
      <c r="BH26" s="100"/>
      <c r="BI26" s="100"/>
      <c r="BJ26" s="76">
        <f>SUM(BG26:BI26)</f>
        <v>0</v>
      </c>
      <c r="BK26" s="100">
        <v>43</v>
      </c>
      <c r="BL26" s="100">
        <v>40</v>
      </c>
      <c r="BM26" s="100"/>
      <c r="BN26" s="76">
        <f>SUM(BK26:BM26)</f>
        <v>83</v>
      </c>
      <c r="BO26" s="100">
        <v>26</v>
      </c>
      <c r="BP26" s="100">
        <v>26</v>
      </c>
      <c r="BQ26" s="100"/>
      <c r="BR26" s="76">
        <f>SUM(BO26:BQ26)</f>
        <v>52</v>
      </c>
      <c r="BS26" s="82"/>
      <c r="BT26" s="82"/>
      <c r="BU26" s="82"/>
      <c r="BV26" s="76">
        <f t="shared" si="29"/>
        <v>0</v>
      </c>
      <c r="BW26" s="82"/>
      <c r="BX26" s="82"/>
      <c r="BY26" s="82"/>
      <c r="BZ26" s="76">
        <f t="shared" si="30"/>
        <v>0</v>
      </c>
      <c r="CA26" s="82"/>
      <c r="CB26" s="82"/>
      <c r="CC26" s="82"/>
      <c r="CD26" s="76">
        <f t="shared" si="31"/>
        <v>0</v>
      </c>
      <c r="CE26" s="82"/>
      <c r="CF26" s="82"/>
      <c r="CG26" s="82"/>
      <c r="CH26" s="76">
        <f t="shared" si="32"/>
        <v>0</v>
      </c>
      <c r="CI26" s="75">
        <f t="shared" ref="CI26:CK26" si="35">+C26+G26+K26+O26+S26+W26+AA26+AE26+AI26+AM26+AQ26+AU26+AY26+BC26+BG26+BK26+BO26+BS26+BW26+CA26+CE26</f>
        <v>168</v>
      </c>
      <c r="CJ26" s="75">
        <f t="shared" si="35"/>
        <v>228</v>
      </c>
      <c r="CK26" s="75">
        <f t="shared" si="35"/>
        <v>0</v>
      </c>
      <c r="CL26" s="76">
        <f t="shared" si="34"/>
        <v>396</v>
      </c>
      <c r="CN26" s="123"/>
    </row>
    <row r="27" spans="1:92" ht="12.75" customHeight="1" x14ac:dyDescent="0.25">
      <c r="A27" s="140" t="s">
        <v>109</v>
      </c>
      <c r="B27" s="86" t="s">
        <v>198</v>
      </c>
      <c r="C27" s="38"/>
      <c r="D27" s="38"/>
      <c r="E27" s="38"/>
      <c r="F27" s="76">
        <f t="shared" si="28"/>
        <v>0</v>
      </c>
      <c r="G27" s="38"/>
      <c r="H27" s="38"/>
      <c r="I27" s="38"/>
      <c r="J27" s="76">
        <f>SUM(G27:I27)</f>
        <v>0</v>
      </c>
      <c r="K27" s="38"/>
      <c r="L27" s="38"/>
      <c r="M27" s="38"/>
      <c r="N27" s="76">
        <f>SUM(K27:M27)</f>
        <v>0</v>
      </c>
      <c r="O27" s="38"/>
      <c r="P27" s="38"/>
      <c r="Q27" s="38"/>
      <c r="R27" s="76">
        <f>SUM(O27:Q27)</f>
        <v>0</v>
      </c>
      <c r="S27" s="38"/>
      <c r="T27" s="38"/>
      <c r="U27" s="38"/>
      <c r="V27" s="76">
        <f>SUM(S27:U27)</f>
        <v>0</v>
      </c>
      <c r="W27" s="38"/>
      <c r="X27" s="38"/>
      <c r="Y27" s="38"/>
      <c r="Z27" s="76">
        <f>SUM(W27:Y27)</f>
        <v>0</v>
      </c>
      <c r="AA27" s="38"/>
      <c r="AB27" s="38"/>
      <c r="AC27" s="38"/>
      <c r="AD27" s="76">
        <f>SUM(AA27:AC27)</f>
        <v>0</v>
      </c>
      <c r="AE27" s="38"/>
      <c r="AF27" s="38"/>
      <c r="AG27" s="38"/>
      <c r="AH27" s="76">
        <f>SUM(AE27:AG27)</f>
        <v>0</v>
      </c>
      <c r="AI27" s="38"/>
      <c r="AJ27" s="38"/>
      <c r="AK27" s="38"/>
      <c r="AL27" s="76">
        <f>SUM(AI27:AK27)</f>
        <v>0</v>
      </c>
      <c r="AM27" s="38"/>
      <c r="AN27" s="38"/>
      <c r="AO27" s="38"/>
      <c r="AP27" s="76">
        <f>SUM(AM27:AO27)</f>
        <v>0</v>
      </c>
      <c r="AQ27" s="38"/>
      <c r="AR27" s="38"/>
      <c r="AS27" s="38"/>
      <c r="AT27" s="76">
        <f>SUM(AQ27:AS27)</f>
        <v>0</v>
      </c>
      <c r="AU27" s="38"/>
      <c r="AV27" s="38"/>
      <c r="AW27" s="38"/>
      <c r="AX27" s="76">
        <f>SUM(AU27:AW27)</f>
        <v>0</v>
      </c>
      <c r="AY27" s="38"/>
      <c r="AZ27" s="38"/>
      <c r="BA27" s="38"/>
      <c r="BB27" s="76">
        <f>SUM(AY27:BA27)</f>
        <v>0</v>
      </c>
      <c r="BC27" s="38"/>
      <c r="BD27" s="38"/>
      <c r="BE27" s="38"/>
      <c r="BF27" s="76">
        <f>SUM(BC27:BE27)</f>
        <v>0</v>
      </c>
      <c r="BG27" s="38"/>
      <c r="BH27" s="38"/>
      <c r="BI27" s="38"/>
      <c r="BJ27" s="76">
        <f>SUM(BG27:BI27)</f>
        <v>0</v>
      </c>
      <c r="BK27" s="38"/>
      <c r="BL27" s="38"/>
      <c r="BM27" s="38"/>
      <c r="BN27" s="76">
        <f>SUM(BK27:BM27)</f>
        <v>0</v>
      </c>
      <c r="BO27" s="38"/>
      <c r="BP27" s="38"/>
      <c r="BQ27" s="38"/>
      <c r="BR27" s="76">
        <f>SUM(BO27:BQ27)</f>
        <v>0</v>
      </c>
      <c r="BS27" s="38"/>
      <c r="BT27" s="38"/>
      <c r="BU27" s="38"/>
      <c r="BV27" s="76">
        <f t="shared" si="29"/>
        <v>0</v>
      </c>
      <c r="BW27" s="38"/>
      <c r="BX27" s="38"/>
      <c r="BY27" s="38"/>
      <c r="BZ27" s="76">
        <f t="shared" si="30"/>
        <v>0</v>
      </c>
      <c r="CA27" s="38"/>
      <c r="CB27" s="38"/>
      <c r="CC27" s="38"/>
      <c r="CD27" s="76">
        <f t="shared" si="31"/>
        <v>0</v>
      </c>
      <c r="CE27" s="38"/>
      <c r="CF27" s="38"/>
      <c r="CG27" s="38"/>
      <c r="CH27" s="76">
        <f t="shared" si="32"/>
        <v>0</v>
      </c>
      <c r="CI27" s="75">
        <f t="shared" ref="CI27:CK27" si="36">+C27+G27+K27+O27+S27+W27+AA27+AE27+AI27+AM27+AQ27+AU27+AY27+BC27+BG27+BK27+BO27+BS27+BW27+CA27+CE27</f>
        <v>0</v>
      </c>
      <c r="CJ27" s="75">
        <f t="shared" si="36"/>
        <v>0</v>
      </c>
      <c r="CK27" s="75">
        <f t="shared" si="36"/>
        <v>0</v>
      </c>
      <c r="CL27" s="76">
        <f t="shared" si="34"/>
        <v>0</v>
      </c>
      <c r="CN27" s="123"/>
    </row>
    <row r="28" spans="1:92" ht="12.75" customHeight="1" x14ac:dyDescent="0.25">
      <c r="A28" s="140" t="s">
        <v>109</v>
      </c>
      <c r="B28" s="86" t="s">
        <v>199</v>
      </c>
      <c r="C28" s="38"/>
      <c r="D28" s="38"/>
      <c r="E28" s="38"/>
      <c r="F28" s="76">
        <f t="shared" si="28"/>
        <v>0</v>
      </c>
      <c r="G28" s="38"/>
      <c r="H28" s="38"/>
      <c r="I28" s="38"/>
      <c r="J28" s="76">
        <f>SUM(G28:I28)</f>
        <v>0</v>
      </c>
      <c r="K28" s="38"/>
      <c r="L28" s="38"/>
      <c r="M28" s="38"/>
      <c r="N28" s="76">
        <f>SUM(K28:M28)</f>
        <v>0</v>
      </c>
      <c r="O28" s="38"/>
      <c r="P28" s="38"/>
      <c r="Q28" s="38"/>
      <c r="R28" s="76">
        <f>SUM(O28:Q28)</f>
        <v>0</v>
      </c>
      <c r="S28" s="38"/>
      <c r="T28" s="38"/>
      <c r="U28" s="38"/>
      <c r="V28" s="76">
        <f>SUM(S28:U28)</f>
        <v>0</v>
      </c>
      <c r="W28" s="38"/>
      <c r="X28" s="38"/>
      <c r="Y28" s="38"/>
      <c r="Z28" s="76">
        <f>SUM(W28:Y28)</f>
        <v>0</v>
      </c>
      <c r="AA28" s="38"/>
      <c r="AB28" s="38"/>
      <c r="AC28" s="38"/>
      <c r="AD28" s="76">
        <f>SUM(AA28:AC28)</f>
        <v>0</v>
      </c>
      <c r="AE28" s="38"/>
      <c r="AF28" s="38"/>
      <c r="AG28" s="38"/>
      <c r="AH28" s="76">
        <f>SUM(AE28:AG28)</f>
        <v>0</v>
      </c>
      <c r="AI28" s="38"/>
      <c r="AJ28" s="38"/>
      <c r="AK28" s="38"/>
      <c r="AL28" s="76">
        <f>SUM(AI28:AK28)</f>
        <v>0</v>
      </c>
      <c r="AM28" s="38"/>
      <c r="AN28" s="38"/>
      <c r="AO28" s="38"/>
      <c r="AP28" s="76">
        <f>SUM(AM28:AO28)</f>
        <v>0</v>
      </c>
      <c r="AQ28" s="38"/>
      <c r="AR28" s="38"/>
      <c r="AS28" s="38"/>
      <c r="AT28" s="76">
        <f>SUM(AQ28:AS28)</f>
        <v>0</v>
      </c>
      <c r="AU28" s="38"/>
      <c r="AV28" s="38"/>
      <c r="AW28" s="38"/>
      <c r="AX28" s="76">
        <f>SUM(AU28:AW28)</f>
        <v>0</v>
      </c>
      <c r="AY28" s="38"/>
      <c r="AZ28" s="38"/>
      <c r="BA28" s="38"/>
      <c r="BB28" s="76">
        <f>SUM(AY28:BA28)</f>
        <v>0</v>
      </c>
      <c r="BC28" s="38"/>
      <c r="BD28" s="38"/>
      <c r="BE28" s="38"/>
      <c r="BF28" s="76">
        <f>SUM(BC28:BE28)</f>
        <v>0</v>
      </c>
      <c r="BG28" s="38"/>
      <c r="BH28" s="38"/>
      <c r="BI28" s="38"/>
      <c r="BJ28" s="76">
        <f>SUM(BG28:BI28)</f>
        <v>0</v>
      </c>
      <c r="BK28" s="38"/>
      <c r="BL28" s="38"/>
      <c r="BM28" s="38"/>
      <c r="BN28" s="76">
        <f>SUM(BK28:BM28)</f>
        <v>0</v>
      </c>
      <c r="BO28" s="38"/>
      <c r="BP28" s="38"/>
      <c r="BQ28" s="38"/>
      <c r="BR28" s="76">
        <f>SUM(BO28:BQ28)</f>
        <v>0</v>
      </c>
      <c r="BS28" s="38"/>
      <c r="BT28" s="38"/>
      <c r="BU28" s="38"/>
      <c r="BV28" s="76">
        <f t="shared" si="29"/>
        <v>0</v>
      </c>
      <c r="BW28" s="38"/>
      <c r="BX28" s="38"/>
      <c r="BY28" s="38"/>
      <c r="BZ28" s="76">
        <f t="shared" si="30"/>
        <v>0</v>
      </c>
      <c r="CA28" s="38"/>
      <c r="CB28" s="38"/>
      <c r="CC28" s="38"/>
      <c r="CD28" s="76">
        <f t="shared" si="31"/>
        <v>0</v>
      </c>
      <c r="CE28" s="38"/>
      <c r="CF28" s="38"/>
      <c r="CG28" s="38"/>
      <c r="CH28" s="76">
        <f t="shared" si="32"/>
        <v>0</v>
      </c>
      <c r="CI28" s="75">
        <f t="shared" ref="CI28:CK28" si="37">+C28+G28+K28+O28+S28+W28+AA28+AE28+AI28+AM28+AQ28+AU28+AY28+BC28+BG28+BK28+BO28+BS28+BW28+CA28+CE28</f>
        <v>0</v>
      </c>
      <c r="CJ28" s="75">
        <f t="shared" si="37"/>
        <v>0</v>
      </c>
      <c r="CK28" s="75">
        <f t="shared" si="37"/>
        <v>0</v>
      </c>
      <c r="CL28" s="76">
        <f t="shared" si="34"/>
        <v>0</v>
      </c>
    </row>
    <row r="29" spans="1:92" ht="13.5" customHeight="1" x14ac:dyDescent="0.25">
      <c r="A29" s="140" t="s">
        <v>109</v>
      </c>
      <c r="B29" s="87" t="s">
        <v>200</v>
      </c>
      <c r="C29" s="38">
        <f t="shared" ref="C29:E29" si="38">SUM(C25:C28)+SUM(C22:C23)</f>
        <v>114</v>
      </c>
      <c r="D29" s="38">
        <f t="shared" si="38"/>
        <v>189</v>
      </c>
      <c r="E29" s="38">
        <f t="shared" si="38"/>
        <v>0</v>
      </c>
      <c r="F29" s="88">
        <f t="shared" si="28"/>
        <v>303</v>
      </c>
      <c r="G29" s="38">
        <f t="shared" ref="G29:I29" si="39">SUM(G25:G28)+SUM(G22:G23)</f>
        <v>45</v>
      </c>
      <c r="H29" s="38">
        <f t="shared" si="39"/>
        <v>70</v>
      </c>
      <c r="I29" s="38">
        <f t="shared" si="39"/>
        <v>0</v>
      </c>
      <c r="J29" s="88">
        <f t="shared" ref="J29" si="40">SUM(G29:I29)</f>
        <v>115</v>
      </c>
      <c r="K29" s="38">
        <f t="shared" ref="K29:M29" si="41">SUM(K25:K28)+SUM(K22:K23)</f>
        <v>80</v>
      </c>
      <c r="L29" s="38">
        <f t="shared" si="41"/>
        <v>100</v>
      </c>
      <c r="M29" s="38">
        <f t="shared" si="41"/>
        <v>0</v>
      </c>
      <c r="N29" s="88">
        <f t="shared" ref="N29" si="42">SUM(K29:M29)</f>
        <v>180</v>
      </c>
      <c r="O29" s="38">
        <f t="shared" ref="O29:Q29" si="43">SUM(O25:O28)+SUM(O22:O23)</f>
        <v>8</v>
      </c>
      <c r="P29" s="38">
        <f t="shared" si="43"/>
        <v>2</v>
      </c>
      <c r="Q29" s="38">
        <f t="shared" si="43"/>
        <v>0</v>
      </c>
      <c r="R29" s="88">
        <f t="shared" ref="R29" si="44">SUM(O29:Q29)</f>
        <v>10</v>
      </c>
      <c r="S29" s="38">
        <f t="shared" ref="S29:U29" si="45">SUM(S25:S28)+SUM(S22:S23)</f>
        <v>20</v>
      </c>
      <c r="T29" s="38">
        <f t="shared" si="45"/>
        <v>30</v>
      </c>
      <c r="U29" s="38">
        <f t="shared" si="45"/>
        <v>0</v>
      </c>
      <c r="V29" s="88">
        <f t="shared" ref="V29" si="46">SUM(S29:U29)</f>
        <v>50</v>
      </c>
      <c r="W29" s="38">
        <f t="shared" ref="W29:Y29" si="47">SUM(W25:W28)+SUM(W22:W23)</f>
        <v>35</v>
      </c>
      <c r="X29" s="38">
        <f t="shared" si="47"/>
        <v>40</v>
      </c>
      <c r="Y29" s="38">
        <f t="shared" si="47"/>
        <v>0</v>
      </c>
      <c r="Z29" s="88">
        <f t="shared" ref="Z29" si="48">SUM(W29:Y29)</f>
        <v>75</v>
      </c>
      <c r="AA29" s="38">
        <f t="shared" ref="AA29:AC29" si="49">SUM(AA25:AA28)+SUM(AA22:AA23)</f>
        <v>37</v>
      </c>
      <c r="AB29" s="38">
        <f t="shared" si="49"/>
        <v>60</v>
      </c>
      <c r="AC29" s="38">
        <f t="shared" si="49"/>
        <v>0</v>
      </c>
      <c r="AD29" s="88">
        <f t="shared" ref="AD29" si="50">SUM(AA29:AC29)</f>
        <v>97</v>
      </c>
      <c r="AE29" s="38">
        <f t="shared" ref="AE29:AG29" si="51">SUM(AE25:AE28)+SUM(AE22:AE23)</f>
        <v>39</v>
      </c>
      <c r="AF29" s="38">
        <f t="shared" si="51"/>
        <v>31</v>
      </c>
      <c r="AG29" s="38">
        <f t="shared" si="51"/>
        <v>0</v>
      </c>
      <c r="AH29" s="88">
        <f t="shared" ref="AH29" si="52">SUM(AE29:AG29)</f>
        <v>70</v>
      </c>
      <c r="AI29" s="38">
        <f t="shared" ref="AI29:AK29" si="53">SUM(AI25:AI28)+SUM(AI22:AI23)</f>
        <v>61</v>
      </c>
      <c r="AJ29" s="38">
        <f t="shared" si="53"/>
        <v>85</v>
      </c>
      <c r="AK29" s="38">
        <f t="shared" si="53"/>
        <v>0</v>
      </c>
      <c r="AL29" s="88">
        <f t="shared" ref="AL29" si="54">SUM(AI29:AK29)</f>
        <v>146</v>
      </c>
      <c r="AM29" s="38">
        <f t="shared" ref="AM29:AO29" si="55">SUM(AM25:AM28)+SUM(AM22:AM23)</f>
        <v>79</v>
      </c>
      <c r="AN29" s="38">
        <f t="shared" si="55"/>
        <v>104</v>
      </c>
      <c r="AO29" s="38">
        <f t="shared" si="55"/>
        <v>0</v>
      </c>
      <c r="AP29" s="88">
        <f t="shared" ref="AP29" si="56">SUM(AM29:AO29)</f>
        <v>183</v>
      </c>
      <c r="AQ29" s="38">
        <f t="shared" ref="AQ29:AS29" si="57">SUM(AQ25:AQ28)+SUM(AQ22:AQ23)</f>
        <v>0</v>
      </c>
      <c r="AR29" s="38">
        <f t="shared" si="57"/>
        <v>0</v>
      </c>
      <c r="AS29" s="38">
        <f t="shared" si="57"/>
        <v>0</v>
      </c>
      <c r="AT29" s="88">
        <f t="shared" ref="AT29" si="58">SUM(AQ29:AS29)</f>
        <v>0</v>
      </c>
      <c r="AU29" s="38">
        <f t="shared" ref="AU29:AW29" si="59">SUM(AU25:AU28)+SUM(AU22:AU23)</f>
        <v>18</v>
      </c>
      <c r="AV29" s="38">
        <f t="shared" si="59"/>
        <v>23</v>
      </c>
      <c r="AW29" s="38">
        <f t="shared" si="59"/>
        <v>0</v>
      </c>
      <c r="AX29" s="88">
        <f t="shared" ref="AX29" si="60">SUM(AU29:AW29)</f>
        <v>41</v>
      </c>
      <c r="AY29" s="38">
        <f t="shared" ref="AY29:BA29" si="61">SUM(AY25:AY28)+SUM(AY22:AY23)</f>
        <v>22</v>
      </c>
      <c r="AZ29" s="38">
        <f t="shared" si="61"/>
        <v>26</v>
      </c>
      <c r="BA29" s="38">
        <f t="shared" si="61"/>
        <v>0</v>
      </c>
      <c r="BB29" s="88">
        <f t="shared" ref="BB29" si="62">SUM(AY29:BA29)</f>
        <v>48</v>
      </c>
      <c r="BC29" s="38">
        <f t="shared" ref="BC29:BE29" si="63">SUM(BC25:BC28)+SUM(BC22:BC23)</f>
        <v>51</v>
      </c>
      <c r="BD29" s="38">
        <f t="shared" si="63"/>
        <v>60</v>
      </c>
      <c r="BE29" s="38">
        <f t="shared" si="63"/>
        <v>0</v>
      </c>
      <c r="BF29" s="88">
        <f t="shared" ref="BF29" si="64">SUM(BC29:BE29)</f>
        <v>111</v>
      </c>
      <c r="BG29" s="38">
        <f t="shared" ref="BG29:BI29" si="65">SUM(BG25:BG28)+SUM(BG22:BG23)</f>
        <v>0</v>
      </c>
      <c r="BH29" s="38">
        <f t="shared" si="65"/>
        <v>20</v>
      </c>
      <c r="BI29" s="38">
        <f t="shared" si="65"/>
        <v>0</v>
      </c>
      <c r="BJ29" s="88">
        <f t="shared" ref="BJ29" si="66">SUM(BG29:BI29)</f>
        <v>20</v>
      </c>
      <c r="BK29" s="38">
        <f t="shared" ref="BK29:BM29" si="67">SUM(BK25:BK28)+SUM(BK22:BK23)</f>
        <v>79</v>
      </c>
      <c r="BL29" s="38">
        <f t="shared" si="67"/>
        <v>76</v>
      </c>
      <c r="BM29" s="38">
        <f t="shared" si="67"/>
        <v>0</v>
      </c>
      <c r="BN29" s="88">
        <f t="shared" ref="BN29" si="68">SUM(BK29:BM29)</f>
        <v>155</v>
      </c>
      <c r="BO29" s="38">
        <f t="shared" ref="BO29:BQ29" si="69">SUM(BO25:BO28)+SUM(BO22:BO23)</f>
        <v>61</v>
      </c>
      <c r="BP29" s="38">
        <f t="shared" si="69"/>
        <v>61</v>
      </c>
      <c r="BQ29" s="38">
        <f t="shared" si="69"/>
        <v>0</v>
      </c>
      <c r="BR29" s="88">
        <f t="shared" ref="BR29" si="70">SUM(BO29:BQ29)</f>
        <v>122</v>
      </c>
      <c r="BS29" s="38">
        <f t="shared" ref="BS29:BU29" si="71">SUM(BS25:BS28)+SUM(BS22:BS23)</f>
        <v>338</v>
      </c>
      <c r="BT29" s="38">
        <f t="shared" si="71"/>
        <v>432</v>
      </c>
      <c r="BU29" s="38">
        <f t="shared" si="71"/>
        <v>0</v>
      </c>
      <c r="BV29" s="88">
        <f t="shared" si="29"/>
        <v>770</v>
      </c>
      <c r="BW29" s="38">
        <f t="shared" ref="BW29:BY29" si="72">SUM(BW25:BW28)+SUM(BW22:BW23)</f>
        <v>60</v>
      </c>
      <c r="BX29" s="38">
        <f t="shared" si="72"/>
        <v>92</v>
      </c>
      <c r="BY29" s="38">
        <f t="shared" si="72"/>
        <v>0</v>
      </c>
      <c r="BZ29" s="88">
        <f t="shared" si="30"/>
        <v>152</v>
      </c>
      <c r="CA29" s="74">
        <f t="shared" ref="CA29:CL29" si="73">SUM(CA25:CA28)+SUM(CA22:CA23)</f>
        <v>402</v>
      </c>
      <c r="CB29" s="74">
        <f t="shared" si="73"/>
        <v>684</v>
      </c>
      <c r="CC29" s="74">
        <f t="shared" si="73"/>
        <v>0</v>
      </c>
      <c r="CD29" s="78">
        <f t="shared" si="73"/>
        <v>1086</v>
      </c>
      <c r="CE29" s="74">
        <f t="shared" si="73"/>
        <v>0</v>
      </c>
      <c r="CF29" s="74">
        <f t="shared" si="73"/>
        <v>0</v>
      </c>
      <c r="CG29" s="74">
        <f t="shared" si="73"/>
        <v>0</v>
      </c>
      <c r="CH29" s="78">
        <f t="shared" si="73"/>
        <v>0</v>
      </c>
      <c r="CI29" s="78">
        <f t="shared" si="73"/>
        <v>1549</v>
      </c>
      <c r="CJ29" s="78">
        <f t="shared" si="73"/>
        <v>2185</v>
      </c>
      <c r="CK29" s="78">
        <f t="shared" si="73"/>
        <v>0</v>
      </c>
      <c r="CL29" s="78">
        <f t="shared" si="73"/>
        <v>3734</v>
      </c>
    </row>
    <row r="30" spans="1:92" ht="12.75" customHeight="1" x14ac:dyDescent="0.25">
      <c r="B30" s="86"/>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90"/>
    </row>
    <row r="31" spans="1:92" ht="12.75" customHeight="1" x14ac:dyDescent="0.25">
      <c r="A31" s="140" t="s">
        <v>148</v>
      </c>
      <c r="B31" s="7" t="s">
        <v>67</v>
      </c>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80"/>
    </row>
    <row r="32" spans="1:92" ht="12.75" customHeight="1" x14ac:dyDescent="0.25">
      <c r="A32" s="140" t="s">
        <v>148</v>
      </c>
      <c r="B32" s="144" t="s">
        <v>186</v>
      </c>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2"/>
    </row>
    <row r="33" spans="1:90" ht="12.75" customHeight="1" x14ac:dyDescent="0.25">
      <c r="A33" s="140" t="s">
        <v>148</v>
      </c>
      <c r="B33" s="21" t="s">
        <v>187</v>
      </c>
      <c r="C33" s="74"/>
      <c r="D33" s="74"/>
      <c r="E33" s="74"/>
      <c r="F33" s="76">
        <f t="shared" ref="F33:F36" si="74">SUM(C33:E33)</f>
        <v>0</v>
      </c>
      <c r="G33" s="74"/>
      <c r="H33" s="74"/>
      <c r="I33" s="74"/>
      <c r="J33" s="76">
        <f>SUM(G33:I33)</f>
        <v>0</v>
      </c>
      <c r="K33" s="74"/>
      <c r="L33" s="74"/>
      <c r="M33" s="74"/>
      <c r="N33" s="76">
        <f>SUM(K33:M33)</f>
        <v>0</v>
      </c>
      <c r="O33" s="74"/>
      <c r="P33" s="74"/>
      <c r="Q33" s="74"/>
      <c r="R33" s="76">
        <f>SUM(O33:Q33)</f>
        <v>0</v>
      </c>
      <c r="S33" s="74"/>
      <c r="T33" s="74"/>
      <c r="U33" s="74"/>
      <c r="V33" s="76">
        <f>SUM(S33:U33)</f>
        <v>0</v>
      </c>
      <c r="W33" s="74"/>
      <c r="X33" s="74"/>
      <c r="Y33" s="74"/>
      <c r="Z33" s="76">
        <f>SUM(W33:Y33)</f>
        <v>0</v>
      </c>
      <c r="AA33" s="74"/>
      <c r="AB33" s="74"/>
      <c r="AC33" s="74"/>
      <c r="AD33" s="76">
        <f>SUM(AA33:AC33)</f>
        <v>0</v>
      </c>
      <c r="AE33" s="74"/>
      <c r="AF33" s="74"/>
      <c r="AG33" s="74"/>
      <c r="AH33" s="76">
        <f>SUM(AE33:AG33)</f>
        <v>0</v>
      </c>
      <c r="AI33" s="74"/>
      <c r="AJ33" s="74"/>
      <c r="AK33" s="74"/>
      <c r="AL33" s="76">
        <f t="shared" ref="AL33:AL34" si="75">SUM(AI33:AK33)</f>
        <v>0</v>
      </c>
      <c r="AM33" s="74"/>
      <c r="AN33" s="74"/>
      <c r="AO33" s="74"/>
      <c r="AP33" s="76">
        <f t="shared" ref="AP33:AP34" si="76">SUM(AM33:AO33)</f>
        <v>0</v>
      </c>
      <c r="AQ33" s="74"/>
      <c r="AR33" s="74"/>
      <c r="AS33" s="74"/>
      <c r="AT33" s="76">
        <f t="shared" ref="AT33:AT34" si="77">SUM(AQ33:AS33)</f>
        <v>0</v>
      </c>
      <c r="AU33" s="74"/>
      <c r="AV33" s="74"/>
      <c r="AW33" s="74"/>
      <c r="AX33" s="76">
        <f t="shared" ref="AX33:AX34" si="78">SUM(AU33:AW33)</f>
        <v>0</v>
      </c>
      <c r="AY33" s="74"/>
      <c r="AZ33" s="74"/>
      <c r="BA33" s="74"/>
      <c r="BB33" s="76">
        <f t="shared" ref="BB33:BB34" si="79">SUM(AY33:BA33)</f>
        <v>0</v>
      </c>
      <c r="BC33" s="74"/>
      <c r="BD33" s="74"/>
      <c r="BE33" s="74"/>
      <c r="BF33" s="76">
        <f t="shared" ref="BF33:BF34" si="80">SUM(BC33:BE33)</f>
        <v>0</v>
      </c>
      <c r="BG33" s="74"/>
      <c r="BH33" s="74"/>
      <c r="BI33" s="74"/>
      <c r="BJ33" s="76">
        <f t="shared" ref="BJ33:BJ34" si="81">SUM(BG33:BI33)</f>
        <v>0</v>
      </c>
      <c r="BK33" s="74"/>
      <c r="BL33" s="74"/>
      <c r="BM33" s="74"/>
      <c r="BN33" s="76">
        <f t="shared" ref="BN33:BN34" si="82">SUM(BK33:BM33)</f>
        <v>0</v>
      </c>
      <c r="BO33" s="74"/>
      <c r="BP33" s="74"/>
      <c r="BQ33" s="74"/>
      <c r="BR33" s="76">
        <f t="shared" ref="BR33:BR34" si="83">SUM(BO33:BQ33)</f>
        <v>0</v>
      </c>
      <c r="BS33" s="74"/>
      <c r="BT33" s="74"/>
      <c r="BU33" s="74"/>
      <c r="BV33" s="76">
        <f t="shared" ref="BV33:BV36" si="84">SUM(BS33:BU33)</f>
        <v>0</v>
      </c>
      <c r="BW33" s="74"/>
      <c r="BX33" s="74"/>
      <c r="BY33" s="74"/>
      <c r="BZ33" s="76">
        <f t="shared" ref="BZ33:BZ36" si="85">SUM(BW33:BY33)</f>
        <v>0</v>
      </c>
      <c r="CA33" s="74"/>
      <c r="CB33" s="74"/>
      <c r="CC33" s="74"/>
      <c r="CD33" s="76">
        <f t="shared" ref="CD33:CD36" si="86">SUM(CA33:CC33)</f>
        <v>0</v>
      </c>
      <c r="CE33" s="74"/>
      <c r="CF33" s="74"/>
      <c r="CG33" s="74"/>
      <c r="CH33" s="76">
        <f t="shared" ref="CH33:CH36" si="87">SUM(CE33:CG33)</f>
        <v>0</v>
      </c>
      <c r="CI33" s="75">
        <f t="shared" ref="CI33:CK33" si="88">+C33+G33+K33+O33+S33+W33+AA33+AE33+AI33+AM33+AQ33+AU33+AY33+BC33+BG33+BK33+BO33+BS33+BW33+CA33+CE33</f>
        <v>0</v>
      </c>
      <c r="CJ33" s="75">
        <f t="shared" si="88"/>
        <v>0</v>
      </c>
      <c r="CK33" s="75">
        <f t="shared" si="88"/>
        <v>0</v>
      </c>
      <c r="CL33" s="76">
        <f t="shared" ref="CL33:CL36" si="89">SUM(CI33:CK33)</f>
        <v>0</v>
      </c>
    </row>
    <row r="34" spans="1:90" ht="12.75" customHeight="1" x14ac:dyDescent="0.25">
      <c r="A34" s="140" t="s">
        <v>148</v>
      </c>
      <c r="B34" s="21" t="s">
        <v>188</v>
      </c>
      <c r="C34" s="74"/>
      <c r="D34" s="74"/>
      <c r="E34" s="74"/>
      <c r="F34" s="76">
        <f t="shared" si="74"/>
        <v>0</v>
      </c>
      <c r="G34" s="74"/>
      <c r="H34" s="74"/>
      <c r="I34" s="74"/>
      <c r="J34" s="76">
        <f>SUM(G34:I34)</f>
        <v>0</v>
      </c>
      <c r="K34" s="74"/>
      <c r="L34" s="74"/>
      <c r="M34" s="74"/>
      <c r="N34" s="76">
        <f>SUM(K34:M34)</f>
        <v>0</v>
      </c>
      <c r="O34" s="74"/>
      <c r="P34" s="74"/>
      <c r="Q34" s="74"/>
      <c r="R34" s="76">
        <f>SUM(O34:Q34)</f>
        <v>0</v>
      </c>
      <c r="S34" s="74"/>
      <c r="T34" s="74"/>
      <c r="U34" s="74"/>
      <c r="V34" s="76">
        <f>SUM(S34:U34)</f>
        <v>0</v>
      </c>
      <c r="W34" s="74"/>
      <c r="X34" s="74"/>
      <c r="Y34" s="74"/>
      <c r="Z34" s="76">
        <f>SUM(W34:Y34)</f>
        <v>0</v>
      </c>
      <c r="AA34" s="74"/>
      <c r="AB34" s="74"/>
      <c r="AC34" s="74"/>
      <c r="AD34" s="76">
        <f>SUM(AA34:AC34)</f>
        <v>0</v>
      </c>
      <c r="AE34" s="74"/>
      <c r="AF34" s="74"/>
      <c r="AG34" s="74"/>
      <c r="AH34" s="76">
        <f>SUM(AE34:AG34)</f>
        <v>0</v>
      </c>
      <c r="AI34" s="74"/>
      <c r="AJ34" s="74"/>
      <c r="AK34" s="74"/>
      <c r="AL34" s="76">
        <f t="shared" si="75"/>
        <v>0</v>
      </c>
      <c r="AM34" s="74"/>
      <c r="AN34" s="74"/>
      <c r="AO34" s="74"/>
      <c r="AP34" s="76">
        <f t="shared" si="76"/>
        <v>0</v>
      </c>
      <c r="AQ34" s="74"/>
      <c r="AR34" s="74"/>
      <c r="AS34" s="74"/>
      <c r="AT34" s="76">
        <f t="shared" si="77"/>
        <v>0</v>
      </c>
      <c r="AU34" s="74"/>
      <c r="AV34" s="74"/>
      <c r="AW34" s="74"/>
      <c r="AX34" s="76">
        <f t="shared" si="78"/>
        <v>0</v>
      </c>
      <c r="AY34" s="74"/>
      <c r="AZ34" s="74"/>
      <c r="BA34" s="74"/>
      <c r="BB34" s="76">
        <f t="shared" si="79"/>
        <v>0</v>
      </c>
      <c r="BC34" s="74"/>
      <c r="BD34" s="74"/>
      <c r="BE34" s="74"/>
      <c r="BF34" s="76">
        <f t="shared" si="80"/>
        <v>0</v>
      </c>
      <c r="BG34" s="74"/>
      <c r="BH34" s="74"/>
      <c r="BI34" s="74"/>
      <c r="BJ34" s="76">
        <f t="shared" si="81"/>
        <v>0</v>
      </c>
      <c r="BK34" s="74"/>
      <c r="BL34" s="74"/>
      <c r="BM34" s="74"/>
      <c r="BN34" s="76">
        <f t="shared" si="82"/>
        <v>0</v>
      </c>
      <c r="BO34" s="74"/>
      <c r="BP34" s="74"/>
      <c r="BQ34" s="74"/>
      <c r="BR34" s="76">
        <f t="shared" si="83"/>
        <v>0</v>
      </c>
      <c r="BS34" s="74"/>
      <c r="BT34" s="74"/>
      <c r="BU34" s="74"/>
      <c r="BV34" s="76">
        <f t="shared" si="84"/>
        <v>0</v>
      </c>
      <c r="BW34" s="74"/>
      <c r="BX34" s="74"/>
      <c r="BY34" s="74"/>
      <c r="BZ34" s="76">
        <f t="shared" si="85"/>
        <v>0</v>
      </c>
      <c r="CA34" s="74"/>
      <c r="CB34" s="74"/>
      <c r="CC34" s="74"/>
      <c r="CD34" s="76">
        <f t="shared" si="86"/>
        <v>0</v>
      </c>
      <c r="CE34" s="74"/>
      <c r="CF34" s="74"/>
      <c r="CG34" s="74"/>
      <c r="CH34" s="76">
        <f t="shared" si="87"/>
        <v>0</v>
      </c>
      <c r="CI34" s="75">
        <f t="shared" ref="CI34:CK34" si="90">+C34+G34+K34+O34+S34+W34+AA34+AE34+AI34+AM34+AQ34+AU34+AY34+BC34+BG34+BK34+BO34+BS34+BW34+CA34+CE34</f>
        <v>0</v>
      </c>
      <c r="CJ34" s="75">
        <f t="shared" si="90"/>
        <v>0</v>
      </c>
      <c r="CK34" s="75">
        <f t="shared" si="90"/>
        <v>0</v>
      </c>
      <c r="CL34" s="76">
        <f t="shared" si="89"/>
        <v>0</v>
      </c>
    </row>
    <row r="35" spans="1:90" ht="12.75" customHeight="1" x14ac:dyDescent="0.25">
      <c r="A35" s="140" t="s">
        <v>148</v>
      </c>
      <c r="B35" s="21" t="s">
        <v>189</v>
      </c>
      <c r="C35" s="98">
        <v>266</v>
      </c>
      <c r="D35" s="98">
        <v>393</v>
      </c>
      <c r="E35" s="74"/>
      <c r="F35" s="76">
        <f t="shared" si="74"/>
        <v>659</v>
      </c>
      <c r="G35" s="21"/>
      <c r="H35" s="21"/>
      <c r="I35" s="21"/>
      <c r="J35" s="76">
        <f>SUM(G35:I35)</f>
        <v>0</v>
      </c>
      <c r="K35" s="21"/>
      <c r="L35" s="21"/>
      <c r="M35" s="21"/>
      <c r="N35" s="76">
        <f>SUM(K35:M35)</f>
        <v>0</v>
      </c>
      <c r="O35" s="21"/>
      <c r="P35" s="21"/>
      <c r="Q35" s="21"/>
      <c r="R35" s="76">
        <f>SUM(O35:Q35)</f>
        <v>0</v>
      </c>
      <c r="S35" s="21"/>
      <c r="T35" s="21"/>
      <c r="U35" s="21"/>
      <c r="V35" s="76">
        <f>SUM(S35:U35)</f>
        <v>0</v>
      </c>
      <c r="W35" s="21"/>
      <c r="X35" s="21"/>
      <c r="Y35" s="21"/>
      <c r="Z35" s="76">
        <f>SUM(W35:Y35)</f>
        <v>0</v>
      </c>
      <c r="AA35" s="21"/>
      <c r="AB35" s="21"/>
      <c r="AC35" s="21"/>
      <c r="AD35" s="76">
        <f>SUM(AA35:AC35)</f>
        <v>0</v>
      </c>
      <c r="AE35" s="98">
        <v>244</v>
      </c>
      <c r="AF35" s="98">
        <v>192</v>
      </c>
      <c r="AG35" s="98"/>
      <c r="AH35" s="76">
        <f>SUM(AE35:AG35)</f>
        <v>436</v>
      </c>
      <c r="AI35" s="98">
        <v>153</v>
      </c>
      <c r="AJ35" s="98">
        <v>175</v>
      </c>
      <c r="AK35" s="98"/>
      <c r="AL35" s="76">
        <f>SUM(AI35:AK35)</f>
        <v>328</v>
      </c>
      <c r="AM35" s="98">
        <v>323</v>
      </c>
      <c r="AN35" s="98">
        <v>401</v>
      </c>
      <c r="AO35" s="98"/>
      <c r="AP35" s="76">
        <f>SUM(AM35:AO35)</f>
        <v>724</v>
      </c>
      <c r="AQ35" s="98">
        <v>39</v>
      </c>
      <c r="AR35" s="98">
        <v>44</v>
      </c>
      <c r="AS35" s="98"/>
      <c r="AT35" s="76">
        <f>SUM(AQ35:AS35)</f>
        <v>83</v>
      </c>
      <c r="AU35" s="98">
        <v>144</v>
      </c>
      <c r="AV35" s="98">
        <v>157</v>
      </c>
      <c r="AW35" s="98"/>
      <c r="AX35" s="76">
        <f>SUM(AU35:AW35)</f>
        <v>301</v>
      </c>
      <c r="AY35" s="98">
        <v>26</v>
      </c>
      <c r="AZ35" s="98">
        <v>26</v>
      </c>
      <c r="BA35" s="98"/>
      <c r="BB35" s="76">
        <f>SUM(AY35:BA35)</f>
        <v>52</v>
      </c>
      <c r="BC35" s="98">
        <v>421</v>
      </c>
      <c r="BD35" s="98">
        <v>314</v>
      </c>
      <c r="BE35" s="98"/>
      <c r="BF35" s="76">
        <f>SUM(BC35:BE35)</f>
        <v>735</v>
      </c>
      <c r="BG35" s="98">
        <v>7</v>
      </c>
      <c r="BH35" s="98">
        <v>57</v>
      </c>
      <c r="BI35" s="98"/>
      <c r="BJ35" s="76">
        <f>SUM(BG35:BI35)</f>
        <v>64</v>
      </c>
      <c r="BK35" s="98">
        <v>121</v>
      </c>
      <c r="BL35" s="98">
        <v>116</v>
      </c>
      <c r="BM35" s="98"/>
      <c r="BN35" s="76">
        <f>SUM(BK35:BM35)</f>
        <v>237</v>
      </c>
      <c r="BO35" s="98">
        <v>774</v>
      </c>
      <c r="BP35" s="98">
        <v>804</v>
      </c>
      <c r="BQ35" s="98"/>
      <c r="BR35" s="76">
        <f>SUM(BO35:BQ35)</f>
        <v>1578</v>
      </c>
      <c r="BS35" s="102">
        <v>2495</v>
      </c>
      <c r="BT35" s="102">
        <v>2838</v>
      </c>
      <c r="BU35" s="102">
        <v>61</v>
      </c>
      <c r="BV35" s="76">
        <f t="shared" si="84"/>
        <v>5394</v>
      </c>
      <c r="BW35" s="102">
        <v>48</v>
      </c>
      <c r="BX35" s="102">
        <v>67</v>
      </c>
      <c r="BY35" s="102"/>
      <c r="BZ35" s="104">
        <f>SUM(BW35:BY35)</f>
        <v>115</v>
      </c>
      <c r="CA35" s="102">
        <v>549</v>
      </c>
      <c r="CB35" s="102">
        <v>747</v>
      </c>
      <c r="CC35" s="102"/>
      <c r="CD35" s="104">
        <f>SUM(CA35:CC35)</f>
        <v>1296</v>
      </c>
      <c r="CE35" s="102">
        <v>240</v>
      </c>
      <c r="CF35" s="102">
        <v>269</v>
      </c>
      <c r="CG35" s="74"/>
      <c r="CH35" s="76">
        <f t="shared" si="87"/>
        <v>509</v>
      </c>
      <c r="CI35" s="75">
        <f t="shared" ref="CI35:CK35" si="91">+C35+G35+K35+O35+S35+W35+AA35+AE35+AI35+AM35+AQ35+AU35+AY35+BC35+BG35+BK35+BO35+BS35+BW35+CA35+CE35</f>
        <v>5850</v>
      </c>
      <c r="CJ35" s="75">
        <f t="shared" si="91"/>
        <v>6600</v>
      </c>
      <c r="CK35" s="75">
        <f t="shared" si="91"/>
        <v>61</v>
      </c>
      <c r="CL35" s="76">
        <f t="shared" si="89"/>
        <v>12511</v>
      </c>
    </row>
    <row r="36" spans="1:90" ht="12.75" customHeight="1" x14ac:dyDescent="0.25">
      <c r="A36" s="140" t="s">
        <v>148</v>
      </c>
      <c r="B36" s="21" t="s">
        <v>190</v>
      </c>
      <c r="C36" s="21"/>
      <c r="D36" s="21"/>
      <c r="E36" s="21"/>
      <c r="F36" s="76">
        <f t="shared" si="74"/>
        <v>0</v>
      </c>
      <c r="G36" s="98">
        <v>603</v>
      </c>
      <c r="H36" s="98">
        <v>1360</v>
      </c>
      <c r="I36" s="98"/>
      <c r="J36" s="76">
        <f>SUM(G36:I36)</f>
        <v>1963</v>
      </c>
      <c r="K36" s="98">
        <v>108</v>
      </c>
      <c r="L36" s="98">
        <v>162</v>
      </c>
      <c r="M36" s="98"/>
      <c r="N36" s="76">
        <f>SUM(K36:M36)</f>
        <v>270</v>
      </c>
      <c r="O36" s="98">
        <v>21</v>
      </c>
      <c r="P36" s="98">
        <v>4</v>
      </c>
      <c r="Q36" s="98"/>
      <c r="R36" s="76">
        <f>SUM(O36:Q36)</f>
        <v>25</v>
      </c>
      <c r="S36" s="98">
        <v>44</v>
      </c>
      <c r="T36" s="98">
        <v>58</v>
      </c>
      <c r="U36" s="98"/>
      <c r="V36" s="76">
        <f>SUM(S36:U36)</f>
        <v>102</v>
      </c>
      <c r="W36" s="98">
        <v>1793</v>
      </c>
      <c r="X36" s="98">
        <v>1723</v>
      </c>
      <c r="Y36" s="98"/>
      <c r="Z36" s="76">
        <f>SUM(W36:Y36)</f>
        <v>3516</v>
      </c>
      <c r="AA36" s="98">
        <v>440</v>
      </c>
      <c r="AB36" s="98">
        <v>716</v>
      </c>
      <c r="AC36" s="98"/>
      <c r="AD36" s="76">
        <f>SUM(AA36:AC36)</f>
        <v>1156</v>
      </c>
      <c r="AE36" s="98"/>
      <c r="AF36" s="98"/>
      <c r="AG36" s="98"/>
      <c r="AH36" s="76"/>
      <c r="AI36" s="21"/>
      <c r="AJ36" s="21"/>
      <c r="AK36" s="21"/>
      <c r="AL36" s="76"/>
      <c r="AM36" s="21"/>
      <c r="AN36" s="21"/>
      <c r="AO36" s="21"/>
      <c r="AP36" s="76"/>
      <c r="AQ36" s="21"/>
      <c r="AR36" s="21"/>
      <c r="AS36" s="21"/>
      <c r="AT36" s="76"/>
      <c r="AU36" s="21"/>
      <c r="AV36" s="21"/>
      <c r="AW36" s="21"/>
      <c r="AX36" s="76"/>
      <c r="AY36" s="21"/>
      <c r="AZ36" s="21"/>
      <c r="BA36" s="21"/>
      <c r="BB36" s="76"/>
      <c r="BC36" s="21"/>
      <c r="BD36" s="21"/>
      <c r="BE36" s="21"/>
      <c r="BF36" s="76"/>
      <c r="BG36" s="21"/>
      <c r="BH36" s="21"/>
      <c r="BI36" s="21"/>
      <c r="BJ36" s="76"/>
      <c r="BK36" s="21"/>
      <c r="BL36" s="21"/>
      <c r="BM36" s="21"/>
      <c r="BN36" s="76"/>
      <c r="BO36" s="21"/>
      <c r="BP36" s="21"/>
      <c r="BQ36" s="21"/>
      <c r="BR36" s="76"/>
      <c r="BS36" s="21"/>
      <c r="BT36" s="21"/>
      <c r="BU36" s="21"/>
      <c r="BV36" s="76">
        <f t="shared" si="84"/>
        <v>0</v>
      </c>
      <c r="BW36" s="21"/>
      <c r="BX36" s="21"/>
      <c r="BY36" s="21"/>
      <c r="BZ36" s="76">
        <f t="shared" si="85"/>
        <v>0</v>
      </c>
      <c r="CA36" s="21"/>
      <c r="CB36" s="21"/>
      <c r="CC36" s="21"/>
      <c r="CD36" s="76">
        <f t="shared" si="86"/>
        <v>0</v>
      </c>
      <c r="CE36" s="21"/>
      <c r="CF36" s="21"/>
      <c r="CG36" s="21"/>
      <c r="CH36" s="76">
        <f t="shared" si="87"/>
        <v>0</v>
      </c>
      <c r="CI36" s="75">
        <f t="shared" ref="CI36:CK36" si="92">+C36+G36+K36+O36+S36+W36+AA36+AE36+AI36+AM36+AQ36+AU36+AY36+BC36+BG36+BK36+BO36+BS36+BW36+CA36+CE36</f>
        <v>3009</v>
      </c>
      <c r="CJ36" s="75">
        <f t="shared" si="92"/>
        <v>4023</v>
      </c>
      <c r="CK36" s="75">
        <f t="shared" si="92"/>
        <v>0</v>
      </c>
      <c r="CL36" s="76">
        <f t="shared" si="89"/>
        <v>7032</v>
      </c>
    </row>
    <row r="37" spans="1:90" ht="12.75" customHeight="1" x14ac:dyDescent="0.25">
      <c r="A37" s="140" t="s">
        <v>148</v>
      </c>
      <c r="B37" s="38" t="s">
        <v>201</v>
      </c>
      <c r="C37" s="38">
        <f t="shared" ref="C37:CL37" si="93">SUM(C33:C36)</f>
        <v>266</v>
      </c>
      <c r="D37" s="38">
        <f t="shared" si="93"/>
        <v>393</v>
      </c>
      <c r="E37" s="38">
        <f t="shared" si="93"/>
        <v>0</v>
      </c>
      <c r="F37" s="91">
        <f t="shared" si="93"/>
        <v>659</v>
      </c>
      <c r="G37" s="38">
        <f t="shared" si="93"/>
        <v>603</v>
      </c>
      <c r="H37" s="38">
        <f t="shared" si="93"/>
        <v>1360</v>
      </c>
      <c r="I37" s="38">
        <f t="shared" si="93"/>
        <v>0</v>
      </c>
      <c r="J37" s="91">
        <f t="shared" si="93"/>
        <v>1963</v>
      </c>
      <c r="K37" s="38">
        <f t="shared" si="93"/>
        <v>108</v>
      </c>
      <c r="L37" s="38">
        <f t="shared" si="93"/>
        <v>162</v>
      </c>
      <c r="M37" s="38">
        <f t="shared" si="93"/>
        <v>0</v>
      </c>
      <c r="N37" s="91">
        <f t="shared" si="93"/>
        <v>270</v>
      </c>
      <c r="O37" s="38">
        <f t="shared" si="93"/>
        <v>21</v>
      </c>
      <c r="P37" s="38">
        <f t="shared" si="93"/>
        <v>4</v>
      </c>
      <c r="Q37" s="38">
        <f t="shared" si="93"/>
        <v>0</v>
      </c>
      <c r="R37" s="91">
        <f t="shared" si="93"/>
        <v>25</v>
      </c>
      <c r="S37" s="38">
        <f t="shared" si="93"/>
        <v>44</v>
      </c>
      <c r="T37" s="38">
        <f t="shared" si="93"/>
        <v>58</v>
      </c>
      <c r="U37" s="38">
        <f t="shared" si="93"/>
        <v>0</v>
      </c>
      <c r="V37" s="91">
        <f t="shared" si="93"/>
        <v>102</v>
      </c>
      <c r="W37" s="38">
        <f t="shared" si="93"/>
        <v>1793</v>
      </c>
      <c r="X37" s="38">
        <f t="shared" si="93"/>
        <v>1723</v>
      </c>
      <c r="Y37" s="38">
        <f t="shared" si="93"/>
        <v>0</v>
      </c>
      <c r="Z37" s="91">
        <f t="shared" si="93"/>
        <v>3516</v>
      </c>
      <c r="AA37" s="38">
        <f t="shared" si="93"/>
        <v>440</v>
      </c>
      <c r="AB37" s="38">
        <f t="shared" si="93"/>
        <v>716</v>
      </c>
      <c r="AC37" s="38">
        <f t="shared" si="93"/>
        <v>0</v>
      </c>
      <c r="AD37" s="91">
        <f t="shared" si="93"/>
        <v>1156</v>
      </c>
      <c r="AE37" s="38">
        <f t="shared" si="93"/>
        <v>244</v>
      </c>
      <c r="AF37" s="38">
        <f t="shared" si="93"/>
        <v>192</v>
      </c>
      <c r="AG37" s="38">
        <f t="shared" si="93"/>
        <v>0</v>
      </c>
      <c r="AH37" s="91">
        <f t="shared" si="93"/>
        <v>436</v>
      </c>
      <c r="AI37" s="38">
        <f t="shared" si="93"/>
        <v>153</v>
      </c>
      <c r="AJ37" s="38">
        <f t="shared" si="93"/>
        <v>175</v>
      </c>
      <c r="AK37" s="38">
        <f t="shared" si="93"/>
        <v>0</v>
      </c>
      <c r="AL37" s="91">
        <f t="shared" si="93"/>
        <v>328</v>
      </c>
      <c r="AM37" s="38">
        <f t="shared" si="93"/>
        <v>323</v>
      </c>
      <c r="AN37" s="38">
        <f t="shared" si="93"/>
        <v>401</v>
      </c>
      <c r="AO37" s="38">
        <f t="shared" si="93"/>
        <v>0</v>
      </c>
      <c r="AP37" s="91">
        <f t="shared" si="93"/>
        <v>724</v>
      </c>
      <c r="AQ37" s="38">
        <f t="shared" si="93"/>
        <v>39</v>
      </c>
      <c r="AR37" s="38">
        <f t="shared" si="93"/>
        <v>44</v>
      </c>
      <c r="AS37" s="38">
        <f t="shared" si="93"/>
        <v>0</v>
      </c>
      <c r="AT37" s="91">
        <f t="shared" si="93"/>
        <v>83</v>
      </c>
      <c r="AU37" s="38">
        <f t="shared" si="93"/>
        <v>144</v>
      </c>
      <c r="AV37" s="38">
        <f t="shared" si="93"/>
        <v>157</v>
      </c>
      <c r="AW37" s="38">
        <f t="shared" si="93"/>
        <v>0</v>
      </c>
      <c r="AX37" s="91">
        <f t="shared" si="93"/>
        <v>301</v>
      </c>
      <c r="AY37" s="38">
        <f t="shared" si="93"/>
        <v>26</v>
      </c>
      <c r="AZ37" s="38">
        <f t="shared" si="93"/>
        <v>26</v>
      </c>
      <c r="BA37" s="38">
        <f t="shared" si="93"/>
        <v>0</v>
      </c>
      <c r="BB37" s="91">
        <f t="shared" si="93"/>
        <v>52</v>
      </c>
      <c r="BC37" s="38">
        <f t="shared" si="93"/>
        <v>421</v>
      </c>
      <c r="BD37" s="38">
        <f t="shared" si="93"/>
        <v>314</v>
      </c>
      <c r="BE37" s="38">
        <f t="shared" si="93"/>
        <v>0</v>
      </c>
      <c r="BF37" s="91">
        <f t="shared" si="93"/>
        <v>735</v>
      </c>
      <c r="BG37" s="38">
        <f t="shared" si="93"/>
        <v>7</v>
      </c>
      <c r="BH37" s="38">
        <f t="shared" si="93"/>
        <v>57</v>
      </c>
      <c r="BI37" s="38">
        <f t="shared" si="93"/>
        <v>0</v>
      </c>
      <c r="BJ37" s="91">
        <f t="shared" si="93"/>
        <v>64</v>
      </c>
      <c r="BK37" s="38">
        <f t="shared" si="93"/>
        <v>121</v>
      </c>
      <c r="BL37" s="38">
        <f t="shared" si="93"/>
        <v>116</v>
      </c>
      <c r="BM37" s="38">
        <f t="shared" si="93"/>
        <v>0</v>
      </c>
      <c r="BN37" s="91">
        <f t="shared" si="93"/>
        <v>237</v>
      </c>
      <c r="BO37" s="38">
        <f t="shared" si="93"/>
        <v>774</v>
      </c>
      <c r="BP37" s="38">
        <f t="shared" si="93"/>
        <v>804</v>
      </c>
      <c r="BQ37" s="38">
        <f t="shared" si="93"/>
        <v>0</v>
      </c>
      <c r="BR37" s="91">
        <f t="shared" si="93"/>
        <v>1578</v>
      </c>
      <c r="BS37" s="38">
        <f t="shared" si="93"/>
        <v>2495</v>
      </c>
      <c r="BT37" s="38">
        <f t="shared" si="93"/>
        <v>2838</v>
      </c>
      <c r="BU37" s="38">
        <f t="shared" si="93"/>
        <v>61</v>
      </c>
      <c r="BV37" s="91">
        <f t="shared" si="93"/>
        <v>5394</v>
      </c>
      <c r="BW37" s="38">
        <f t="shared" si="93"/>
        <v>48</v>
      </c>
      <c r="BX37" s="38">
        <f t="shared" si="93"/>
        <v>67</v>
      </c>
      <c r="BY37" s="38">
        <f t="shared" si="93"/>
        <v>0</v>
      </c>
      <c r="BZ37" s="91">
        <f t="shared" si="93"/>
        <v>115</v>
      </c>
      <c r="CA37" s="38">
        <f t="shared" si="93"/>
        <v>549</v>
      </c>
      <c r="CB37" s="38">
        <f t="shared" si="93"/>
        <v>747</v>
      </c>
      <c r="CC37" s="38">
        <f t="shared" si="93"/>
        <v>0</v>
      </c>
      <c r="CD37" s="91">
        <f t="shared" si="93"/>
        <v>1296</v>
      </c>
      <c r="CE37" s="38">
        <f t="shared" si="93"/>
        <v>240</v>
      </c>
      <c r="CF37" s="38">
        <f t="shared" si="93"/>
        <v>269</v>
      </c>
      <c r="CG37" s="38">
        <f t="shared" si="93"/>
        <v>0</v>
      </c>
      <c r="CH37" s="91">
        <f t="shared" si="93"/>
        <v>509</v>
      </c>
      <c r="CI37" s="91">
        <f t="shared" si="93"/>
        <v>8859</v>
      </c>
      <c r="CJ37" s="91">
        <f t="shared" si="93"/>
        <v>10623</v>
      </c>
      <c r="CK37" s="91">
        <f t="shared" si="93"/>
        <v>61</v>
      </c>
      <c r="CL37" s="78">
        <f t="shared" si="93"/>
        <v>19543</v>
      </c>
    </row>
    <row r="38" spans="1:90" ht="12.75" customHeight="1" x14ac:dyDescent="0.25">
      <c r="B38" s="12"/>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80"/>
    </row>
    <row r="39" spans="1:90" ht="12.75" customHeight="1" x14ac:dyDescent="0.25">
      <c r="A39" s="140" t="s">
        <v>148</v>
      </c>
      <c r="B39" s="144" t="s">
        <v>192</v>
      </c>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c r="CG39" s="146"/>
      <c r="CH39" s="146"/>
      <c r="CI39" s="146"/>
      <c r="CJ39" s="146"/>
      <c r="CK39" s="146"/>
      <c r="CL39" s="142"/>
    </row>
    <row r="40" spans="1:90" ht="12.75" customHeight="1" x14ac:dyDescent="0.25">
      <c r="A40" s="140" t="s">
        <v>148</v>
      </c>
      <c r="B40" s="82" t="s">
        <v>193</v>
      </c>
      <c r="C40" s="82"/>
      <c r="D40" s="82"/>
      <c r="E40" s="82"/>
      <c r="F40" s="76">
        <f t="shared" ref="F40:F41" si="94">SUM(C40:E40)</f>
        <v>0</v>
      </c>
      <c r="G40" s="100">
        <v>38</v>
      </c>
      <c r="H40" s="100">
        <v>65</v>
      </c>
      <c r="I40" s="100"/>
      <c r="J40" s="76">
        <f>SUM(G40:I40)</f>
        <v>103</v>
      </c>
      <c r="K40" s="100">
        <v>120</v>
      </c>
      <c r="L40" s="100">
        <v>130</v>
      </c>
      <c r="M40" s="100"/>
      <c r="N40" s="76">
        <f>SUM(K40:M40)</f>
        <v>250</v>
      </c>
      <c r="O40" s="100"/>
      <c r="P40" s="100"/>
      <c r="Q40" s="100"/>
      <c r="R40" s="76">
        <f>SUM(O40:Q40)</f>
        <v>0</v>
      </c>
      <c r="S40" s="100"/>
      <c r="T40" s="100"/>
      <c r="U40" s="100"/>
      <c r="V40" s="76">
        <f>SUM(S40:U40)</f>
        <v>0</v>
      </c>
      <c r="W40" s="100">
        <v>38</v>
      </c>
      <c r="X40" s="100">
        <v>39</v>
      </c>
      <c r="Y40" s="100"/>
      <c r="Z40" s="76">
        <f>SUM(W40:Y40)</f>
        <v>77</v>
      </c>
      <c r="AA40" s="100">
        <v>37</v>
      </c>
      <c r="AB40" s="100">
        <v>60</v>
      </c>
      <c r="AC40" s="100"/>
      <c r="AD40" s="76">
        <f>SUM(AA40:AC40)</f>
        <v>97</v>
      </c>
      <c r="AE40" s="100">
        <v>41</v>
      </c>
      <c r="AF40" s="100">
        <v>33</v>
      </c>
      <c r="AG40" s="100"/>
      <c r="AH40" s="76">
        <f>SUM(AE40:AG40)</f>
        <v>74</v>
      </c>
      <c r="AI40" s="100">
        <v>9</v>
      </c>
      <c r="AJ40" s="100">
        <v>12</v>
      </c>
      <c r="AK40" s="100"/>
      <c r="AL40" s="76">
        <f>SUM(AI40:AK40)</f>
        <v>21</v>
      </c>
      <c r="AM40" s="100">
        <v>19</v>
      </c>
      <c r="AN40" s="100">
        <v>23</v>
      </c>
      <c r="AO40" s="100"/>
      <c r="AP40" s="76">
        <f>SUM(AM40:AO40)</f>
        <v>42</v>
      </c>
      <c r="AQ40" s="100"/>
      <c r="AR40" s="100"/>
      <c r="AS40" s="100"/>
      <c r="AT40" s="76">
        <f>SUM(AQ40:AS40)</f>
        <v>0</v>
      </c>
      <c r="AU40" s="100"/>
      <c r="AV40" s="100"/>
      <c r="AW40" s="100"/>
      <c r="AX40" s="76">
        <f>SUM(AU40:AW40)</f>
        <v>0</v>
      </c>
      <c r="AY40" s="98">
        <v>26</v>
      </c>
      <c r="AZ40" s="98">
        <v>26</v>
      </c>
      <c r="BA40" s="100"/>
      <c r="BB40" s="76">
        <f>SUM(AY40:BA40)</f>
        <v>52</v>
      </c>
      <c r="BC40" s="100">
        <v>21</v>
      </c>
      <c r="BD40" s="100">
        <v>22</v>
      </c>
      <c r="BE40" s="100"/>
      <c r="BF40" s="76">
        <f>SUM(BC40:BE40)</f>
        <v>43</v>
      </c>
      <c r="BG40" s="100"/>
      <c r="BH40" s="100"/>
      <c r="BI40" s="100"/>
      <c r="BJ40" s="76">
        <f>SUM(BG40:BI40)</f>
        <v>0</v>
      </c>
      <c r="BK40" s="100"/>
      <c r="BL40" s="100"/>
      <c r="BM40" s="100"/>
      <c r="BN40" s="76">
        <f>SUM(BK40:BM40)</f>
        <v>0</v>
      </c>
      <c r="BO40" s="100"/>
      <c r="BP40" s="100"/>
      <c r="BQ40" s="100"/>
      <c r="BR40" s="76">
        <f>SUM(BO40:BQ40)</f>
        <v>0</v>
      </c>
      <c r="BS40" s="82">
        <v>226</v>
      </c>
      <c r="BT40" s="82">
        <v>314</v>
      </c>
      <c r="BU40" s="82"/>
      <c r="BV40" s="76">
        <f t="shared" ref="BV40:BV41" si="95">SUM(BS40:BU40)</f>
        <v>540</v>
      </c>
      <c r="BW40" s="82"/>
      <c r="BX40" s="82"/>
      <c r="BY40" s="82"/>
      <c r="BZ40" s="76">
        <f t="shared" ref="BZ40" si="96">SUM(BW40:BY40)</f>
        <v>0</v>
      </c>
      <c r="CA40" s="82"/>
      <c r="CB40" s="82"/>
      <c r="CC40" s="82"/>
      <c r="CD40" s="76">
        <f t="shared" ref="CD40" si="97">SUM(CA40:CC40)</f>
        <v>0</v>
      </c>
      <c r="CE40" s="75"/>
      <c r="CF40" s="75"/>
      <c r="CG40" s="75"/>
      <c r="CH40" s="75"/>
      <c r="CI40" s="75">
        <f t="shared" ref="CI40:CK40" si="98">+C40+G40+K40+O40+S40+W40+AA40+AE40+AI40+AM40+AQ40+AU40+AY40+BC40+BG40+BK40+BO40+BS40+BW40+CA40+CE40</f>
        <v>575</v>
      </c>
      <c r="CJ40" s="75">
        <f t="shared" si="98"/>
        <v>724</v>
      </c>
      <c r="CK40" s="75">
        <f t="shared" si="98"/>
        <v>0</v>
      </c>
      <c r="CL40" s="76">
        <f t="shared" ref="CL40:CL41" si="99">SUM(CI40:CK40)</f>
        <v>1299</v>
      </c>
    </row>
    <row r="41" spans="1:90" ht="12.75" customHeight="1" x14ac:dyDescent="0.25">
      <c r="A41" s="140" t="s">
        <v>148</v>
      </c>
      <c r="B41" s="82" t="s">
        <v>194</v>
      </c>
      <c r="C41" s="100">
        <v>48</v>
      </c>
      <c r="D41" s="100">
        <v>83</v>
      </c>
      <c r="E41" s="82"/>
      <c r="F41" s="76">
        <f t="shared" si="94"/>
        <v>131</v>
      </c>
      <c r="G41" s="100"/>
      <c r="H41" s="100"/>
      <c r="I41" s="100"/>
      <c r="J41" s="76">
        <f>SUM(G41:I41)</f>
        <v>0</v>
      </c>
      <c r="K41" s="100"/>
      <c r="L41" s="100"/>
      <c r="M41" s="100"/>
      <c r="N41" s="76">
        <f>SUM(K41:M41)</f>
        <v>0</v>
      </c>
      <c r="O41" s="100">
        <v>8</v>
      </c>
      <c r="P41" s="100">
        <v>2</v>
      </c>
      <c r="Q41" s="100"/>
      <c r="R41" s="76">
        <f>SUM(O41:Q41)</f>
        <v>10</v>
      </c>
      <c r="S41" s="100">
        <v>20</v>
      </c>
      <c r="T41" s="100">
        <v>30</v>
      </c>
      <c r="U41" s="100"/>
      <c r="V41" s="76">
        <f>SUM(S41:U41)</f>
        <v>50</v>
      </c>
      <c r="W41" s="100"/>
      <c r="X41" s="100"/>
      <c r="Y41" s="100"/>
      <c r="Z41" s="76">
        <f>SUM(W41:Y41)</f>
        <v>0</v>
      </c>
      <c r="AA41" s="100"/>
      <c r="AB41" s="100"/>
      <c r="AC41" s="100"/>
      <c r="AD41" s="76">
        <f>SUM(AA41:AC41)</f>
        <v>0</v>
      </c>
      <c r="AE41" s="100"/>
      <c r="AF41" s="100"/>
      <c r="AG41" s="100"/>
      <c r="AH41" s="76">
        <f>SUM(AE41:AG41)</f>
        <v>0</v>
      </c>
      <c r="AI41" s="100">
        <v>42</v>
      </c>
      <c r="AJ41" s="100">
        <v>57</v>
      </c>
      <c r="AK41" s="100"/>
      <c r="AL41" s="76">
        <f>SUM(AI41:AK41)</f>
        <v>99</v>
      </c>
      <c r="AM41" s="100">
        <v>57</v>
      </c>
      <c r="AN41" s="100">
        <v>77</v>
      </c>
      <c r="AO41" s="100"/>
      <c r="AP41" s="76">
        <f>SUM(AM41:AO41)</f>
        <v>134</v>
      </c>
      <c r="AQ41" s="100">
        <v>15</v>
      </c>
      <c r="AR41" s="100">
        <v>15</v>
      </c>
      <c r="AS41" s="100"/>
      <c r="AT41" s="76">
        <f>SUM(AQ41:AS41)</f>
        <v>30</v>
      </c>
      <c r="AU41" s="100"/>
      <c r="AV41" s="100"/>
      <c r="AW41" s="100"/>
      <c r="AX41" s="76">
        <f>SUM(AU41:AW41)</f>
        <v>0</v>
      </c>
      <c r="AY41" s="100"/>
      <c r="AZ41" s="100"/>
      <c r="BA41" s="100"/>
      <c r="BB41" s="76">
        <f>SUM(AY41:BA41)</f>
        <v>0</v>
      </c>
      <c r="BC41" s="100">
        <v>41</v>
      </c>
      <c r="BD41" s="100">
        <v>46</v>
      </c>
      <c r="BE41" s="100"/>
      <c r="BF41" s="76">
        <f>SUM(BC41:BE41)</f>
        <v>87</v>
      </c>
      <c r="BG41" s="100"/>
      <c r="BH41" s="100">
        <v>20</v>
      </c>
      <c r="BI41" s="100"/>
      <c r="BJ41" s="76">
        <f>SUM(BG41:BI41)</f>
        <v>20</v>
      </c>
      <c r="BK41" s="100">
        <v>36</v>
      </c>
      <c r="BL41" s="100">
        <v>36</v>
      </c>
      <c r="BM41" s="100"/>
      <c r="BN41" s="76">
        <f>SUM(BK41:BM41)</f>
        <v>72</v>
      </c>
      <c r="BO41" s="100">
        <v>35</v>
      </c>
      <c r="BP41" s="100">
        <v>35</v>
      </c>
      <c r="BQ41" s="100"/>
      <c r="BR41" s="76">
        <f>SUM(BO41:BQ41)</f>
        <v>70</v>
      </c>
      <c r="BS41" s="82">
        <v>112</v>
      </c>
      <c r="BT41" s="82">
        <v>118</v>
      </c>
      <c r="BU41" s="82"/>
      <c r="BV41" s="76">
        <f t="shared" si="95"/>
        <v>230</v>
      </c>
      <c r="BW41" s="105">
        <v>60</v>
      </c>
      <c r="BX41" s="105">
        <v>92</v>
      </c>
      <c r="BY41" s="105"/>
      <c r="BZ41" s="104">
        <f>SUM(BW41:BY41)</f>
        <v>152</v>
      </c>
      <c r="CA41" s="105">
        <v>402</v>
      </c>
      <c r="CB41" s="105">
        <v>684</v>
      </c>
      <c r="CC41" s="105"/>
      <c r="CD41" s="104">
        <f>SUM(CA41:CC41)</f>
        <v>1086</v>
      </c>
      <c r="CE41" s="92"/>
      <c r="CF41" s="92"/>
      <c r="CG41" s="92"/>
      <c r="CH41" s="92"/>
      <c r="CI41" s="75">
        <f t="shared" ref="CI41:CK41" si="100">+C41+G41+K41+O41+S41+W41+AA41+AE41+AI41+AM41+AQ41+AU41+AY41+BC41+BG41+BK41+BO41+BS41+BW41+CA41+CE41</f>
        <v>876</v>
      </c>
      <c r="CJ41" s="75">
        <f t="shared" si="100"/>
        <v>1295</v>
      </c>
      <c r="CK41" s="75">
        <f t="shared" si="100"/>
        <v>0</v>
      </c>
      <c r="CL41" s="76">
        <f t="shared" si="99"/>
        <v>2171</v>
      </c>
    </row>
    <row r="42" spans="1:90" ht="12.75" customHeight="1" x14ac:dyDescent="0.25">
      <c r="A42" s="140" t="s">
        <v>148</v>
      </c>
      <c r="B42" s="83" t="s">
        <v>195</v>
      </c>
      <c r="C42" s="84"/>
      <c r="D42" s="84"/>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5"/>
      <c r="CF42" s="85"/>
      <c r="CG42" s="85"/>
      <c r="CH42" s="85"/>
      <c r="CI42" s="85"/>
      <c r="CJ42" s="85"/>
      <c r="CK42" s="85"/>
      <c r="CL42" s="85"/>
    </row>
    <row r="43" spans="1:90" ht="12.75" customHeight="1" x14ac:dyDescent="0.25">
      <c r="A43" s="140" t="s">
        <v>148</v>
      </c>
      <c r="B43" s="82" t="s">
        <v>196</v>
      </c>
      <c r="C43" s="100"/>
      <c r="D43" s="100"/>
      <c r="E43" s="82"/>
      <c r="F43" s="76">
        <f t="shared" ref="F43:F47" si="101">SUM(C43:E43)</f>
        <v>0</v>
      </c>
      <c r="G43" s="100"/>
      <c r="H43" s="100"/>
      <c r="I43" s="100"/>
      <c r="J43" s="76">
        <f>SUM(G43:I43)</f>
        <v>0</v>
      </c>
      <c r="K43" s="100"/>
      <c r="L43" s="100"/>
      <c r="M43" s="100"/>
      <c r="N43" s="76">
        <f>SUM(K43:M43)</f>
        <v>0</v>
      </c>
      <c r="O43" s="100"/>
      <c r="P43" s="100"/>
      <c r="Q43" s="100"/>
      <c r="R43" s="76">
        <f>SUM(O43:Q43)</f>
        <v>0</v>
      </c>
      <c r="S43" s="100"/>
      <c r="T43" s="100"/>
      <c r="U43" s="100"/>
      <c r="V43" s="76">
        <f>SUM(S43:U43)</f>
        <v>0</v>
      </c>
      <c r="W43" s="100"/>
      <c r="X43" s="100"/>
      <c r="Y43" s="100"/>
      <c r="Z43" s="76">
        <f>SUM(W43:Y43)</f>
        <v>0</v>
      </c>
      <c r="AA43" s="100"/>
      <c r="AB43" s="100"/>
      <c r="AC43" s="100"/>
      <c r="AD43" s="76">
        <f>SUM(AA43:AC43)</f>
        <v>0</v>
      </c>
      <c r="AE43" s="100"/>
      <c r="AF43" s="100"/>
      <c r="AG43" s="100"/>
      <c r="AH43" s="76">
        <f>SUM(AE43:AG43)</f>
        <v>0</v>
      </c>
      <c r="AI43" s="100"/>
      <c r="AJ43" s="100"/>
      <c r="AK43" s="100"/>
      <c r="AL43" s="76">
        <f>SUM(AI43:AK43)</f>
        <v>0</v>
      </c>
      <c r="AM43" s="100"/>
      <c r="AN43" s="100"/>
      <c r="AO43" s="100"/>
      <c r="AP43" s="76">
        <f>SUM(AM43:AO43)</f>
        <v>0</v>
      </c>
      <c r="AQ43" s="100"/>
      <c r="AR43" s="100"/>
      <c r="AS43" s="100"/>
      <c r="AT43" s="76">
        <f>SUM(AQ43:AS43)</f>
        <v>0</v>
      </c>
      <c r="AU43" s="100"/>
      <c r="AV43" s="100"/>
      <c r="AW43" s="100"/>
      <c r="AX43" s="76">
        <f>SUM(AU43:AW43)</f>
        <v>0</v>
      </c>
      <c r="AY43" s="100"/>
      <c r="AZ43" s="100"/>
      <c r="BA43" s="100"/>
      <c r="BB43" s="76">
        <f>SUM(AY43:BA43)</f>
        <v>0</v>
      </c>
      <c r="BC43" s="100"/>
      <c r="BD43" s="100"/>
      <c r="BE43" s="100"/>
      <c r="BF43" s="76">
        <f>SUM(BC43:BE43)</f>
        <v>0</v>
      </c>
      <c r="BG43" s="100"/>
      <c r="BH43" s="100"/>
      <c r="BI43" s="100"/>
      <c r="BJ43" s="76">
        <f>SUM(BG43:BI43)</f>
        <v>0</v>
      </c>
      <c r="BK43" s="100"/>
      <c r="BL43" s="100"/>
      <c r="BM43" s="100"/>
      <c r="BN43" s="76">
        <f>SUM(BK43:BM43)</f>
        <v>0</v>
      </c>
      <c r="BO43" s="100"/>
      <c r="BP43" s="100"/>
      <c r="BQ43" s="100"/>
      <c r="BR43" s="76">
        <f>SUM(BO43:BQ43)</f>
        <v>0</v>
      </c>
      <c r="BS43" s="82"/>
      <c r="BT43" s="82"/>
      <c r="BU43" s="82"/>
      <c r="BV43" s="76">
        <f t="shared" ref="BV43:BV47" si="102">SUM(BS43:BU43)</f>
        <v>0</v>
      </c>
      <c r="BW43" s="82"/>
      <c r="BX43" s="82"/>
      <c r="BY43" s="82"/>
      <c r="BZ43" s="76">
        <f t="shared" ref="BZ43:BZ47" si="103">SUM(BW43:BY43)</f>
        <v>0</v>
      </c>
      <c r="CA43" s="82"/>
      <c r="CB43" s="82"/>
      <c r="CC43" s="82"/>
      <c r="CD43" s="76">
        <f t="shared" ref="CD43:CD46" si="104">SUM(CA43:CC43)</f>
        <v>0</v>
      </c>
      <c r="CE43" s="92"/>
      <c r="CF43" s="92"/>
      <c r="CG43" s="92"/>
      <c r="CH43" s="92"/>
      <c r="CI43" s="75">
        <f t="shared" ref="CI43:CK43" si="105">+C43+G43+K43+O43+S43+W43+AA43+AE43+AI43+AM43+AQ43+AU43+AY43+BC43+BG43+BK43+BO43+BS43+BW43+CA43+CE43</f>
        <v>0</v>
      </c>
      <c r="CJ43" s="75">
        <f t="shared" si="105"/>
        <v>0</v>
      </c>
      <c r="CK43" s="75">
        <f t="shared" si="105"/>
        <v>0</v>
      </c>
      <c r="CL43" s="76">
        <f t="shared" ref="CL43:CL46" si="106">SUM(CI43:CK43)</f>
        <v>0</v>
      </c>
    </row>
    <row r="44" spans="1:90" ht="12.75" customHeight="1" x14ac:dyDescent="0.25">
      <c r="A44" s="140" t="s">
        <v>148</v>
      </c>
      <c r="B44" s="82" t="s">
        <v>197</v>
      </c>
      <c r="C44" s="100">
        <v>66</v>
      </c>
      <c r="D44" s="100">
        <v>106</v>
      </c>
      <c r="E44" s="82"/>
      <c r="F44" s="76">
        <f t="shared" si="101"/>
        <v>172</v>
      </c>
      <c r="G44" s="100"/>
      <c r="H44" s="100"/>
      <c r="I44" s="100"/>
      <c r="J44" s="76">
        <f>SUM(G44:I44)</f>
        <v>0</v>
      </c>
      <c r="K44" s="100"/>
      <c r="L44" s="100">
        <v>20</v>
      </c>
      <c r="M44" s="100"/>
      <c r="N44" s="76">
        <f>SUM(K44:M44)</f>
        <v>20</v>
      </c>
      <c r="O44" s="100"/>
      <c r="P44" s="100"/>
      <c r="Q44" s="100"/>
      <c r="R44" s="76">
        <f>SUM(O44:Q44)</f>
        <v>0</v>
      </c>
      <c r="S44" s="100"/>
      <c r="T44" s="100"/>
      <c r="U44" s="100"/>
      <c r="V44" s="76">
        <f>SUM(S44:U44)</f>
        <v>0</v>
      </c>
      <c r="W44" s="100"/>
      <c r="X44" s="100"/>
      <c r="Y44" s="100"/>
      <c r="Z44" s="76">
        <f>SUM(W44:Y44)</f>
        <v>0</v>
      </c>
      <c r="AA44" s="100"/>
      <c r="AB44" s="100"/>
      <c r="AC44" s="100"/>
      <c r="AD44" s="76">
        <f>SUM(AA44:AC44)</f>
        <v>0</v>
      </c>
      <c r="AE44" s="100"/>
      <c r="AF44" s="100"/>
      <c r="AG44" s="100"/>
      <c r="AH44" s="76">
        <f>SUM(AE44:AG44)</f>
        <v>0</v>
      </c>
      <c r="AI44" s="100">
        <v>10</v>
      </c>
      <c r="AJ44" s="100">
        <v>16</v>
      </c>
      <c r="AK44" s="100"/>
      <c r="AL44" s="76">
        <f>SUM(AI44:AK44)</f>
        <v>26</v>
      </c>
      <c r="AM44" s="100">
        <v>3</v>
      </c>
      <c r="AN44" s="100">
        <v>4</v>
      </c>
      <c r="AO44" s="100"/>
      <c r="AP44" s="76">
        <f>SUM(AM44:AO44)</f>
        <v>7</v>
      </c>
      <c r="AQ44" s="100"/>
      <c r="AR44" s="100"/>
      <c r="AS44" s="100"/>
      <c r="AT44" s="76">
        <f>SUM(AQ44:AS44)</f>
        <v>0</v>
      </c>
      <c r="AU44" s="100">
        <v>25</v>
      </c>
      <c r="AV44" s="100">
        <v>32</v>
      </c>
      <c r="AW44" s="100"/>
      <c r="AX44" s="76">
        <f>SUM(AU44:AW44)</f>
        <v>57</v>
      </c>
      <c r="AY44" s="100"/>
      <c r="AZ44" s="100"/>
      <c r="BA44" s="100"/>
      <c r="BB44" s="76">
        <f>SUM(AY44:BA44)</f>
        <v>0</v>
      </c>
      <c r="BC44" s="100">
        <v>4</v>
      </c>
      <c r="BD44" s="100">
        <v>5</v>
      </c>
      <c r="BE44" s="100"/>
      <c r="BF44" s="76">
        <f>SUM(BC44:BE44)</f>
        <v>9</v>
      </c>
      <c r="BG44" s="100"/>
      <c r="BH44" s="100"/>
      <c r="BI44" s="100"/>
      <c r="BJ44" s="76">
        <f>SUM(BG44:BI44)</f>
        <v>0</v>
      </c>
      <c r="BK44" s="100">
        <v>43</v>
      </c>
      <c r="BL44" s="100">
        <v>40</v>
      </c>
      <c r="BM44" s="100"/>
      <c r="BN44" s="76">
        <f>SUM(BK44:BM44)</f>
        <v>83</v>
      </c>
      <c r="BO44" s="100">
        <v>26</v>
      </c>
      <c r="BP44" s="100">
        <v>26</v>
      </c>
      <c r="BQ44" s="100"/>
      <c r="BR44" s="76">
        <f>SUM(BO44:BQ44)</f>
        <v>52</v>
      </c>
      <c r="BS44" s="82"/>
      <c r="BT44" s="82"/>
      <c r="BU44" s="82"/>
      <c r="BV44" s="76">
        <f t="shared" si="102"/>
        <v>0</v>
      </c>
      <c r="BW44" s="82"/>
      <c r="BX44" s="82"/>
      <c r="BY44" s="82"/>
      <c r="BZ44" s="76">
        <f t="shared" si="103"/>
        <v>0</v>
      </c>
      <c r="CA44" s="82"/>
      <c r="CB44" s="82"/>
      <c r="CC44" s="82"/>
      <c r="CD44" s="76">
        <f t="shared" si="104"/>
        <v>0</v>
      </c>
      <c r="CE44" s="92"/>
      <c r="CF44" s="92"/>
      <c r="CG44" s="92"/>
      <c r="CH44" s="92"/>
      <c r="CI44" s="75">
        <f t="shared" ref="CI44:CK44" si="107">+C44+G44+K44+O44+S44+W44+AA44+AE44+AI44+AM44+AQ44+AU44+AY44+BC44+BG44+BK44+BO44+BS44+BW44+CA44+CE44</f>
        <v>177</v>
      </c>
      <c r="CJ44" s="75">
        <f t="shared" si="107"/>
        <v>249</v>
      </c>
      <c r="CK44" s="75">
        <f t="shared" si="107"/>
        <v>0</v>
      </c>
      <c r="CL44" s="76">
        <f t="shared" si="106"/>
        <v>426</v>
      </c>
    </row>
    <row r="45" spans="1:90" ht="12.75" customHeight="1" x14ac:dyDescent="0.25">
      <c r="A45" s="140" t="s">
        <v>148</v>
      </c>
      <c r="B45" s="86" t="s">
        <v>198</v>
      </c>
      <c r="C45" s="38"/>
      <c r="D45" s="38"/>
      <c r="E45" s="38"/>
      <c r="F45" s="76">
        <f t="shared" si="101"/>
        <v>0</v>
      </c>
      <c r="G45" s="38"/>
      <c r="H45" s="38"/>
      <c r="I45" s="38"/>
      <c r="J45" s="76">
        <f>SUM(G45:I45)</f>
        <v>0</v>
      </c>
      <c r="K45" s="38"/>
      <c r="L45" s="38"/>
      <c r="M45" s="38"/>
      <c r="N45" s="76">
        <f>SUM(K45:M45)</f>
        <v>0</v>
      </c>
      <c r="O45" s="38"/>
      <c r="P45" s="38"/>
      <c r="Q45" s="38"/>
      <c r="R45" s="76">
        <f>SUM(O45:Q45)</f>
        <v>0</v>
      </c>
      <c r="S45" s="38"/>
      <c r="T45" s="38"/>
      <c r="U45" s="38"/>
      <c r="V45" s="76">
        <f>SUM(S45:U45)</f>
        <v>0</v>
      </c>
      <c r="W45" s="38"/>
      <c r="X45" s="38"/>
      <c r="Y45" s="38"/>
      <c r="Z45" s="76">
        <f>SUM(W45:Y45)</f>
        <v>0</v>
      </c>
      <c r="AA45" s="38"/>
      <c r="AB45" s="38"/>
      <c r="AC45" s="38"/>
      <c r="AD45" s="76">
        <f>SUM(AA45:AC45)</f>
        <v>0</v>
      </c>
      <c r="AE45" s="38"/>
      <c r="AF45" s="38"/>
      <c r="AG45" s="38"/>
      <c r="AH45" s="76">
        <f>SUM(AE45:AG45)</f>
        <v>0</v>
      </c>
      <c r="AI45" s="38"/>
      <c r="AJ45" s="38"/>
      <c r="AK45" s="38"/>
      <c r="AL45" s="76">
        <f>SUM(AI45:AK45)</f>
        <v>0</v>
      </c>
      <c r="AM45" s="38"/>
      <c r="AN45" s="38"/>
      <c r="AO45" s="38"/>
      <c r="AP45" s="76">
        <f>SUM(AM45:AO45)</f>
        <v>0</v>
      </c>
      <c r="AQ45" s="38"/>
      <c r="AR45" s="38"/>
      <c r="AS45" s="38"/>
      <c r="AT45" s="76">
        <f>SUM(AQ45:AS45)</f>
        <v>0</v>
      </c>
      <c r="AU45" s="38"/>
      <c r="AV45" s="38"/>
      <c r="AW45" s="38"/>
      <c r="AX45" s="76">
        <f>SUM(AU45:AW45)</f>
        <v>0</v>
      </c>
      <c r="AY45" s="38"/>
      <c r="AZ45" s="38"/>
      <c r="BA45" s="38"/>
      <c r="BB45" s="76">
        <f>SUM(AY45:BA45)</f>
        <v>0</v>
      </c>
      <c r="BC45" s="38"/>
      <c r="BD45" s="38"/>
      <c r="BE45" s="38"/>
      <c r="BF45" s="76">
        <f>SUM(BC45:BE45)</f>
        <v>0</v>
      </c>
      <c r="BG45" s="38"/>
      <c r="BH45" s="38"/>
      <c r="BI45" s="38"/>
      <c r="BJ45" s="76">
        <f>SUM(BG45:BI45)</f>
        <v>0</v>
      </c>
      <c r="BK45" s="38"/>
      <c r="BL45" s="38"/>
      <c r="BM45" s="38"/>
      <c r="BN45" s="76">
        <f>SUM(BK45:BM45)</f>
        <v>0</v>
      </c>
      <c r="BO45" s="38"/>
      <c r="BP45" s="38"/>
      <c r="BQ45" s="38"/>
      <c r="BR45" s="76">
        <f>SUM(BO45:BQ45)</f>
        <v>0</v>
      </c>
      <c r="BS45" s="38"/>
      <c r="BT45" s="38"/>
      <c r="BU45" s="38"/>
      <c r="BV45" s="76">
        <f t="shared" si="102"/>
        <v>0</v>
      </c>
      <c r="BW45" s="38"/>
      <c r="BX45" s="38"/>
      <c r="BY45" s="38"/>
      <c r="BZ45" s="76">
        <f t="shared" si="103"/>
        <v>0</v>
      </c>
      <c r="CA45" s="38"/>
      <c r="CB45" s="38"/>
      <c r="CC45" s="38"/>
      <c r="CD45" s="76">
        <f t="shared" si="104"/>
        <v>0</v>
      </c>
      <c r="CE45" s="77"/>
      <c r="CF45" s="77"/>
      <c r="CG45" s="77"/>
      <c r="CH45" s="77"/>
      <c r="CI45" s="75">
        <f t="shared" ref="CI45:CK45" si="108">+C45+G45+K45+O45+S45+W45+AA45+AE45+AI45+AM45+AQ45+AU45+AY45+BC45+BG45+BK45+BO45+BS45+BW45+CA45+CE45</f>
        <v>0</v>
      </c>
      <c r="CJ45" s="75">
        <f t="shared" si="108"/>
        <v>0</v>
      </c>
      <c r="CK45" s="75">
        <f t="shared" si="108"/>
        <v>0</v>
      </c>
      <c r="CL45" s="76">
        <f t="shared" si="106"/>
        <v>0</v>
      </c>
    </row>
    <row r="46" spans="1:90" ht="12.75" customHeight="1" x14ac:dyDescent="0.25">
      <c r="A46" s="140" t="s">
        <v>148</v>
      </c>
      <c r="B46" s="86" t="s">
        <v>199</v>
      </c>
      <c r="C46" s="38"/>
      <c r="D46" s="38"/>
      <c r="E46" s="38"/>
      <c r="F46" s="76">
        <f t="shared" si="101"/>
        <v>0</v>
      </c>
      <c r="G46" s="38"/>
      <c r="H46" s="38"/>
      <c r="I46" s="38"/>
      <c r="J46" s="76">
        <f>SUM(G46:I46)</f>
        <v>0</v>
      </c>
      <c r="K46" s="38"/>
      <c r="L46" s="38"/>
      <c r="M46" s="38"/>
      <c r="N46" s="76">
        <f>SUM(K46:M46)</f>
        <v>0</v>
      </c>
      <c r="O46" s="38"/>
      <c r="P46" s="38"/>
      <c r="Q46" s="38"/>
      <c r="R46" s="76">
        <f>SUM(O46:Q46)</f>
        <v>0</v>
      </c>
      <c r="S46" s="38"/>
      <c r="T46" s="38"/>
      <c r="U46" s="38"/>
      <c r="V46" s="76">
        <f>SUM(S46:U46)</f>
        <v>0</v>
      </c>
      <c r="W46" s="38"/>
      <c r="X46" s="38"/>
      <c r="Y46" s="38"/>
      <c r="Z46" s="76">
        <f>SUM(W46:Y46)</f>
        <v>0</v>
      </c>
      <c r="AA46" s="38"/>
      <c r="AB46" s="38"/>
      <c r="AC46" s="38"/>
      <c r="AD46" s="76">
        <f>SUM(AA46:AC46)</f>
        <v>0</v>
      </c>
      <c r="AE46" s="38"/>
      <c r="AF46" s="38"/>
      <c r="AG46" s="38"/>
      <c r="AH46" s="76">
        <f>SUM(AE46:AG46)</f>
        <v>0</v>
      </c>
      <c r="AI46" s="38"/>
      <c r="AJ46" s="38"/>
      <c r="AK46" s="38"/>
      <c r="AL46" s="76">
        <f>SUM(AI46:AK46)</f>
        <v>0</v>
      </c>
      <c r="AM46" s="38"/>
      <c r="AN46" s="38"/>
      <c r="AO46" s="38"/>
      <c r="AP46" s="76">
        <f>SUM(AM46:AO46)</f>
        <v>0</v>
      </c>
      <c r="AQ46" s="38"/>
      <c r="AR46" s="38"/>
      <c r="AS46" s="38"/>
      <c r="AT46" s="76">
        <f>SUM(AQ46:AS46)</f>
        <v>0</v>
      </c>
      <c r="AU46" s="38"/>
      <c r="AV46" s="38"/>
      <c r="AW46" s="38"/>
      <c r="AX46" s="76">
        <f>SUM(AU46:AW46)</f>
        <v>0</v>
      </c>
      <c r="AY46" s="38"/>
      <c r="AZ46" s="38"/>
      <c r="BA46" s="38"/>
      <c r="BB46" s="76">
        <f>SUM(AY46:BA46)</f>
        <v>0</v>
      </c>
      <c r="BC46" s="38"/>
      <c r="BD46" s="38"/>
      <c r="BE46" s="38"/>
      <c r="BF46" s="76">
        <f>SUM(BC46:BE46)</f>
        <v>0</v>
      </c>
      <c r="BG46" s="38"/>
      <c r="BH46" s="38"/>
      <c r="BI46" s="38"/>
      <c r="BJ46" s="76">
        <f>SUM(BG46:BI46)</f>
        <v>0</v>
      </c>
      <c r="BK46" s="38"/>
      <c r="BL46" s="38"/>
      <c r="BM46" s="38"/>
      <c r="BN46" s="76">
        <f>SUM(BK46:BM46)</f>
        <v>0</v>
      </c>
      <c r="BO46" s="38"/>
      <c r="BP46" s="38"/>
      <c r="BQ46" s="38"/>
      <c r="BR46" s="76">
        <f>SUM(BO46:BQ46)</f>
        <v>0</v>
      </c>
      <c r="BS46" s="38"/>
      <c r="BT46" s="38"/>
      <c r="BU46" s="38"/>
      <c r="BV46" s="76">
        <f t="shared" si="102"/>
        <v>0</v>
      </c>
      <c r="BW46" s="38"/>
      <c r="BX46" s="38"/>
      <c r="BY46" s="38"/>
      <c r="BZ46" s="76">
        <f t="shared" si="103"/>
        <v>0</v>
      </c>
      <c r="CA46" s="38"/>
      <c r="CB46" s="38"/>
      <c r="CC46" s="38"/>
      <c r="CD46" s="76">
        <f t="shared" si="104"/>
        <v>0</v>
      </c>
      <c r="CE46" s="77"/>
      <c r="CF46" s="77"/>
      <c r="CG46" s="77"/>
      <c r="CH46" s="77"/>
      <c r="CI46" s="75">
        <f t="shared" ref="CI46:CK46" si="109">+C46+G46+K46+O46+S46+W46+AA46+AE46+AI46+AM46+AQ46+AU46+AY46+BC46+BG46+BK46+BO46+BS46+BW46+CA46+CE46</f>
        <v>0</v>
      </c>
      <c r="CJ46" s="75">
        <f t="shared" si="109"/>
        <v>0</v>
      </c>
      <c r="CK46" s="75">
        <f t="shared" si="109"/>
        <v>0</v>
      </c>
      <c r="CL46" s="76">
        <f t="shared" si="106"/>
        <v>0</v>
      </c>
    </row>
    <row r="47" spans="1:90" ht="13.5" customHeight="1" x14ac:dyDescent="0.25">
      <c r="A47" s="140" t="s">
        <v>148</v>
      </c>
      <c r="B47" s="87" t="s">
        <v>202</v>
      </c>
      <c r="C47" s="38">
        <f t="shared" ref="C47:E47" si="110">SUM(C43:C46)+SUM(C40:C41)</f>
        <v>114</v>
      </c>
      <c r="D47" s="38">
        <f t="shared" si="110"/>
        <v>189</v>
      </c>
      <c r="E47" s="38">
        <f t="shared" si="110"/>
        <v>0</v>
      </c>
      <c r="F47" s="76">
        <f t="shared" si="101"/>
        <v>303</v>
      </c>
      <c r="G47" s="38">
        <f t="shared" ref="G47:I47" si="111">SUM(G43:G46)+SUM(G40:G41)</f>
        <v>38</v>
      </c>
      <c r="H47" s="38">
        <f t="shared" si="111"/>
        <v>65</v>
      </c>
      <c r="I47" s="38">
        <f t="shared" si="111"/>
        <v>0</v>
      </c>
      <c r="J47" s="76">
        <f t="shared" ref="J47" si="112">SUM(G47:I47)</f>
        <v>103</v>
      </c>
      <c r="K47" s="38">
        <f t="shared" ref="K47:M47" si="113">SUM(K43:K46)+SUM(K40:K41)</f>
        <v>120</v>
      </c>
      <c r="L47" s="38">
        <f t="shared" si="113"/>
        <v>150</v>
      </c>
      <c r="M47" s="38">
        <f t="shared" si="113"/>
        <v>0</v>
      </c>
      <c r="N47" s="76">
        <f t="shared" ref="N47" si="114">SUM(K47:M47)</f>
        <v>270</v>
      </c>
      <c r="O47" s="38">
        <f t="shared" ref="O47:Q47" si="115">SUM(O43:O46)+SUM(O40:O41)</f>
        <v>8</v>
      </c>
      <c r="P47" s="38">
        <f t="shared" si="115"/>
        <v>2</v>
      </c>
      <c r="Q47" s="38">
        <f t="shared" si="115"/>
        <v>0</v>
      </c>
      <c r="R47" s="76">
        <f t="shared" ref="R47" si="116">SUM(O47:Q47)</f>
        <v>10</v>
      </c>
      <c r="S47" s="38">
        <f t="shared" ref="S47:U47" si="117">SUM(S43:S46)+SUM(S40:S41)</f>
        <v>20</v>
      </c>
      <c r="T47" s="38">
        <f t="shared" si="117"/>
        <v>30</v>
      </c>
      <c r="U47" s="38">
        <f t="shared" si="117"/>
        <v>0</v>
      </c>
      <c r="V47" s="76">
        <f t="shared" ref="V47" si="118">SUM(S47:U47)</f>
        <v>50</v>
      </c>
      <c r="W47" s="38">
        <f t="shared" ref="W47:Y47" si="119">SUM(W43:W46)+SUM(W40:W41)</f>
        <v>38</v>
      </c>
      <c r="X47" s="38">
        <f t="shared" si="119"/>
        <v>39</v>
      </c>
      <c r="Y47" s="38">
        <f t="shared" si="119"/>
        <v>0</v>
      </c>
      <c r="Z47" s="76">
        <f t="shared" ref="Z47" si="120">SUM(W47:Y47)</f>
        <v>77</v>
      </c>
      <c r="AA47" s="38">
        <f t="shared" ref="AA47:AC47" si="121">SUM(AA43:AA46)+SUM(AA40:AA41)</f>
        <v>37</v>
      </c>
      <c r="AB47" s="38">
        <f t="shared" si="121"/>
        <v>60</v>
      </c>
      <c r="AC47" s="38">
        <f t="shared" si="121"/>
        <v>0</v>
      </c>
      <c r="AD47" s="76">
        <f t="shared" ref="AD47" si="122">SUM(AA47:AC47)</f>
        <v>97</v>
      </c>
      <c r="AE47" s="38">
        <f t="shared" ref="AE47:AG47" si="123">SUM(AE43:AE46)+SUM(AE40:AE41)</f>
        <v>41</v>
      </c>
      <c r="AF47" s="38">
        <f t="shared" si="123"/>
        <v>33</v>
      </c>
      <c r="AG47" s="38">
        <f t="shared" si="123"/>
        <v>0</v>
      </c>
      <c r="AH47" s="76">
        <f t="shared" ref="AH47" si="124">SUM(AE47:AG47)</f>
        <v>74</v>
      </c>
      <c r="AI47" s="38">
        <f t="shared" ref="AI47:AK47" si="125">SUM(AI43:AI46)+SUM(AI40:AI41)</f>
        <v>61</v>
      </c>
      <c r="AJ47" s="38">
        <f t="shared" si="125"/>
        <v>85</v>
      </c>
      <c r="AK47" s="38">
        <f t="shared" si="125"/>
        <v>0</v>
      </c>
      <c r="AL47" s="76">
        <f t="shared" ref="AL47" si="126">SUM(AI47:AK47)</f>
        <v>146</v>
      </c>
      <c r="AM47" s="38">
        <f t="shared" ref="AM47:AO47" si="127">SUM(AM43:AM46)+SUM(AM40:AM41)</f>
        <v>79</v>
      </c>
      <c r="AN47" s="38">
        <f t="shared" si="127"/>
        <v>104</v>
      </c>
      <c r="AO47" s="38">
        <f t="shared" si="127"/>
        <v>0</v>
      </c>
      <c r="AP47" s="76">
        <f t="shared" ref="AP47" si="128">SUM(AM47:AO47)</f>
        <v>183</v>
      </c>
      <c r="AQ47" s="38">
        <f t="shared" ref="AQ47:AS47" si="129">SUM(AQ43:AQ46)+SUM(AQ40:AQ41)</f>
        <v>15</v>
      </c>
      <c r="AR47" s="38">
        <f t="shared" si="129"/>
        <v>15</v>
      </c>
      <c r="AS47" s="38">
        <f t="shared" si="129"/>
        <v>0</v>
      </c>
      <c r="AT47" s="76">
        <f t="shared" ref="AT47" si="130">SUM(AQ47:AS47)</f>
        <v>30</v>
      </c>
      <c r="AU47" s="38">
        <f t="shared" ref="AU47:AW47" si="131">SUM(AU43:AU46)+SUM(AU40:AU41)</f>
        <v>25</v>
      </c>
      <c r="AV47" s="38">
        <f t="shared" si="131"/>
        <v>32</v>
      </c>
      <c r="AW47" s="38">
        <f t="shared" si="131"/>
        <v>0</v>
      </c>
      <c r="AX47" s="76">
        <f t="shared" ref="AX47" si="132">SUM(AU47:AW47)</f>
        <v>57</v>
      </c>
      <c r="AY47" s="38">
        <f t="shared" ref="AY47:BA47" si="133">SUM(AY43:AY46)+SUM(AY40:AY41)</f>
        <v>26</v>
      </c>
      <c r="AZ47" s="38">
        <f t="shared" si="133"/>
        <v>26</v>
      </c>
      <c r="BA47" s="38">
        <f t="shared" si="133"/>
        <v>0</v>
      </c>
      <c r="BB47" s="76">
        <f t="shared" ref="BB47" si="134">SUM(AY47:BA47)</f>
        <v>52</v>
      </c>
      <c r="BC47" s="38">
        <f t="shared" ref="BC47:BE47" si="135">SUM(BC43:BC46)+SUM(BC40:BC41)</f>
        <v>66</v>
      </c>
      <c r="BD47" s="38">
        <f t="shared" si="135"/>
        <v>73</v>
      </c>
      <c r="BE47" s="38">
        <f t="shared" si="135"/>
        <v>0</v>
      </c>
      <c r="BF47" s="76">
        <f t="shared" ref="BF47" si="136">SUM(BC47:BE47)</f>
        <v>139</v>
      </c>
      <c r="BG47" s="38">
        <f t="shared" ref="BG47:BI47" si="137">SUM(BG43:BG46)+SUM(BG40:BG41)</f>
        <v>0</v>
      </c>
      <c r="BH47" s="38">
        <f t="shared" si="137"/>
        <v>20</v>
      </c>
      <c r="BI47" s="38">
        <f t="shared" si="137"/>
        <v>0</v>
      </c>
      <c r="BJ47" s="76">
        <f t="shared" ref="BJ47" si="138">SUM(BG47:BI47)</f>
        <v>20</v>
      </c>
      <c r="BK47" s="38">
        <f t="shared" ref="BK47:BM47" si="139">SUM(BK43:BK46)+SUM(BK40:BK41)</f>
        <v>79</v>
      </c>
      <c r="BL47" s="38">
        <f t="shared" si="139"/>
        <v>76</v>
      </c>
      <c r="BM47" s="38">
        <f t="shared" si="139"/>
        <v>0</v>
      </c>
      <c r="BN47" s="76">
        <f t="shared" ref="BN47" si="140">SUM(BK47:BM47)</f>
        <v>155</v>
      </c>
      <c r="BO47" s="38">
        <f t="shared" ref="BO47:BQ47" si="141">SUM(BO43:BO46)+SUM(BO40:BO41)</f>
        <v>61</v>
      </c>
      <c r="BP47" s="38">
        <f t="shared" si="141"/>
        <v>61</v>
      </c>
      <c r="BQ47" s="38">
        <f t="shared" si="141"/>
        <v>0</v>
      </c>
      <c r="BR47" s="76">
        <f t="shared" ref="BR47" si="142">SUM(BO47:BQ47)</f>
        <v>122</v>
      </c>
      <c r="BS47" s="38">
        <f t="shared" ref="BS47:BU47" si="143">SUM(BS43:BS46)+SUM(BS40:BS41)</f>
        <v>338</v>
      </c>
      <c r="BT47" s="38">
        <f t="shared" si="143"/>
        <v>432</v>
      </c>
      <c r="BU47" s="38">
        <f t="shared" si="143"/>
        <v>0</v>
      </c>
      <c r="BV47" s="76">
        <f t="shared" si="102"/>
        <v>770</v>
      </c>
      <c r="BW47" s="38">
        <f t="shared" ref="BW47:BY47" si="144">SUM(BW43:BW46)+SUM(BW40:BW41)</f>
        <v>60</v>
      </c>
      <c r="BX47" s="38">
        <f t="shared" si="144"/>
        <v>92</v>
      </c>
      <c r="BY47" s="38">
        <f t="shared" si="144"/>
        <v>0</v>
      </c>
      <c r="BZ47" s="76">
        <f t="shared" si="103"/>
        <v>152</v>
      </c>
      <c r="CA47" s="74">
        <f t="shared" ref="CA47:CD47" si="145">SUM(CA43:CA46)+SUM(CA40:CA41)</f>
        <v>402</v>
      </c>
      <c r="CB47" s="74">
        <f t="shared" si="145"/>
        <v>684</v>
      </c>
      <c r="CC47" s="74">
        <f t="shared" si="145"/>
        <v>0</v>
      </c>
      <c r="CD47" s="78">
        <f t="shared" si="145"/>
        <v>1086</v>
      </c>
      <c r="CE47" s="74"/>
      <c r="CF47" s="74"/>
      <c r="CG47" s="74"/>
      <c r="CH47" s="74"/>
      <c r="CI47" s="78">
        <f t="shared" ref="CI47:CL47" si="146">SUM(CI43:CI46)+SUM(CI40:CI41)</f>
        <v>1628</v>
      </c>
      <c r="CJ47" s="78">
        <f t="shared" si="146"/>
        <v>2268</v>
      </c>
      <c r="CK47" s="78">
        <f t="shared" si="146"/>
        <v>0</v>
      </c>
      <c r="CL47" s="78">
        <f t="shared" si="146"/>
        <v>3896</v>
      </c>
    </row>
    <row r="48" spans="1:90" ht="12.75" customHeight="1" x14ac:dyDescent="0.2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row>
    <row r="49" spans="1:90" ht="12.75" customHeight="1" x14ac:dyDescent="0.25">
      <c r="A49" s="197" t="s">
        <v>155</v>
      </c>
      <c r="B49" s="7" t="s">
        <v>69</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80"/>
    </row>
    <row r="50" spans="1:90" ht="12.75" customHeight="1" x14ac:dyDescent="0.25">
      <c r="A50" s="197" t="s">
        <v>155</v>
      </c>
      <c r="B50" s="144" t="s">
        <v>186</v>
      </c>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c r="CL50" s="142"/>
    </row>
    <row r="51" spans="1:90" ht="12.75" customHeight="1" x14ac:dyDescent="0.25">
      <c r="A51" s="197" t="s">
        <v>155</v>
      </c>
      <c r="B51" s="21" t="s">
        <v>187</v>
      </c>
      <c r="C51" s="74"/>
      <c r="D51" s="74"/>
      <c r="E51" s="74"/>
      <c r="F51" s="74">
        <f t="shared" ref="F51:F54" si="147">SUM(C51:E51)</f>
        <v>0</v>
      </c>
      <c r="G51" s="74"/>
      <c r="H51" s="74"/>
      <c r="I51" s="74"/>
      <c r="J51" s="76">
        <f t="shared" ref="J51:J54" si="148">SUM(G51:I51)</f>
        <v>0</v>
      </c>
      <c r="K51" s="74"/>
      <c r="L51" s="74"/>
      <c r="M51" s="74"/>
      <c r="N51" s="76">
        <f t="shared" ref="N51:N54" si="149">SUM(K51:M51)</f>
        <v>0</v>
      </c>
      <c r="O51" s="74"/>
      <c r="P51" s="74"/>
      <c r="Q51" s="74"/>
      <c r="R51" s="76">
        <f t="shared" ref="R51:R54" si="150">SUM(O51:Q51)</f>
        <v>0</v>
      </c>
      <c r="S51" s="74"/>
      <c r="T51" s="74"/>
      <c r="U51" s="74"/>
      <c r="V51" s="76">
        <f t="shared" ref="V51:V54" si="151">SUM(S51:U51)</f>
        <v>0</v>
      </c>
      <c r="W51" s="74"/>
      <c r="X51" s="74"/>
      <c r="Y51" s="74"/>
      <c r="Z51" s="74">
        <f t="shared" ref="Z51:Z54" si="152">SUM(W51:Y51)</f>
        <v>0</v>
      </c>
      <c r="AA51" s="74"/>
      <c r="AB51" s="74"/>
      <c r="AC51" s="74"/>
      <c r="AD51" s="76">
        <f t="shared" ref="AD51:AD54" si="153">SUM(AA51:AC51)</f>
        <v>0</v>
      </c>
      <c r="AE51" s="74"/>
      <c r="AF51" s="74"/>
      <c r="AG51" s="74"/>
      <c r="AH51" s="76">
        <f t="shared" ref="AH51:AH54" si="154">SUM(AE51:AG51)</f>
        <v>0</v>
      </c>
      <c r="AI51" s="74"/>
      <c r="AJ51" s="74"/>
      <c r="AK51" s="74"/>
      <c r="AL51" s="74">
        <f t="shared" ref="AL51:AL54" si="155">SUM(AI51:AK51)</f>
        <v>0</v>
      </c>
      <c r="AM51" s="74"/>
      <c r="AN51" s="74"/>
      <c r="AO51" s="74"/>
      <c r="AP51" s="76">
        <f t="shared" ref="AP51:AP54" si="156">SUM(AM51:AO51)</f>
        <v>0</v>
      </c>
      <c r="AQ51" s="74"/>
      <c r="AR51" s="74"/>
      <c r="AS51" s="74"/>
      <c r="AT51" s="76">
        <f t="shared" ref="AT51:AT54" si="157">SUM(AQ51:AS51)</f>
        <v>0</v>
      </c>
      <c r="AU51" s="74"/>
      <c r="AV51" s="74"/>
      <c r="AW51" s="74"/>
      <c r="AX51" s="74">
        <f t="shared" ref="AX51:AX54" si="158">SUM(AU51:AW51)</f>
        <v>0</v>
      </c>
      <c r="AY51" s="74"/>
      <c r="AZ51" s="74"/>
      <c r="BA51" s="74"/>
      <c r="BB51" s="76">
        <f t="shared" ref="BB51:BB54" si="159">SUM(AY51:BA51)</f>
        <v>0</v>
      </c>
      <c r="BC51" s="74"/>
      <c r="BD51" s="74"/>
      <c r="BE51" s="74"/>
      <c r="BF51" s="76">
        <f t="shared" ref="BF51:BF54" si="160">SUM(BC51:BE51)</f>
        <v>0</v>
      </c>
      <c r="BG51" s="74"/>
      <c r="BH51" s="74"/>
      <c r="BI51" s="74"/>
      <c r="BJ51" s="74">
        <f t="shared" ref="BJ51:BJ54" si="161">SUM(BG51:BI51)</f>
        <v>0</v>
      </c>
      <c r="BK51" s="74"/>
      <c r="BL51" s="74"/>
      <c r="BM51" s="74"/>
      <c r="BN51" s="76">
        <f t="shared" ref="BN51:BN54" si="162">SUM(BK51:BM51)</f>
        <v>0</v>
      </c>
      <c r="BO51" s="74"/>
      <c r="BP51" s="74"/>
      <c r="BQ51" s="74"/>
      <c r="BR51" s="76">
        <f t="shared" ref="BR51:BR54" si="163">SUM(BO51:BQ51)</f>
        <v>0</v>
      </c>
      <c r="BS51" s="74"/>
      <c r="BT51" s="74"/>
      <c r="BU51" s="74"/>
      <c r="BV51" s="74">
        <f t="shared" ref="BV51:BV54" si="164">SUM(BS51:BU51)</f>
        <v>0</v>
      </c>
      <c r="BW51" s="74"/>
      <c r="BX51" s="74"/>
      <c r="BY51" s="74"/>
      <c r="BZ51" s="76">
        <f t="shared" ref="BZ51:BZ54" si="165">SUM(BW51:BY51)</f>
        <v>0</v>
      </c>
      <c r="CA51" s="74"/>
      <c r="CB51" s="74"/>
      <c r="CC51" s="74"/>
      <c r="CD51" s="76">
        <f t="shared" ref="CD51:CD54" si="166">SUM(CA51:CC51)</f>
        <v>0</v>
      </c>
      <c r="CE51" s="77"/>
      <c r="CF51" s="77"/>
      <c r="CG51" s="77"/>
      <c r="CH51" s="77"/>
      <c r="CI51" s="75">
        <f t="shared" ref="CI51:CK51" si="167">+C51+G51+K51+O51+S51+W51+AA51+AE51+AI51+AM51+AQ51+AU51+AY51+BC51+BG51+BK51+BO51+BS51+BW51+CA51+CE51</f>
        <v>0</v>
      </c>
      <c r="CJ51" s="75">
        <f t="shared" si="167"/>
        <v>0</v>
      </c>
      <c r="CK51" s="75">
        <f t="shared" si="167"/>
        <v>0</v>
      </c>
      <c r="CL51" s="76">
        <f t="shared" ref="CL51:CL54" si="168">SUM(CI51:CK51)</f>
        <v>0</v>
      </c>
    </row>
    <row r="52" spans="1:90" ht="12.75" customHeight="1" x14ac:dyDescent="0.25">
      <c r="A52" s="197" t="s">
        <v>155</v>
      </c>
      <c r="B52" s="21" t="s">
        <v>188</v>
      </c>
      <c r="C52" s="74"/>
      <c r="D52" s="74"/>
      <c r="E52" s="74"/>
      <c r="F52" s="74">
        <f t="shared" si="147"/>
        <v>0</v>
      </c>
      <c r="G52" s="74"/>
      <c r="H52" s="74"/>
      <c r="I52" s="74"/>
      <c r="J52" s="76">
        <f t="shared" si="148"/>
        <v>0</v>
      </c>
      <c r="K52" s="74"/>
      <c r="L52" s="74"/>
      <c r="M52" s="74"/>
      <c r="N52" s="76">
        <f t="shared" si="149"/>
        <v>0</v>
      </c>
      <c r="O52" s="74"/>
      <c r="P52" s="74"/>
      <c r="Q52" s="74"/>
      <c r="R52" s="76">
        <f t="shared" si="150"/>
        <v>0</v>
      </c>
      <c r="S52" s="74"/>
      <c r="T52" s="74"/>
      <c r="U52" s="74"/>
      <c r="V52" s="76">
        <f t="shared" si="151"/>
        <v>0</v>
      </c>
      <c r="W52" s="74"/>
      <c r="X52" s="74"/>
      <c r="Y52" s="74"/>
      <c r="Z52" s="74">
        <f t="shared" si="152"/>
        <v>0</v>
      </c>
      <c r="AA52" s="74"/>
      <c r="AB52" s="74"/>
      <c r="AC52" s="74"/>
      <c r="AD52" s="76">
        <f t="shared" si="153"/>
        <v>0</v>
      </c>
      <c r="AE52" s="74"/>
      <c r="AF52" s="74"/>
      <c r="AG52" s="74"/>
      <c r="AH52" s="76">
        <f t="shared" si="154"/>
        <v>0</v>
      </c>
      <c r="AI52" s="74"/>
      <c r="AJ52" s="74"/>
      <c r="AK52" s="74"/>
      <c r="AL52" s="74">
        <f t="shared" si="155"/>
        <v>0</v>
      </c>
      <c r="AM52" s="74"/>
      <c r="AN52" s="74"/>
      <c r="AO52" s="74"/>
      <c r="AP52" s="76">
        <f t="shared" si="156"/>
        <v>0</v>
      </c>
      <c r="AQ52" s="74"/>
      <c r="AR52" s="74"/>
      <c r="AS52" s="74"/>
      <c r="AT52" s="76">
        <f t="shared" si="157"/>
        <v>0</v>
      </c>
      <c r="AU52" s="74"/>
      <c r="AV52" s="74"/>
      <c r="AW52" s="74"/>
      <c r="AX52" s="74">
        <f t="shared" si="158"/>
        <v>0</v>
      </c>
      <c r="AY52" s="74"/>
      <c r="AZ52" s="74"/>
      <c r="BA52" s="74"/>
      <c r="BB52" s="76">
        <f t="shared" si="159"/>
        <v>0</v>
      </c>
      <c r="BC52" s="74"/>
      <c r="BD52" s="74"/>
      <c r="BE52" s="74"/>
      <c r="BF52" s="76">
        <f t="shared" si="160"/>
        <v>0</v>
      </c>
      <c r="BG52" s="74"/>
      <c r="BH52" s="74"/>
      <c r="BI52" s="74"/>
      <c r="BJ52" s="74">
        <f t="shared" si="161"/>
        <v>0</v>
      </c>
      <c r="BK52" s="74"/>
      <c r="BL52" s="74"/>
      <c r="BM52" s="74"/>
      <c r="BN52" s="76">
        <f t="shared" si="162"/>
        <v>0</v>
      </c>
      <c r="BO52" s="74"/>
      <c r="BP52" s="74"/>
      <c r="BQ52" s="74"/>
      <c r="BR52" s="76">
        <f t="shared" si="163"/>
        <v>0</v>
      </c>
      <c r="BS52" s="74"/>
      <c r="BT52" s="74"/>
      <c r="BU52" s="74"/>
      <c r="BV52" s="74">
        <f t="shared" si="164"/>
        <v>0</v>
      </c>
      <c r="BW52" s="74"/>
      <c r="BX52" s="74"/>
      <c r="BY52" s="74"/>
      <c r="BZ52" s="76">
        <f t="shared" si="165"/>
        <v>0</v>
      </c>
      <c r="CA52" s="74"/>
      <c r="CB52" s="74"/>
      <c r="CC52" s="74"/>
      <c r="CD52" s="76">
        <f t="shared" si="166"/>
        <v>0</v>
      </c>
      <c r="CE52" s="77"/>
      <c r="CF52" s="77"/>
      <c r="CG52" s="77"/>
      <c r="CH52" s="77"/>
      <c r="CI52" s="75">
        <f t="shared" ref="CI52:CK52" si="169">+C52+G52+K52+O52+S52+W52+AA52+AE52+AI52+AM52+AQ52+AU52+AY52+BC52+BG52+BK52+BO52+BS52+BW52+CA52+CE52</f>
        <v>0</v>
      </c>
      <c r="CJ52" s="75">
        <f t="shared" si="169"/>
        <v>0</v>
      </c>
      <c r="CK52" s="75">
        <f t="shared" si="169"/>
        <v>0</v>
      </c>
      <c r="CL52" s="76">
        <f t="shared" si="168"/>
        <v>0</v>
      </c>
    </row>
    <row r="53" spans="1:90" ht="12.75" customHeight="1" x14ac:dyDescent="0.25">
      <c r="A53" s="197" t="s">
        <v>155</v>
      </c>
      <c r="B53" s="21" t="s">
        <v>189</v>
      </c>
      <c r="C53" s="98">
        <v>279</v>
      </c>
      <c r="D53" s="98">
        <v>399</v>
      </c>
      <c r="E53" s="74"/>
      <c r="F53" s="74">
        <f t="shared" si="147"/>
        <v>678</v>
      </c>
      <c r="G53" s="98">
        <v>678</v>
      </c>
      <c r="H53" s="98">
        <v>1596</v>
      </c>
      <c r="I53" s="98"/>
      <c r="J53" s="76">
        <f>SUM(G53:I53)</f>
        <v>2274</v>
      </c>
      <c r="K53" s="98">
        <v>108</v>
      </c>
      <c r="L53" s="98">
        <v>162</v>
      </c>
      <c r="M53" s="98"/>
      <c r="N53" s="76">
        <f>SUM(K53:M53)</f>
        <v>270</v>
      </c>
      <c r="O53" s="98">
        <v>21</v>
      </c>
      <c r="P53" s="98">
        <v>4</v>
      </c>
      <c r="Q53" s="98"/>
      <c r="R53" s="76">
        <f>SUM(O53:Q53)</f>
        <v>25</v>
      </c>
      <c r="S53" s="98">
        <v>44</v>
      </c>
      <c r="T53" s="98">
        <v>58</v>
      </c>
      <c r="U53" s="98"/>
      <c r="V53" s="76">
        <f>SUM(S53:U53)</f>
        <v>102</v>
      </c>
      <c r="W53" s="98">
        <v>1850</v>
      </c>
      <c r="X53" s="98">
        <v>1740</v>
      </c>
      <c r="Y53" s="98"/>
      <c r="Z53" s="98">
        <f>SUM(W53:Y53)</f>
        <v>3590</v>
      </c>
      <c r="AA53" s="98">
        <v>445</v>
      </c>
      <c r="AB53" s="98">
        <v>688</v>
      </c>
      <c r="AC53" s="98"/>
      <c r="AD53" s="76">
        <f>SUM(AA53:AC53)</f>
        <v>1133</v>
      </c>
      <c r="AE53" s="98">
        <v>256</v>
      </c>
      <c r="AF53" s="98">
        <v>201</v>
      </c>
      <c r="AG53" s="98"/>
      <c r="AH53" s="76">
        <f>SUM(AE53:AG53)</f>
        <v>457</v>
      </c>
      <c r="AI53" s="98">
        <v>105</v>
      </c>
      <c r="AJ53" s="98">
        <v>143</v>
      </c>
      <c r="AK53" s="98"/>
      <c r="AL53" s="98">
        <f>SUM(AI53:AK53)</f>
        <v>248</v>
      </c>
      <c r="AM53" s="98">
        <v>323</v>
      </c>
      <c r="AN53" s="98">
        <v>401</v>
      </c>
      <c r="AO53" s="98"/>
      <c r="AP53" s="76">
        <f>SUM(AM53:AO53)</f>
        <v>724</v>
      </c>
      <c r="AQ53" s="98">
        <v>27</v>
      </c>
      <c r="AR53" s="98">
        <v>30</v>
      </c>
      <c r="AS53" s="98"/>
      <c r="AT53" s="76">
        <f>SUM(AQ53:AS53)</f>
        <v>57</v>
      </c>
      <c r="AU53" s="98">
        <v>121</v>
      </c>
      <c r="AV53" s="98">
        <v>146</v>
      </c>
      <c r="AW53" s="98"/>
      <c r="AX53" s="98">
        <f>SUM(AU53:AW53)</f>
        <v>267</v>
      </c>
      <c r="AY53" s="98">
        <v>26</v>
      </c>
      <c r="AZ53" s="98">
        <v>26</v>
      </c>
      <c r="BA53" s="98"/>
      <c r="BB53" s="76">
        <f>SUM(AY53:BA53)</f>
        <v>52</v>
      </c>
      <c r="BC53" s="98">
        <v>381</v>
      </c>
      <c r="BD53" s="98">
        <v>523</v>
      </c>
      <c r="BE53" s="98"/>
      <c r="BF53" s="76">
        <f>SUM(BC53:BE53)</f>
        <v>904</v>
      </c>
      <c r="BG53" s="98">
        <v>7</v>
      </c>
      <c r="BH53" s="98">
        <v>57</v>
      </c>
      <c r="BI53" s="98"/>
      <c r="BJ53" s="98">
        <f>SUM(BG53:BI53)</f>
        <v>64</v>
      </c>
      <c r="BK53" s="98">
        <v>119</v>
      </c>
      <c r="BL53" s="98">
        <v>113</v>
      </c>
      <c r="BM53" s="98"/>
      <c r="BN53" s="76">
        <f>SUM(BK53:BM53)</f>
        <v>232</v>
      </c>
      <c r="BO53" s="98">
        <v>774</v>
      </c>
      <c r="BP53" s="98">
        <v>804</v>
      </c>
      <c r="BQ53" s="98"/>
      <c r="BR53" s="76">
        <f>SUM(BO53:BQ53)</f>
        <v>1578</v>
      </c>
      <c r="BS53" s="102">
        <v>2495</v>
      </c>
      <c r="BT53" s="102">
        <v>2838</v>
      </c>
      <c r="BU53" s="102">
        <v>61</v>
      </c>
      <c r="BV53" s="74">
        <f t="shared" si="164"/>
        <v>5394</v>
      </c>
      <c r="BW53" s="102">
        <v>48</v>
      </c>
      <c r="BX53" s="102">
        <v>67</v>
      </c>
      <c r="BY53" s="102"/>
      <c r="BZ53" s="104">
        <f>SUM(BW53:BY53)</f>
        <v>115</v>
      </c>
      <c r="CA53" s="102">
        <v>549</v>
      </c>
      <c r="CB53" s="102">
        <v>747</v>
      </c>
      <c r="CC53" s="102"/>
      <c r="CD53" s="104">
        <f>SUM(CA53:CC53)</f>
        <v>1296</v>
      </c>
      <c r="CE53" s="102">
        <v>244</v>
      </c>
      <c r="CF53" s="102">
        <v>215</v>
      </c>
      <c r="CG53" s="77"/>
      <c r="CH53" s="77">
        <f>+CE53+CF53</f>
        <v>459</v>
      </c>
      <c r="CI53" s="75">
        <f t="shared" ref="CI53:CK53" si="170">+C53+G53+K53+O53+S53+W53+AA53+AE53+AI53+AM53+AQ53+AU53+AY53+BC53+BG53+BK53+BO53+BS53+BW53+CA53+CE53</f>
        <v>8900</v>
      </c>
      <c r="CJ53" s="75">
        <f t="shared" si="170"/>
        <v>10958</v>
      </c>
      <c r="CK53" s="75">
        <f t="shared" si="170"/>
        <v>61</v>
      </c>
      <c r="CL53" s="76">
        <f t="shared" si="168"/>
        <v>19919</v>
      </c>
    </row>
    <row r="54" spans="1:90" ht="12.75" customHeight="1" x14ac:dyDescent="0.25">
      <c r="A54" s="197" t="s">
        <v>155</v>
      </c>
      <c r="B54" s="21" t="s">
        <v>190</v>
      </c>
      <c r="C54" s="21"/>
      <c r="D54" s="21"/>
      <c r="E54" s="21"/>
      <c r="F54" s="74">
        <f t="shared" si="147"/>
        <v>0</v>
      </c>
      <c r="G54" s="21"/>
      <c r="H54" s="21"/>
      <c r="I54" s="21"/>
      <c r="J54" s="76">
        <f t="shared" si="148"/>
        <v>0</v>
      </c>
      <c r="K54" s="21"/>
      <c r="L54" s="21"/>
      <c r="M54" s="21"/>
      <c r="N54" s="76">
        <f t="shared" si="149"/>
        <v>0</v>
      </c>
      <c r="O54" s="21"/>
      <c r="P54" s="21"/>
      <c r="Q54" s="21"/>
      <c r="R54" s="76">
        <f t="shared" si="150"/>
        <v>0</v>
      </c>
      <c r="S54" s="21"/>
      <c r="T54" s="21"/>
      <c r="U54" s="21"/>
      <c r="V54" s="76">
        <f t="shared" si="151"/>
        <v>0</v>
      </c>
      <c r="W54" s="21"/>
      <c r="X54" s="21"/>
      <c r="Y54" s="21"/>
      <c r="Z54" s="74">
        <f t="shared" si="152"/>
        <v>0</v>
      </c>
      <c r="AA54" s="21"/>
      <c r="AB54" s="21"/>
      <c r="AC54" s="21"/>
      <c r="AD54" s="76">
        <f t="shared" si="153"/>
        <v>0</v>
      </c>
      <c r="AE54" s="21"/>
      <c r="AF54" s="21"/>
      <c r="AG54" s="21"/>
      <c r="AH54" s="76">
        <f t="shared" si="154"/>
        <v>0</v>
      </c>
      <c r="AI54" s="21"/>
      <c r="AJ54" s="21"/>
      <c r="AK54" s="21"/>
      <c r="AL54" s="74">
        <f t="shared" si="155"/>
        <v>0</v>
      </c>
      <c r="AM54" s="21"/>
      <c r="AN54" s="21"/>
      <c r="AO54" s="21"/>
      <c r="AP54" s="76">
        <f t="shared" si="156"/>
        <v>0</v>
      </c>
      <c r="AQ54" s="21"/>
      <c r="AR54" s="21"/>
      <c r="AS54" s="21"/>
      <c r="AT54" s="76">
        <f t="shared" si="157"/>
        <v>0</v>
      </c>
      <c r="AU54" s="21"/>
      <c r="AV54" s="21"/>
      <c r="AW54" s="21"/>
      <c r="AX54" s="74">
        <f t="shared" si="158"/>
        <v>0</v>
      </c>
      <c r="AY54" s="21"/>
      <c r="AZ54" s="21"/>
      <c r="BA54" s="21"/>
      <c r="BB54" s="76">
        <f t="shared" si="159"/>
        <v>0</v>
      </c>
      <c r="BC54" s="21"/>
      <c r="BD54" s="21"/>
      <c r="BE54" s="21"/>
      <c r="BF54" s="76">
        <f t="shared" si="160"/>
        <v>0</v>
      </c>
      <c r="BG54" s="21"/>
      <c r="BH54" s="21"/>
      <c r="BI54" s="21"/>
      <c r="BJ54" s="74">
        <f t="shared" si="161"/>
        <v>0</v>
      </c>
      <c r="BK54" s="21"/>
      <c r="BL54" s="21"/>
      <c r="BM54" s="21"/>
      <c r="BN54" s="76">
        <f t="shared" si="162"/>
        <v>0</v>
      </c>
      <c r="BO54" s="21"/>
      <c r="BP54" s="21"/>
      <c r="BQ54" s="21"/>
      <c r="BR54" s="76">
        <f t="shared" si="163"/>
        <v>0</v>
      </c>
      <c r="BS54" s="21"/>
      <c r="BT54" s="21"/>
      <c r="BU54" s="21"/>
      <c r="BV54" s="74">
        <f t="shared" si="164"/>
        <v>0</v>
      </c>
      <c r="BW54" s="21"/>
      <c r="BX54" s="21"/>
      <c r="BY54" s="21"/>
      <c r="BZ54" s="76">
        <f t="shared" si="165"/>
        <v>0</v>
      </c>
      <c r="CA54" s="21"/>
      <c r="CB54" s="21"/>
      <c r="CC54" s="21"/>
      <c r="CD54" s="76">
        <f t="shared" si="166"/>
        <v>0</v>
      </c>
      <c r="CE54" s="77"/>
      <c r="CF54" s="77"/>
      <c r="CG54" s="77"/>
      <c r="CH54" s="77"/>
      <c r="CI54" s="75">
        <f t="shared" ref="CI54:CK54" si="171">+C54+G54+K54+O54+S54+W54+AA54+AE54+AI54+AM54+AQ54+AU54+AY54+BC54+BG54+BK54+BO54+BS54+BW54+CA54+CE54</f>
        <v>0</v>
      </c>
      <c r="CJ54" s="75">
        <f t="shared" si="171"/>
        <v>0</v>
      </c>
      <c r="CK54" s="75">
        <f t="shared" si="171"/>
        <v>0</v>
      </c>
      <c r="CL54" s="76">
        <f t="shared" si="168"/>
        <v>0</v>
      </c>
    </row>
    <row r="55" spans="1:90" ht="12.75" customHeight="1" x14ac:dyDescent="0.25">
      <c r="A55" s="197" t="s">
        <v>155</v>
      </c>
      <c r="B55" s="38" t="s">
        <v>203</v>
      </c>
      <c r="C55" s="38">
        <f t="shared" ref="C55:CE55" si="172">SUM(C51:C54)</f>
        <v>279</v>
      </c>
      <c r="D55" s="38">
        <f t="shared" si="172"/>
        <v>399</v>
      </c>
      <c r="E55" s="38">
        <f t="shared" si="172"/>
        <v>0</v>
      </c>
      <c r="F55" s="38">
        <f t="shared" si="172"/>
        <v>678</v>
      </c>
      <c r="G55" s="38">
        <f t="shared" si="172"/>
        <v>678</v>
      </c>
      <c r="H55" s="38">
        <f t="shared" si="172"/>
        <v>1596</v>
      </c>
      <c r="I55" s="38">
        <f t="shared" si="172"/>
        <v>0</v>
      </c>
      <c r="J55" s="91">
        <f t="shared" si="172"/>
        <v>2274</v>
      </c>
      <c r="K55" s="38">
        <f t="shared" si="172"/>
        <v>108</v>
      </c>
      <c r="L55" s="38">
        <f t="shared" si="172"/>
        <v>162</v>
      </c>
      <c r="M55" s="38">
        <f t="shared" si="172"/>
        <v>0</v>
      </c>
      <c r="N55" s="91">
        <f t="shared" si="172"/>
        <v>270</v>
      </c>
      <c r="O55" s="38">
        <f t="shared" si="172"/>
        <v>21</v>
      </c>
      <c r="P55" s="38">
        <f t="shared" si="172"/>
        <v>4</v>
      </c>
      <c r="Q55" s="38">
        <f t="shared" si="172"/>
        <v>0</v>
      </c>
      <c r="R55" s="91">
        <f t="shared" si="172"/>
        <v>25</v>
      </c>
      <c r="S55" s="38">
        <f t="shared" si="172"/>
        <v>44</v>
      </c>
      <c r="T55" s="38">
        <f t="shared" si="172"/>
        <v>58</v>
      </c>
      <c r="U55" s="38">
        <f t="shared" si="172"/>
        <v>0</v>
      </c>
      <c r="V55" s="91">
        <f t="shared" si="172"/>
        <v>102</v>
      </c>
      <c r="W55" s="38">
        <f t="shared" si="172"/>
        <v>1850</v>
      </c>
      <c r="X55" s="38">
        <f t="shared" si="172"/>
        <v>1740</v>
      </c>
      <c r="Y55" s="38">
        <f t="shared" si="172"/>
        <v>0</v>
      </c>
      <c r="Z55" s="38">
        <f t="shared" si="172"/>
        <v>3590</v>
      </c>
      <c r="AA55" s="38">
        <f t="shared" si="172"/>
        <v>445</v>
      </c>
      <c r="AB55" s="38">
        <f t="shared" si="172"/>
        <v>688</v>
      </c>
      <c r="AC55" s="38">
        <f t="shared" si="172"/>
        <v>0</v>
      </c>
      <c r="AD55" s="91">
        <f t="shared" si="172"/>
        <v>1133</v>
      </c>
      <c r="AE55" s="38">
        <f t="shared" si="172"/>
        <v>256</v>
      </c>
      <c r="AF55" s="38">
        <f t="shared" si="172"/>
        <v>201</v>
      </c>
      <c r="AG55" s="38">
        <f t="shared" si="172"/>
        <v>0</v>
      </c>
      <c r="AH55" s="91">
        <f t="shared" si="172"/>
        <v>457</v>
      </c>
      <c r="AI55" s="38">
        <f t="shared" si="172"/>
        <v>105</v>
      </c>
      <c r="AJ55" s="38">
        <f t="shared" si="172"/>
        <v>143</v>
      </c>
      <c r="AK55" s="38">
        <f t="shared" si="172"/>
        <v>0</v>
      </c>
      <c r="AL55" s="38">
        <f t="shared" si="172"/>
        <v>248</v>
      </c>
      <c r="AM55" s="38">
        <f t="shared" si="172"/>
        <v>323</v>
      </c>
      <c r="AN55" s="38">
        <f t="shared" si="172"/>
        <v>401</v>
      </c>
      <c r="AO55" s="38">
        <f t="shared" si="172"/>
        <v>0</v>
      </c>
      <c r="AP55" s="91">
        <f t="shared" si="172"/>
        <v>724</v>
      </c>
      <c r="AQ55" s="38">
        <f t="shared" si="172"/>
        <v>27</v>
      </c>
      <c r="AR55" s="38">
        <f t="shared" si="172"/>
        <v>30</v>
      </c>
      <c r="AS55" s="38">
        <f t="shared" si="172"/>
        <v>0</v>
      </c>
      <c r="AT55" s="91">
        <f t="shared" si="172"/>
        <v>57</v>
      </c>
      <c r="AU55" s="38">
        <f t="shared" si="172"/>
        <v>121</v>
      </c>
      <c r="AV55" s="38">
        <f t="shared" si="172"/>
        <v>146</v>
      </c>
      <c r="AW55" s="38">
        <f t="shared" si="172"/>
        <v>0</v>
      </c>
      <c r="AX55" s="38">
        <f t="shared" si="172"/>
        <v>267</v>
      </c>
      <c r="AY55" s="38">
        <f t="shared" si="172"/>
        <v>26</v>
      </c>
      <c r="AZ55" s="38">
        <f t="shared" si="172"/>
        <v>26</v>
      </c>
      <c r="BA55" s="38">
        <f t="shared" si="172"/>
        <v>0</v>
      </c>
      <c r="BB55" s="91">
        <f t="shared" si="172"/>
        <v>52</v>
      </c>
      <c r="BC55" s="38">
        <f t="shared" si="172"/>
        <v>381</v>
      </c>
      <c r="BD55" s="38">
        <f t="shared" si="172"/>
        <v>523</v>
      </c>
      <c r="BE55" s="38">
        <f t="shared" si="172"/>
        <v>0</v>
      </c>
      <c r="BF55" s="91">
        <f t="shared" si="172"/>
        <v>904</v>
      </c>
      <c r="BG55" s="38">
        <f t="shared" si="172"/>
        <v>7</v>
      </c>
      <c r="BH55" s="38">
        <f t="shared" si="172"/>
        <v>57</v>
      </c>
      <c r="BI55" s="38">
        <f t="shared" si="172"/>
        <v>0</v>
      </c>
      <c r="BJ55" s="38">
        <f t="shared" si="172"/>
        <v>64</v>
      </c>
      <c r="BK55" s="38">
        <f t="shared" si="172"/>
        <v>119</v>
      </c>
      <c r="BL55" s="38">
        <f t="shared" si="172"/>
        <v>113</v>
      </c>
      <c r="BM55" s="38">
        <f t="shared" si="172"/>
        <v>0</v>
      </c>
      <c r="BN55" s="91">
        <f t="shared" si="172"/>
        <v>232</v>
      </c>
      <c r="BO55" s="38">
        <f t="shared" si="172"/>
        <v>774</v>
      </c>
      <c r="BP55" s="38">
        <f t="shared" si="172"/>
        <v>804</v>
      </c>
      <c r="BQ55" s="38">
        <f t="shared" si="172"/>
        <v>0</v>
      </c>
      <c r="BR55" s="91">
        <f t="shared" si="172"/>
        <v>1578</v>
      </c>
      <c r="BS55" s="38">
        <f t="shared" si="172"/>
        <v>2495</v>
      </c>
      <c r="BT55" s="38">
        <f t="shared" si="172"/>
        <v>2838</v>
      </c>
      <c r="BU55" s="38">
        <f t="shared" si="172"/>
        <v>61</v>
      </c>
      <c r="BV55" s="38">
        <f t="shared" si="172"/>
        <v>5394</v>
      </c>
      <c r="BW55" s="38">
        <f t="shared" si="172"/>
        <v>48</v>
      </c>
      <c r="BX55" s="38">
        <f t="shared" si="172"/>
        <v>67</v>
      </c>
      <c r="BY55" s="38">
        <f t="shared" si="172"/>
        <v>0</v>
      </c>
      <c r="BZ55" s="91">
        <f t="shared" si="172"/>
        <v>115</v>
      </c>
      <c r="CA55" s="38">
        <f t="shared" si="172"/>
        <v>549</v>
      </c>
      <c r="CB55" s="38">
        <f t="shared" si="172"/>
        <v>747</v>
      </c>
      <c r="CC55" s="38">
        <f t="shared" si="172"/>
        <v>0</v>
      </c>
      <c r="CD55" s="91">
        <f t="shared" si="172"/>
        <v>1296</v>
      </c>
      <c r="CE55" s="91">
        <f t="shared" si="172"/>
        <v>244</v>
      </c>
      <c r="CF55" s="91">
        <f t="shared" ref="CF55:CH55" si="173">SUM(CF51:CF54)</f>
        <v>215</v>
      </c>
      <c r="CG55" s="91">
        <f t="shared" si="173"/>
        <v>0</v>
      </c>
      <c r="CH55" s="91">
        <f t="shared" si="173"/>
        <v>459</v>
      </c>
      <c r="CI55" s="91">
        <f t="shared" ref="CI55:CL55" si="174">SUM(CI51:CI54)</f>
        <v>8900</v>
      </c>
      <c r="CJ55" s="91">
        <f t="shared" si="174"/>
        <v>10958</v>
      </c>
      <c r="CK55" s="91">
        <f t="shared" si="174"/>
        <v>61</v>
      </c>
      <c r="CL55" s="78">
        <f t="shared" si="174"/>
        <v>19919</v>
      </c>
    </row>
    <row r="56" spans="1:90" ht="12.75" customHeight="1" x14ac:dyDescent="0.25">
      <c r="B56" s="12"/>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80"/>
    </row>
    <row r="57" spans="1:90" ht="12.75" customHeight="1" x14ac:dyDescent="0.25">
      <c r="A57" s="197" t="s">
        <v>155</v>
      </c>
      <c r="B57" s="144" t="s">
        <v>204</v>
      </c>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c r="CG57" s="146"/>
      <c r="CH57" s="146"/>
      <c r="CI57" s="146"/>
      <c r="CJ57" s="146"/>
      <c r="CK57" s="146"/>
      <c r="CL57" s="142"/>
    </row>
    <row r="58" spans="1:90" ht="12.75" customHeight="1" x14ac:dyDescent="0.25">
      <c r="A58" s="197" t="s">
        <v>155</v>
      </c>
      <c r="B58" s="82" t="s">
        <v>193</v>
      </c>
      <c r="C58" s="82"/>
      <c r="D58" s="82"/>
      <c r="E58" s="82"/>
      <c r="F58" s="76">
        <f t="shared" ref="F58:F59" si="175">SUM(C58:E58)</f>
        <v>0</v>
      </c>
      <c r="G58" s="100">
        <v>45</v>
      </c>
      <c r="H58" s="100">
        <v>74</v>
      </c>
      <c r="I58" s="100"/>
      <c r="J58" s="76">
        <f>SUM(G58:I58)</f>
        <v>119</v>
      </c>
      <c r="K58" s="100">
        <v>120</v>
      </c>
      <c r="L58" s="100">
        <v>130</v>
      </c>
      <c r="M58" s="100"/>
      <c r="N58" s="76">
        <f>SUM(K58:M58)</f>
        <v>250</v>
      </c>
      <c r="O58" s="100"/>
      <c r="P58" s="100"/>
      <c r="Q58" s="100"/>
      <c r="R58" s="76">
        <f>SUM(O58:Q58)</f>
        <v>0</v>
      </c>
      <c r="S58" s="100"/>
      <c r="T58" s="100"/>
      <c r="U58" s="100"/>
      <c r="V58" s="76">
        <f>SUM(S58:U58)</f>
        <v>0</v>
      </c>
      <c r="W58" s="100">
        <v>39</v>
      </c>
      <c r="X58" s="100">
        <v>36</v>
      </c>
      <c r="Y58" s="100"/>
      <c r="Z58" s="76">
        <f>SUM(W58:Y58)</f>
        <v>75</v>
      </c>
      <c r="AA58" s="100">
        <v>37</v>
      </c>
      <c r="AB58" s="100">
        <v>60</v>
      </c>
      <c r="AC58" s="100"/>
      <c r="AD58" s="76">
        <f>SUM(AA58:AC58)</f>
        <v>97</v>
      </c>
      <c r="AE58" s="100">
        <v>43</v>
      </c>
      <c r="AF58" s="100">
        <v>34</v>
      </c>
      <c r="AG58" s="100"/>
      <c r="AH58" s="76">
        <f>SUM(AE58:AG58)</f>
        <v>77</v>
      </c>
      <c r="AI58" s="100">
        <v>10</v>
      </c>
      <c r="AJ58" s="100">
        <v>13</v>
      </c>
      <c r="AK58" s="100"/>
      <c r="AL58" s="76">
        <f>SUM(AI58:AK58)</f>
        <v>23</v>
      </c>
      <c r="AM58" s="100">
        <v>19</v>
      </c>
      <c r="AN58" s="100">
        <v>23</v>
      </c>
      <c r="AO58" s="100"/>
      <c r="AP58" s="76">
        <f>SUM(AM58:AO58)</f>
        <v>42</v>
      </c>
      <c r="AQ58" s="100"/>
      <c r="AR58" s="100"/>
      <c r="AS58" s="100"/>
      <c r="AT58" s="76">
        <f>SUM(AQ58:AS58)</f>
        <v>0</v>
      </c>
      <c r="AU58" s="100"/>
      <c r="AV58" s="100"/>
      <c r="AW58" s="100"/>
      <c r="AX58" s="76">
        <f>SUM(AU58:AW58)</f>
        <v>0</v>
      </c>
      <c r="AY58" s="98">
        <v>26</v>
      </c>
      <c r="AZ58" s="98">
        <v>26</v>
      </c>
      <c r="BA58" s="100"/>
      <c r="BB58" s="76">
        <f>SUM(AY58:BA58)</f>
        <v>52</v>
      </c>
      <c r="BC58" s="100">
        <v>20</v>
      </c>
      <c r="BD58" s="100">
        <v>21</v>
      </c>
      <c r="BE58" s="100"/>
      <c r="BF58" s="76">
        <f>SUM(BC58:BE58)</f>
        <v>41</v>
      </c>
      <c r="BG58" s="100"/>
      <c r="BH58" s="100"/>
      <c r="BI58" s="100"/>
      <c r="BJ58" s="76">
        <f>SUM(BG58:BI58)</f>
        <v>0</v>
      </c>
      <c r="BK58" s="100"/>
      <c r="BL58" s="100"/>
      <c r="BM58" s="100"/>
      <c r="BN58" s="76">
        <f>SUM(BK58:BM58)</f>
        <v>0</v>
      </c>
      <c r="BO58" s="100"/>
      <c r="BP58" s="100"/>
      <c r="BQ58" s="100"/>
      <c r="BR58" s="76">
        <f>SUM(BO58:BQ58)</f>
        <v>0</v>
      </c>
      <c r="BS58" s="82">
        <v>226</v>
      </c>
      <c r="BT58" s="82">
        <v>314</v>
      </c>
      <c r="BU58" s="82"/>
      <c r="BV58" s="76">
        <f t="shared" ref="BV58:BV59" si="176">SUM(BS58:BU58)</f>
        <v>540</v>
      </c>
      <c r="BW58" s="82"/>
      <c r="BX58" s="82"/>
      <c r="BY58" s="82"/>
      <c r="BZ58" s="76">
        <f t="shared" ref="BZ58" si="177">SUM(BW58:BY58)</f>
        <v>0</v>
      </c>
      <c r="CA58" s="82"/>
      <c r="CB58" s="82"/>
      <c r="CC58" s="82"/>
      <c r="CD58" s="76">
        <f t="shared" ref="CD58" si="178">SUM(CA58:CC58)</f>
        <v>0</v>
      </c>
      <c r="CE58" s="75"/>
      <c r="CF58" s="75"/>
      <c r="CG58" s="75"/>
      <c r="CH58" s="75"/>
      <c r="CI58" s="75">
        <f t="shared" ref="CI58:CK58" si="179">+C58+G58+K58+O58+S58+W58+AA58+AE58+AI58+AM58+AQ58+AU58+AY58+BC58+BG58+BK58+BO58+BS58+BW58+CA58+CE58</f>
        <v>585</v>
      </c>
      <c r="CJ58" s="75">
        <f t="shared" si="179"/>
        <v>731</v>
      </c>
      <c r="CK58" s="75">
        <f t="shared" si="179"/>
        <v>0</v>
      </c>
      <c r="CL58" s="76">
        <f t="shared" ref="CL58:CL59" si="180">SUM(CI58:CK58)</f>
        <v>1316</v>
      </c>
    </row>
    <row r="59" spans="1:90" ht="12.75" customHeight="1" x14ac:dyDescent="0.25">
      <c r="A59" s="197" t="s">
        <v>155</v>
      </c>
      <c r="B59" s="82" t="s">
        <v>194</v>
      </c>
      <c r="C59" s="100">
        <v>48</v>
      </c>
      <c r="D59" s="100">
        <v>83</v>
      </c>
      <c r="E59" s="82"/>
      <c r="F59" s="76">
        <f t="shared" si="175"/>
        <v>131</v>
      </c>
      <c r="G59" s="100"/>
      <c r="H59" s="100"/>
      <c r="I59" s="100"/>
      <c r="J59" s="76">
        <f>SUM(G59:I59)</f>
        <v>0</v>
      </c>
      <c r="K59" s="100"/>
      <c r="L59" s="100"/>
      <c r="M59" s="100"/>
      <c r="N59" s="76">
        <f>SUM(K59:M59)</f>
        <v>0</v>
      </c>
      <c r="O59" s="100">
        <v>8</v>
      </c>
      <c r="P59" s="100">
        <v>2</v>
      </c>
      <c r="Q59" s="100"/>
      <c r="R59" s="76">
        <f>SUM(O59:Q59)</f>
        <v>10</v>
      </c>
      <c r="S59" s="100">
        <v>20</v>
      </c>
      <c r="T59" s="100">
        <v>30</v>
      </c>
      <c r="U59" s="100"/>
      <c r="V59" s="76">
        <f>SUM(S59:U59)</f>
        <v>50</v>
      </c>
      <c r="W59" s="100"/>
      <c r="X59" s="100"/>
      <c r="Y59" s="100"/>
      <c r="Z59" s="76">
        <f>SUM(W59:Y59)</f>
        <v>0</v>
      </c>
      <c r="AA59" s="100"/>
      <c r="AB59" s="100"/>
      <c r="AC59" s="100"/>
      <c r="AD59" s="76">
        <f>SUM(AA59:AC59)</f>
        <v>0</v>
      </c>
      <c r="AE59" s="100"/>
      <c r="AF59" s="100"/>
      <c r="AG59" s="100"/>
      <c r="AH59" s="76">
        <f>SUM(AE59:AG59)</f>
        <v>0</v>
      </c>
      <c r="AI59" s="100">
        <v>45</v>
      </c>
      <c r="AJ59" s="100">
        <v>62</v>
      </c>
      <c r="AK59" s="100"/>
      <c r="AL59" s="76">
        <f>SUM(AI59:AK59)</f>
        <v>107</v>
      </c>
      <c r="AM59" s="100">
        <v>57</v>
      </c>
      <c r="AN59" s="100">
        <v>77</v>
      </c>
      <c r="AO59" s="100"/>
      <c r="AP59" s="76">
        <f>SUM(AM59:AO59)</f>
        <v>134</v>
      </c>
      <c r="AQ59" s="100">
        <v>10</v>
      </c>
      <c r="AR59" s="100">
        <v>10</v>
      </c>
      <c r="AS59" s="100"/>
      <c r="AT59" s="76">
        <f>SUM(AQ59:AS59)</f>
        <v>20</v>
      </c>
      <c r="AU59" s="100"/>
      <c r="AV59" s="100"/>
      <c r="AW59" s="100"/>
      <c r="AX59" s="76">
        <f>SUM(AU59:AW59)</f>
        <v>0</v>
      </c>
      <c r="AY59" s="100"/>
      <c r="AZ59" s="100"/>
      <c r="BA59" s="100"/>
      <c r="BB59" s="76">
        <f>SUM(AY59:BA59)</f>
        <v>0</v>
      </c>
      <c r="BC59" s="100">
        <v>28</v>
      </c>
      <c r="BD59" s="100">
        <v>36</v>
      </c>
      <c r="BE59" s="100"/>
      <c r="BF59" s="76">
        <f>SUM(BC59:BE59)</f>
        <v>64</v>
      </c>
      <c r="BG59" s="100"/>
      <c r="BH59" s="100">
        <v>20</v>
      </c>
      <c r="BI59" s="100"/>
      <c r="BJ59" s="76">
        <f>SUM(BG59:BI59)</f>
        <v>20</v>
      </c>
      <c r="BK59" s="100">
        <v>36</v>
      </c>
      <c r="BL59" s="100">
        <v>36</v>
      </c>
      <c r="BM59" s="100"/>
      <c r="BN59" s="76">
        <f>SUM(BK59:BM59)</f>
        <v>72</v>
      </c>
      <c r="BO59" s="100">
        <v>35</v>
      </c>
      <c r="BP59" s="100">
        <v>35</v>
      </c>
      <c r="BQ59" s="100"/>
      <c r="BR59" s="76">
        <f>SUM(BO59:BQ59)</f>
        <v>70</v>
      </c>
      <c r="BS59" s="82">
        <v>112</v>
      </c>
      <c r="BT59" s="82">
        <v>118</v>
      </c>
      <c r="BU59" s="82"/>
      <c r="BV59" s="76">
        <f t="shared" si="176"/>
        <v>230</v>
      </c>
      <c r="BW59" s="105">
        <v>60</v>
      </c>
      <c r="BX59" s="105">
        <v>92</v>
      </c>
      <c r="BY59" s="105"/>
      <c r="BZ59" s="104">
        <f>SUM(BW59:BY59)</f>
        <v>152</v>
      </c>
      <c r="CA59" s="105">
        <v>402</v>
      </c>
      <c r="CB59" s="105">
        <v>684</v>
      </c>
      <c r="CC59" s="105"/>
      <c r="CD59" s="104">
        <f>SUM(CA59:CC59)</f>
        <v>1086</v>
      </c>
      <c r="CE59" s="92"/>
      <c r="CF59" s="92"/>
      <c r="CG59" s="92"/>
      <c r="CH59" s="92"/>
      <c r="CI59" s="75">
        <f t="shared" ref="CI59:CK59" si="181">+C59+G59+K59+O59+S59+W59+AA59+AE59+AI59+AM59+AQ59+AU59+AY59+BC59+BG59+BK59+BO59+BS59+BW59+CA59+CE59</f>
        <v>861</v>
      </c>
      <c r="CJ59" s="75">
        <f t="shared" si="181"/>
        <v>1285</v>
      </c>
      <c r="CK59" s="75">
        <f t="shared" si="181"/>
        <v>0</v>
      </c>
      <c r="CL59" s="76">
        <f t="shared" si="180"/>
        <v>2146</v>
      </c>
    </row>
    <row r="60" spans="1:90" ht="12.75" customHeight="1" x14ac:dyDescent="0.25">
      <c r="A60" s="197" t="s">
        <v>155</v>
      </c>
      <c r="B60" s="83" t="s">
        <v>195</v>
      </c>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5"/>
      <c r="CF60" s="85"/>
      <c r="CG60" s="85"/>
      <c r="CH60" s="85"/>
      <c r="CI60" s="85"/>
      <c r="CJ60" s="85"/>
      <c r="CK60" s="85"/>
      <c r="CL60" s="85"/>
    </row>
    <row r="61" spans="1:90" ht="12.75" customHeight="1" x14ac:dyDescent="0.25">
      <c r="A61" s="197" t="s">
        <v>155</v>
      </c>
      <c r="B61" s="82" t="s">
        <v>196</v>
      </c>
      <c r="C61" s="100"/>
      <c r="D61" s="100"/>
      <c r="E61" s="82"/>
      <c r="F61" s="76">
        <f t="shared" ref="F61:F65" si="182">SUM(C61:E61)</f>
        <v>0</v>
      </c>
      <c r="G61" s="100"/>
      <c r="H61" s="100"/>
      <c r="I61" s="100"/>
      <c r="J61" s="76">
        <f>SUM(G61:I61)</f>
        <v>0</v>
      </c>
      <c r="K61" s="100"/>
      <c r="L61" s="100"/>
      <c r="M61" s="100"/>
      <c r="N61" s="76">
        <f>SUM(K61:M61)</f>
        <v>0</v>
      </c>
      <c r="O61" s="100"/>
      <c r="P61" s="100"/>
      <c r="Q61" s="100"/>
      <c r="R61" s="76">
        <f>SUM(O61:Q61)</f>
        <v>0</v>
      </c>
      <c r="S61" s="100"/>
      <c r="T61" s="100"/>
      <c r="U61" s="100"/>
      <c r="V61" s="76">
        <f>SUM(S61:U61)</f>
        <v>0</v>
      </c>
      <c r="W61" s="100"/>
      <c r="X61" s="100"/>
      <c r="Y61" s="100"/>
      <c r="Z61" s="76">
        <f>SUM(W61:Y61)</f>
        <v>0</v>
      </c>
      <c r="AA61" s="100"/>
      <c r="AB61" s="100"/>
      <c r="AC61" s="100"/>
      <c r="AD61" s="76">
        <f>SUM(AA61:AC61)</f>
        <v>0</v>
      </c>
      <c r="AE61" s="100"/>
      <c r="AF61" s="100"/>
      <c r="AG61" s="100"/>
      <c r="AH61" s="76">
        <f>SUM(AE61:AG61)</f>
        <v>0</v>
      </c>
      <c r="AI61" s="100"/>
      <c r="AJ61" s="100"/>
      <c r="AK61" s="100"/>
      <c r="AL61" s="76">
        <f>SUM(AI61:AK61)</f>
        <v>0</v>
      </c>
      <c r="AM61" s="100"/>
      <c r="AN61" s="100"/>
      <c r="AO61" s="100"/>
      <c r="AP61" s="76">
        <f>SUM(AM61:AO61)</f>
        <v>0</v>
      </c>
      <c r="AQ61" s="100"/>
      <c r="AR61" s="100"/>
      <c r="AS61" s="100"/>
      <c r="AT61" s="76">
        <f>SUM(AQ61:AS61)</f>
        <v>0</v>
      </c>
      <c r="AU61" s="100"/>
      <c r="AV61" s="100"/>
      <c r="AW61" s="100"/>
      <c r="AX61" s="76">
        <f>SUM(AU61:AW61)</f>
        <v>0</v>
      </c>
      <c r="AY61" s="100"/>
      <c r="AZ61" s="100"/>
      <c r="BA61" s="100"/>
      <c r="BB61" s="76">
        <f>SUM(AY61:BA61)</f>
        <v>0</v>
      </c>
      <c r="BC61" s="100"/>
      <c r="BD61" s="100"/>
      <c r="BE61" s="100"/>
      <c r="BF61" s="76">
        <f>SUM(BC61:BE61)</f>
        <v>0</v>
      </c>
      <c r="BG61" s="100"/>
      <c r="BH61" s="100"/>
      <c r="BI61" s="100"/>
      <c r="BJ61" s="76">
        <f>SUM(BG61:BI61)</f>
        <v>0</v>
      </c>
      <c r="BK61" s="100"/>
      <c r="BL61" s="100"/>
      <c r="BM61" s="100"/>
      <c r="BN61" s="76">
        <f>SUM(BK61:BM61)</f>
        <v>0</v>
      </c>
      <c r="BO61" s="100"/>
      <c r="BP61" s="100"/>
      <c r="BQ61" s="100"/>
      <c r="BR61" s="76">
        <f>SUM(BO61:BQ61)</f>
        <v>0</v>
      </c>
      <c r="BS61" s="82"/>
      <c r="BT61" s="82"/>
      <c r="BU61" s="82"/>
      <c r="BV61" s="76">
        <f t="shared" ref="BV61:BV65" si="183">SUM(BS61:BU61)</f>
        <v>0</v>
      </c>
      <c r="BW61" s="82"/>
      <c r="BX61" s="82"/>
      <c r="BY61" s="82"/>
      <c r="BZ61" s="76">
        <f t="shared" ref="BZ61:BZ65" si="184">SUM(BW61:BY61)</f>
        <v>0</v>
      </c>
      <c r="CA61" s="82"/>
      <c r="CB61" s="82"/>
      <c r="CC61" s="82"/>
      <c r="CD61" s="76">
        <f t="shared" ref="CD61:CD64" si="185">SUM(CA61:CC61)</f>
        <v>0</v>
      </c>
      <c r="CE61" s="92"/>
      <c r="CF61" s="92"/>
      <c r="CG61" s="92"/>
      <c r="CH61" s="92"/>
      <c r="CI61" s="75">
        <f t="shared" ref="CI61:CK61" si="186">+C61+G61+K61+O61+S61+W61+AA61+AE61+AI61+AM61+AQ61+AU61+AY61+BC61+BG61+BK61+BO61+BS61+BW61+CA61+CE61</f>
        <v>0</v>
      </c>
      <c r="CJ61" s="75">
        <f t="shared" si="186"/>
        <v>0</v>
      </c>
      <c r="CK61" s="75">
        <f t="shared" si="186"/>
        <v>0</v>
      </c>
      <c r="CL61" s="76">
        <f t="shared" ref="CL61:CL64" si="187">SUM(CI61:CK61)</f>
        <v>0</v>
      </c>
    </row>
    <row r="62" spans="1:90" ht="12.75" customHeight="1" x14ac:dyDescent="0.25">
      <c r="A62" s="197" t="s">
        <v>155</v>
      </c>
      <c r="B62" s="82" t="s">
        <v>197</v>
      </c>
      <c r="C62" s="100">
        <v>106</v>
      </c>
      <c r="D62" s="100">
        <v>66</v>
      </c>
      <c r="E62" s="82"/>
      <c r="F62" s="76">
        <f t="shared" si="182"/>
        <v>172</v>
      </c>
      <c r="G62" s="100"/>
      <c r="H62" s="100"/>
      <c r="I62" s="100"/>
      <c r="J62" s="76">
        <f>SUM(G62:I62)</f>
        <v>0</v>
      </c>
      <c r="K62" s="100"/>
      <c r="L62" s="100">
        <v>40</v>
      </c>
      <c r="M62" s="100"/>
      <c r="N62" s="76">
        <f>SUM(K62:M62)</f>
        <v>40</v>
      </c>
      <c r="O62" s="100"/>
      <c r="P62" s="100"/>
      <c r="Q62" s="100"/>
      <c r="R62" s="76">
        <f>SUM(O62:Q62)</f>
        <v>0</v>
      </c>
      <c r="S62" s="100"/>
      <c r="T62" s="100"/>
      <c r="U62" s="100"/>
      <c r="V62" s="76">
        <f>SUM(S62:U62)</f>
        <v>0</v>
      </c>
      <c r="W62" s="100"/>
      <c r="X62" s="100"/>
      <c r="Y62" s="100"/>
      <c r="Z62" s="76">
        <f>SUM(W62:Y62)</f>
        <v>0</v>
      </c>
      <c r="AA62" s="100"/>
      <c r="AB62" s="100"/>
      <c r="AC62" s="100"/>
      <c r="AD62" s="76">
        <f>SUM(AA62:AC62)</f>
        <v>0</v>
      </c>
      <c r="AE62" s="100"/>
      <c r="AF62" s="100"/>
      <c r="AG62" s="100"/>
      <c r="AH62" s="76">
        <f>SUM(AE62:AG62)</f>
        <v>0</v>
      </c>
      <c r="AI62" s="100">
        <v>10</v>
      </c>
      <c r="AJ62" s="100">
        <v>16</v>
      </c>
      <c r="AK62" s="100"/>
      <c r="AL62" s="76">
        <f>SUM(AI62:AK62)</f>
        <v>26</v>
      </c>
      <c r="AM62" s="100">
        <v>3</v>
      </c>
      <c r="AN62" s="100">
        <v>4</v>
      </c>
      <c r="AO62" s="100"/>
      <c r="AP62" s="76">
        <f>SUM(AM62:AO62)</f>
        <v>7</v>
      </c>
      <c r="AQ62" s="100"/>
      <c r="AR62" s="100"/>
      <c r="AS62" s="100"/>
      <c r="AT62" s="76">
        <f>SUM(AQ62:AS62)</f>
        <v>0</v>
      </c>
      <c r="AU62" s="100">
        <v>20</v>
      </c>
      <c r="AV62" s="100">
        <v>27</v>
      </c>
      <c r="AW62" s="100"/>
      <c r="AX62" s="76">
        <f>SUM(AU62:AW62)</f>
        <v>47</v>
      </c>
      <c r="AY62" s="100"/>
      <c r="AZ62" s="100"/>
      <c r="BA62" s="100"/>
      <c r="BB62" s="76">
        <f>SUM(AY62:BA62)</f>
        <v>0</v>
      </c>
      <c r="BC62" s="100">
        <v>2</v>
      </c>
      <c r="BD62" s="100">
        <v>13</v>
      </c>
      <c r="BE62" s="100"/>
      <c r="BF62" s="76">
        <f>SUM(BC62:BE62)</f>
        <v>15</v>
      </c>
      <c r="BG62" s="100"/>
      <c r="BH62" s="100"/>
      <c r="BI62" s="100"/>
      <c r="BJ62" s="76">
        <f>SUM(BG62:BI62)</f>
        <v>0</v>
      </c>
      <c r="BK62" s="100">
        <v>43</v>
      </c>
      <c r="BL62" s="100">
        <v>40</v>
      </c>
      <c r="BM62" s="100"/>
      <c r="BN62" s="76">
        <f>SUM(BK62:BM62)</f>
        <v>83</v>
      </c>
      <c r="BO62" s="100">
        <v>26</v>
      </c>
      <c r="BP62" s="100">
        <v>26</v>
      </c>
      <c r="BQ62" s="100"/>
      <c r="BR62" s="76">
        <f>SUM(BO62:BQ62)</f>
        <v>52</v>
      </c>
      <c r="BS62" s="82"/>
      <c r="BT62" s="82"/>
      <c r="BU62" s="82"/>
      <c r="BV62" s="76">
        <f t="shared" si="183"/>
        <v>0</v>
      </c>
      <c r="BW62" s="82"/>
      <c r="BX62" s="82"/>
      <c r="BY62" s="82"/>
      <c r="BZ62" s="76">
        <f t="shared" si="184"/>
        <v>0</v>
      </c>
      <c r="CA62" s="82"/>
      <c r="CB62" s="82"/>
      <c r="CC62" s="82"/>
      <c r="CD62" s="76">
        <f t="shared" si="185"/>
        <v>0</v>
      </c>
      <c r="CE62" s="92"/>
      <c r="CF62" s="92"/>
      <c r="CG62" s="92"/>
      <c r="CH62" s="92"/>
      <c r="CI62" s="75">
        <f t="shared" ref="CI62:CK62" si="188">+C62+G62+K62+O62+S62+W62+AA62+AE62+AI62+AM62+AQ62+AU62+AY62+BC62+BG62+BK62+BO62+BS62+BW62+CA62+CE62</f>
        <v>210</v>
      </c>
      <c r="CJ62" s="75">
        <f t="shared" si="188"/>
        <v>232</v>
      </c>
      <c r="CK62" s="75">
        <f t="shared" si="188"/>
        <v>0</v>
      </c>
      <c r="CL62" s="76">
        <f t="shared" si="187"/>
        <v>442</v>
      </c>
    </row>
    <row r="63" spans="1:90" ht="12.75" customHeight="1" x14ac:dyDescent="0.25">
      <c r="A63" s="197" t="s">
        <v>155</v>
      </c>
      <c r="B63" s="86" t="s">
        <v>198</v>
      </c>
      <c r="C63" s="38"/>
      <c r="D63" s="38"/>
      <c r="E63" s="38"/>
      <c r="F63" s="76">
        <f t="shared" si="182"/>
        <v>0</v>
      </c>
      <c r="G63" s="38"/>
      <c r="H63" s="38"/>
      <c r="I63" s="38"/>
      <c r="J63" s="76">
        <f>SUM(G63:I63)</f>
        <v>0</v>
      </c>
      <c r="K63" s="38"/>
      <c r="L63" s="38"/>
      <c r="M63" s="38"/>
      <c r="N63" s="76">
        <f>SUM(K63:M63)</f>
        <v>0</v>
      </c>
      <c r="O63" s="38"/>
      <c r="P63" s="38"/>
      <c r="Q63" s="38"/>
      <c r="R63" s="76">
        <f>SUM(O63:Q63)</f>
        <v>0</v>
      </c>
      <c r="S63" s="38"/>
      <c r="T63" s="38"/>
      <c r="U63" s="38"/>
      <c r="V63" s="76">
        <f>SUM(S63:U63)</f>
        <v>0</v>
      </c>
      <c r="W63" s="38"/>
      <c r="X63" s="38"/>
      <c r="Y63" s="38"/>
      <c r="Z63" s="76">
        <f>SUM(W63:Y63)</f>
        <v>0</v>
      </c>
      <c r="AA63" s="38"/>
      <c r="AB63" s="38"/>
      <c r="AC63" s="38"/>
      <c r="AD63" s="76">
        <f>SUM(AA63:AC63)</f>
        <v>0</v>
      </c>
      <c r="AE63" s="38"/>
      <c r="AF63" s="38"/>
      <c r="AG63" s="38"/>
      <c r="AH63" s="76">
        <f>SUM(AE63:AG63)</f>
        <v>0</v>
      </c>
      <c r="AI63" s="38"/>
      <c r="AJ63" s="38"/>
      <c r="AK63" s="38"/>
      <c r="AL63" s="76">
        <f>SUM(AI63:AK63)</f>
        <v>0</v>
      </c>
      <c r="AM63" s="38"/>
      <c r="AN63" s="38"/>
      <c r="AO63" s="38"/>
      <c r="AP63" s="76">
        <f>SUM(AM63:AO63)</f>
        <v>0</v>
      </c>
      <c r="AQ63" s="38"/>
      <c r="AR63" s="38"/>
      <c r="AS63" s="38"/>
      <c r="AT63" s="76">
        <f>SUM(AQ63:AS63)</f>
        <v>0</v>
      </c>
      <c r="AU63" s="38"/>
      <c r="AV63" s="38"/>
      <c r="AW63" s="38"/>
      <c r="AX63" s="76">
        <f>SUM(AU63:AW63)</f>
        <v>0</v>
      </c>
      <c r="AY63" s="38"/>
      <c r="AZ63" s="38"/>
      <c r="BA63" s="38"/>
      <c r="BB63" s="76">
        <f>SUM(AY63:BA63)</f>
        <v>0</v>
      </c>
      <c r="BC63" s="38"/>
      <c r="BD63" s="38"/>
      <c r="BE63" s="38"/>
      <c r="BF63" s="76">
        <f>SUM(BC63:BE63)</f>
        <v>0</v>
      </c>
      <c r="BG63" s="38"/>
      <c r="BH63" s="38"/>
      <c r="BI63" s="38"/>
      <c r="BJ63" s="76">
        <f>SUM(BG63:BI63)</f>
        <v>0</v>
      </c>
      <c r="BK63" s="38"/>
      <c r="BL63" s="38"/>
      <c r="BM63" s="38"/>
      <c r="BN63" s="76">
        <f>SUM(BK63:BM63)</f>
        <v>0</v>
      </c>
      <c r="BO63" s="38"/>
      <c r="BP63" s="38"/>
      <c r="BQ63" s="38"/>
      <c r="BR63" s="76">
        <f>SUM(BO63:BQ63)</f>
        <v>0</v>
      </c>
      <c r="BS63" s="38"/>
      <c r="BT63" s="38"/>
      <c r="BU63" s="38"/>
      <c r="BV63" s="76">
        <f t="shared" si="183"/>
        <v>0</v>
      </c>
      <c r="BW63" s="38"/>
      <c r="BX63" s="38"/>
      <c r="BY63" s="38"/>
      <c r="BZ63" s="76">
        <f t="shared" si="184"/>
        <v>0</v>
      </c>
      <c r="CA63" s="38"/>
      <c r="CB63" s="38"/>
      <c r="CC63" s="38"/>
      <c r="CD63" s="76">
        <f t="shared" si="185"/>
        <v>0</v>
      </c>
      <c r="CE63" s="77"/>
      <c r="CF63" s="77"/>
      <c r="CG63" s="77"/>
      <c r="CH63" s="77"/>
      <c r="CI63" s="75">
        <f t="shared" ref="CI63:CK63" si="189">+C63+G63+K63+O63+S63+W63+AA63+AE63+AI63+AM63+AQ63+AU63+AY63+BC63+BG63+BK63+BO63+BS63+BW63+CA63+CE63</f>
        <v>0</v>
      </c>
      <c r="CJ63" s="75">
        <f t="shared" si="189"/>
        <v>0</v>
      </c>
      <c r="CK63" s="75">
        <f t="shared" si="189"/>
        <v>0</v>
      </c>
      <c r="CL63" s="76">
        <f t="shared" si="187"/>
        <v>0</v>
      </c>
    </row>
    <row r="64" spans="1:90" ht="12.75" customHeight="1" x14ac:dyDescent="0.25">
      <c r="A64" s="197" t="s">
        <v>155</v>
      </c>
      <c r="B64" s="86" t="s">
        <v>199</v>
      </c>
      <c r="C64" s="38"/>
      <c r="D64" s="38"/>
      <c r="E64" s="38"/>
      <c r="F64" s="76">
        <f t="shared" si="182"/>
        <v>0</v>
      </c>
      <c r="G64" s="38"/>
      <c r="H64" s="38"/>
      <c r="I64" s="38"/>
      <c r="J64" s="76">
        <f>SUM(G64:I64)</f>
        <v>0</v>
      </c>
      <c r="K64" s="38"/>
      <c r="L64" s="38"/>
      <c r="M64" s="38"/>
      <c r="N64" s="76">
        <f>SUM(K64:M64)</f>
        <v>0</v>
      </c>
      <c r="O64" s="38"/>
      <c r="P64" s="38"/>
      <c r="Q64" s="38"/>
      <c r="R64" s="76">
        <f>SUM(O64:Q64)</f>
        <v>0</v>
      </c>
      <c r="S64" s="38"/>
      <c r="T64" s="38"/>
      <c r="U64" s="38"/>
      <c r="V64" s="76">
        <f>SUM(S64:U64)</f>
        <v>0</v>
      </c>
      <c r="W64" s="38"/>
      <c r="X64" s="38"/>
      <c r="Y64" s="38"/>
      <c r="Z64" s="76">
        <f>SUM(W64:Y64)</f>
        <v>0</v>
      </c>
      <c r="AA64" s="38"/>
      <c r="AB64" s="38"/>
      <c r="AC64" s="38"/>
      <c r="AD64" s="76">
        <f>SUM(AA64:AC64)</f>
        <v>0</v>
      </c>
      <c r="AE64" s="38"/>
      <c r="AF64" s="38"/>
      <c r="AG64" s="38"/>
      <c r="AH64" s="76">
        <f>SUM(AE64:AG64)</f>
        <v>0</v>
      </c>
      <c r="AI64" s="38"/>
      <c r="AJ64" s="38"/>
      <c r="AK64" s="38"/>
      <c r="AL64" s="76">
        <f>SUM(AI64:AK64)</f>
        <v>0</v>
      </c>
      <c r="AM64" s="38"/>
      <c r="AN64" s="38"/>
      <c r="AO64" s="38"/>
      <c r="AP64" s="76">
        <f>SUM(AM64:AO64)</f>
        <v>0</v>
      </c>
      <c r="AQ64" s="38"/>
      <c r="AR64" s="38"/>
      <c r="AS64" s="38"/>
      <c r="AT64" s="76">
        <f>SUM(AQ64:AS64)</f>
        <v>0</v>
      </c>
      <c r="AU64" s="38"/>
      <c r="AV64" s="38"/>
      <c r="AW64" s="38"/>
      <c r="AX64" s="76">
        <f>SUM(AU64:AW64)</f>
        <v>0</v>
      </c>
      <c r="AY64" s="38"/>
      <c r="AZ64" s="38"/>
      <c r="BA64" s="38"/>
      <c r="BB64" s="76">
        <f>SUM(AY64:BA64)</f>
        <v>0</v>
      </c>
      <c r="BC64" s="38"/>
      <c r="BD64" s="38"/>
      <c r="BE64" s="38"/>
      <c r="BF64" s="76">
        <f>SUM(BC64:BE64)</f>
        <v>0</v>
      </c>
      <c r="BG64" s="38"/>
      <c r="BH64" s="38"/>
      <c r="BI64" s="38"/>
      <c r="BJ64" s="76">
        <f>SUM(BG64:BI64)</f>
        <v>0</v>
      </c>
      <c r="BK64" s="38"/>
      <c r="BL64" s="38"/>
      <c r="BM64" s="38"/>
      <c r="BN64" s="76">
        <f>SUM(BK64:BM64)</f>
        <v>0</v>
      </c>
      <c r="BO64" s="38"/>
      <c r="BP64" s="38"/>
      <c r="BQ64" s="38"/>
      <c r="BR64" s="76">
        <f>SUM(BO64:BQ64)</f>
        <v>0</v>
      </c>
      <c r="BS64" s="38"/>
      <c r="BT64" s="38"/>
      <c r="BU64" s="38"/>
      <c r="BV64" s="76">
        <f t="shared" si="183"/>
        <v>0</v>
      </c>
      <c r="BW64" s="38"/>
      <c r="BX64" s="38"/>
      <c r="BY64" s="38"/>
      <c r="BZ64" s="76">
        <f t="shared" si="184"/>
        <v>0</v>
      </c>
      <c r="CA64" s="38"/>
      <c r="CB64" s="38"/>
      <c r="CC64" s="38"/>
      <c r="CD64" s="76">
        <f t="shared" si="185"/>
        <v>0</v>
      </c>
      <c r="CE64" s="77"/>
      <c r="CF64" s="77"/>
      <c r="CG64" s="77"/>
      <c r="CH64" s="77"/>
      <c r="CI64" s="75">
        <f t="shared" ref="CI64:CK64" si="190">+C64+G64+K64+O64+S64+W64+AA64+AE64+AI64+AM64+AQ64+AU64+AY64+BC64+BG64+BK64+BO64+BS64+BW64+CA64+CE64</f>
        <v>0</v>
      </c>
      <c r="CJ64" s="75">
        <f t="shared" si="190"/>
        <v>0</v>
      </c>
      <c r="CK64" s="75">
        <f t="shared" si="190"/>
        <v>0</v>
      </c>
      <c r="CL64" s="76">
        <f t="shared" si="187"/>
        <v>0</v>
      </c>
    </row>
    <row r="65" spans="1:90" ht="13.5" customHeight="1" x14ac:dyDescent="0.25">
      <c r="A65" s="197" t="s">
        <v>155</v>
      </c>
      <c r="B65" s="87" t="s">
        <v>205</v>
      </c>
      <c r="C65" s="38">
        <f t="shared" ref="C65:E65" si="191">SUM(C61:C64)+SUM(C58:C59)</f>
        <v>154</v>
      </c>
      <c r="D65" s="38">
        <f t="shared" si="191"/>
        <v>149</v>
      </c>
      <c r="E65" s="38">
        <f t="shared" si="191"/>
        <v>0</v>
      </c>
      <c r="F65" s="76">
        <f t="shared" si="182"/>
        <v>303</v>
      </c>
      <c r="G65" s="38">
        <f t="shared" ref="G65:I65" si="192">SUM(G61:G64)+SUM(G58:G59)</f>
        <v>45</v>
      </c>
      <c r="H65" s="38">
        <f t="shared" si="192"/>
        <v>74</v>
      </c>
      <c r="I65" s="38">
        <f t="shared" si="192"/>
        <v>0</v>
      </c>
      <c r="J65" s="76">
        <f t="shared" ref="J65" si="193">SUM(G65:I65)</f>
        <v>119</v>
      </c>
      <c r="K65" s="38">
        <f t="shared" ref="K65:M65" si="194">SUM(K61:K64)+SUM(K58:K59)</f>
        <v>120</v>
      </c>
      <c r="L65" s="38">
        <f t="shared" si="194"/>
        <v>170</v>
      </c>
      <c r="M65" s="38">
        <f t="shared" si="194"/>
        <v>0</v>
      </c>
      <c r="N65" s="76">
        <f t="shared" ref="N65" si="195">SUM(K65:M65)</f>
        <v>290</v>
      </c>
      <c r="O65" s="38">
        <f t="shared" ref="O65:Q65" si="196">SUM(O61:O64)+SUM(O58:O59)</f>
        <v>8</v>
      </c>
      <c r="P65" s="38">
        <f t="shared" si="196"/>
        <v>2</v>
      </c>
      <c r="Q65" s="38">
        <f t="shared" si="196"/>
        <v>0</v>
      </c>
      <c r="R65" s="76">
        <f t="shared" ref="R65" si="197">SUM(O65:Q65)</f>
        <v>10</v>
      </c>
      <c r="S65" s="38">
        <f t="shared" ref="S65:U65" si="198">SUM(S61:S64)+SUM(S58:S59)</f>
        <v>20</v>
      </c>
      <c r="T65" s="38">
        <f t="shared" si="198"/>
        <v>30</v>
      </c>
      <c r="U65" s="38">
        <f t="shared" si="198"/>
        <v>0</v>
      </c>
      <c r="V65" s="76">
        <f t="shared" ref="V65" si="199">SUM(S65:U65)</f>
        <v>50</v>
      </c>
      <c r="W65" s="38">
        <f t="shared" ref="W65:Y65" si="200">SUM(W61:W64)+SUM(W58:W59)</f>
        <v>39</v>
      </c>
      <c r="X65" s="38">
        <f t="shared" si="200"/>
        <v>36</v>
      </c>
      <c r="Y65" s="38">
        <f t="shared" si="200"/>
        <v>0</v>
      </c>
      <c r="Z65" s="76">
        <f t="shared" ref="Z65" si="201">SUM(W65:Y65)</f>
        <v>75</v>
      </c>
      <c r="AA65" s="38">
        <f t="shared" ref="AA65:AC65" si="202">SUM(AA61:AA64)+SUM(AA58:AA59)</f>
        <v>37</v>
      </c>
      <c r="AB65" s="38">
        <f t="shared" si="202"/>
        <v>60</v>
      </c>
      <c r="AC65" s="38">
        <f t="shared" si="202"/>
        <v>0</v>
      </c>
      <c r="AD65" s="76">
        <f t="shared" ref="AD65" si="203">SUM(AA65:AC65)</f>
        <v>97</v>
      </c>
      <c r="AE65" s="38">
        <f t="shared" ref="AE65:AG65" si="204">SUM(AE61:AE64)+SUM(AE58:AE59)</f>
        <v>43</v>
      </c>
      <c r="AF65" s="38">
        <f t="shared" si="204"/>
        <v>34</v>
      </c>
      <c r="AG65" s="38">
        <f t="shared" si="204"/>
        <v>0</v>
      </c>
      <c r="AH65" s="76">
        <f t="shared" ref="AH65" si="205">SUM(AE65:AG65)</f>
        <v>77</v>
      </c>
      <c r="AI65" s="38">
        <f t="shared" ref="AI65:AK65" si="206">SUM(AI61:AI64)+SUM(AI58:AI59)</f>
        <v>65</v>
      </c>
      <c r="AJ65" s="38">
        <f t="shared" si="206"/>
        <v>91</v>
      </c>
      <c r="AK65" s="38">
        <f t="shared" si="206"/>
        <v>0</v>
      </c>
      <c r="AL65" s="76">
        <f t="shared" ref="AL65" si="207">SUM(AI65:AK65)</f>
        <v>156</v>
      </c>
      <c r="AM65" s="38">
        <f t="shared" ref="AM65:AO65" si="208">SUM(AM61:AM64)+SUM(AM58:AM59)</f>
        <v>79</v>
      </c>
      <c r="AN65" s="38">
        <f t="shared" si="208"/>
        <v>104</v>
      </c>
      <c r="AO65" s="38">
        <f t="shared" si="208"/>
        <v>0</v>
      </c>
      <c r="AP65" s="76">
        <f t="shared" ref="AP65" si="209">SUM(AM65:AO65)</f>
        <v>183</v>
      </c>
      <c r="AQ65" s="38">
        <f t="shared" ref="AQ65:AS65" si="210">SUM(AQ61:AQ64)+SUM(AQ58:AQ59)</f>
        <v>10</v>
      </c>
      <c r="AR65" s="38">
        <f t="shared" si="210"/>
        <v>10</v>
      </c>
      <c r="AS65" s="38">
        <f t="shared" si="210"/>
        <v>0</v>
      </c>
      <c r="AT65" s="76">
        <f t="shared" ref="AT65" si="211">SUM(AQ65:AS65)</f>
        <v>20</v>
      </c>
      <c r="AU65" s="38">
        <f t="shared" ref="AU65:AW65" si="212">SUM(AU61:AU64)+SUM(AU58:AU59)</f>
        <v>20</v>
      </c>
      <c r="AV65" s="38">
        <f t="shared" si="212"/>
        <v>27</v>
      </c>
      <c r="AW65" s="38">
        <f t="shared" si="212"/>
        <v>0</v>
      </c>
      <c r="AX65" s="76">
        <f t="shared" ref="AX65" si="213">SUM(AU65:AW65)</f>
        <v>47</v>
      </c>
      <c r="AY65" s="38">
        <f t="shared" ref="AY65:BA65" si="214">SUM(AY61:AY64)+SUM(AY58:AY59)</f>
        <v>26</v>
      </c>
      <c r="AZ65" s="38">
        <f t="shared" si="214"/>
        <v>26</v>
      </c>
      <c r="BA65" s="38">
        <f t="shared" si="214"/>
        <v>0</v>
      </c>
      <c r="BB65" s="76">
        <f t="shared" ref="BB65" si="215">SUM(AY65:BA65)</f>
        <v>52</v>
      </c>
      <c r="BC65" s="38">
        <f t="shared" ref="BC65:BE65" si="216">SUM(BC61:BC64)+SUM(BC58:BC59)</f>
        <v>50</v>
      </c>
      <c r="BD65" s="38">
        <f t="shared" si="216"/>
        <v>70</v>
      </c>
      <c r="BE65" s="38">
        <f t="shared" si="216"/>
        <v>0</v>
      </c>
      <c r="BF65" s="76">
        <f t="shared" ref="BF65" si="217">SUM(BC65:BE65)</f>
        <v>120</v>
      </c>
      <c r="BG65" s="38">
        <f t="shared" ref="BG65:BI65" si="218">SUM(BG61:BG64)+SUM(BG58:BG59)</f>
        <v>0</v>
      </c>
      <c r="BH65" s="38">
        <f t="shared" si="218"/>
        <v>20</v>
      </c>
      <c r="BI65" s="38">
        <f t="shared" si="218"/>
        <v>0</v>
      </c>
      <c r="BJ65" s="76">
        <f t="shared" ref="BJ65" si="219">SUM(BG65:BI65)</f>
        <v>20</v>
      </c>
      <c r="BK65" s="38">
        <f t="shared" ref="BK65:BM65" si="220">SUM(BK61:BK64)+SUM(BK58:BK59)</f>
        <v>79</v>
      </c>
      <c r="BL65" s="38">
        <f t="shared" si="220"/>
        <v>76</v>
      </c>
      <c r="BM65" s="38">
        <f t="shared" si="220"/>
        <v>0</v>
      </c>
      <c r="BN65" s="76">
        <f t="shared" ref="BN65" si="221">SUM(BK65:BM65)</f>
        <v>155</v>
      </c>
      <c r="BO65" s="38">
        <f t="shared" ref="BO65:BQ65" si="222">SUM(BO61:BO64)+SUM(BO58:BO59)</f>
        <v>61</v>
      </c>
      <c r="BP65" s="38">
        <f t="shared" si="222"/>
        <v>61</v>
      </c>
      <c r="BQ65" s="38">
        <f t="shared" si="222"/>
        <v>0</v>
      </c>
      <c r="BR65" s="76">
        <f>SUM(BO65:BQ65)</f>
        <v>122</v>
      </c>
      <c r="BS65" s="38">
        <f t="shared" ref="BS65:BU65" si="223">SUM(BS61:BS64)+SUM(BS58:BS59)</f>
        <v>338</v>
      </c>
      <c r="BT65" s="38">
        <f t="shared" si="223"/>
        <v>432</v>
      </c>
      <c r="BU65" s="38">
        <f t="shared" si="223"/>
        <v>0</v>
      </c>
      <c r="BV65" s="76">
        <f t="shared" si="183"/>
        <v>770</v>
      </c>
      <c r="BW65" s="38">
        <f t="shared" ref="BW65:BY65" si="224">SUM(BW61:BW64)+SUM(BW58:BW59)</f>
        <v>60</v>
      </c>
      <c r="BX65" s="38">
        <f t="shared" si="224"/>
        <v>92</v>
      </c>
      <c r="BY65" s="38">
        <f t="shared" si="224"/>
        <v>0</v>
      </c>
      <c r="BZ65" s="76">
        <f t="shared" si="184"/>
        <v>152</v>
      </c>
      <c r="CA65" s="74">
        <f t="shared" ref="CA65:CD65" si="225">SUM(CA61:CA64)+SUM(CA58:CA59)</f>
        <v>402</v>
      </c>
      <c r="CB65" s="74">
        <f t="shared" si="225"/>
        <v>684</v>
      </c>
      <c r="CC65" s="74">
        <f t="shared" si="225"/>
        <v>0</v>
      </c>
      <c r="CD65" s="78">
        <f t="shared" si="225"/>
        <v>1086</v>
      </c>
      <c r="CE65" s="74"/>
      <c r="CF65" s="74"/>
      <c r="CG65" s="74"/>
      <c r="CH65" s="74"/>
      <c r="CI65" s="78">
        <f t="shared" ref="CI65:CL65" si="226">SUM(CI61:CI64)+SUM(CI58:CI59)</f>
        <v>1656</v>
      </c>
      <c r="CJ65" s="78">
        <f t="shared" si="226"/>
        <v>2248</v>
      </c>
      <c r="CK65" s="78">
        <f t="shared" si="226"/>
        <v>0</v>
      </c>
      <c r="CL65" s="78">
        <f t="shared" si="226"/>
        <v>3904</v>
      </c>
    </row>
    <row r="66" spans="1:90" ht="13.5" customHeight="1" x14ac:dyDescent="0.25">
      <c r="B66" s="93"/>
      <c r="C66" s="93"/>
      <c r="D66" s="93"/>
      <c r="E66" s="93"/>
      <c r="F66" s="94"/>
      <c r="G66" s="93"/>
      <c r="H66" s="93"/>
      <c r="I66" s="93"/>
      <c r="J66" s="94"/>
      <c r="K66" s="93"/>
      <c r="L66" s="93"/>
      <c r="M66" s="93"/>
      <c r="N66" s="94"/>
      <c r="O66" s="93"/>
      <c r="P66" s="93"/>
      <c r="Q66" s="93"/>
      <c r="R66" s="94"/>
      <c r="S66" s="93"/>
      <c r="T66" s="93"/>
      <c r="U66" s="93"/>
      <c r="V66" s="94"/>
      <c r="W66" s="93"/>
      <c r="X66" s="93"/>
      <c r="Y66" s="93"/>
      <c r="Z66" s="94"/>
      <c r="AA66" s="93"/>
      <c r="AB66" s="93"/>
      <c r="AC66" s="93"/>
      <c r="AD66" s="94"/>
      <c r="AE66" s="93"/>
      <c r="AF66" s="93"/>
      <c r="AG66" s="93"/>
      <c r="AH66" s="94"/>
      <c r="AI66" s="93"/>
      <c r="AJ66" s="93"/>
      <c r="AK66" s="93"/>
      <c r="AL66" s="94"/>
      <c r="AM66" s="93"/>
      <c r="AN66" s="93"/>
      <c r="AO66" s="93"/>
      <c r="AP66" s="94"/>
      <c r="AQ66" s="93"/>
      <c r="AR66" s="93"/>
      <c r="AS66" s="93"/>
      <c r="AT66" s="94"/>
      <c r="AU66" s="93"/>
      <c r="AV66" s="93"/>
      <c r="AW66" s="93"/>
      <c r="AX66" s="94"/>
      <c r="AY66" s="93"/>
      <c r="AZ66" s="93"/>
      <c r="BA66" s="93"/>
      <c r="BB66" s="94"/>
      <c r="BC66" s="93"/>
      <c r="BD66" s="93"/>
      <c r="BE66" s="93"/>
      <c r="BF66" s="94"/>
      <c r="BG66" s="93"/>
      <c r="BH66" s="93"/>
      <c r="BI66" s="93"/>
      <c r="BJ66" s="94"/>
      <c r="BK66" s="93"/>
      <c r="BL66" s="93"/>
      <c r="BM66" s="93"/>
      <c r="BN66" s="94"/>
      <c r="BO66" s="93"/>
      <c r="BP66" s="93"/>
      <c r="BQ66" s="93"/>
      <c r="BR66" s="94"/>
      <c r="BS66" s="93"/>
      <c r="BT66" s="93"/>
      <c r="BU66" s="93"/>
      <c r="BV66" s="94"/>
      <c r="BW66" s="93"/>
      <c r="BX66" s="93"/>
      <c r="BY66" s="93"/>
      <c r="BZ66" s="94"/>
      <c r="CA66" s="93"/>
      <c r="CB66" s="93"/>
      <c r="CC66" s="93"/>
      <c r="CD66" s="94"/>
      <c r="CE66" s="95"/>
      <c r="CF66" s="95"/>
      <c r="CG66" s="95"/>
      <c r="CH66" s="95"/>
      <c r="CI66" s="95"/>
      <c r="CJ66" s="95"/>
      <c r="CK66" s="95"/>
      <c r="CL66" s="95"/>
    </row>
    <row r="67" spans="1:90" s="101" customFormat="1" ht="12.75" customHeight="1" x14ac:dyDescent="0.25">
      <c r="A67" s="140"/>
      <c r="B67" s="38" t="s">
        <v>209</v>
      </c>
      <c r="C67" s="109">
        <f>+C11</f>
        <v>1495</v>
      </c>
      <c r="D67" s="109">
        <f t="shared" ref="D67:BO67" si="227">+D11</f>
        <v>2250</v>
      </c>
      <c r="E67" s="109">
        <f t="shared" si="227"/>
        <v>0</v>
      </c>
      <c r="F67" s="109">
        <f t="shared" si="227"/>
        <v>3745</v>
      </c>
      <c r="G67" s="109">
        <f t="shared" si="227"/>
        <v>3462</v>
      </c>
      <c r="H67" s="109">
        <f t="shared" si="227"/>
        <v>7824</v>
      </c>
      <c r="I67" s="109">
        <f t="shared" si="227"/>
        <v>0</v>
      </c>
      <c r="J67" s="109">
        <f t="shared" si="227"/>
        <v>11286</v>
      </c>
      <c r="K67" s="109">
        <f t="shared" si="227"/>
        <v>500</v>
      </c>
      <c r="L67" s="109">
        <f t="shared" si="227"/>
        <v>770</v>
      </c>
      <c r="M67" s="109">
        <f t="shared" si="227"/>
        <v>0</v>
      </c>
      <c r="N67" s="109">
        <f t="shared" si="227"/>
        <v>1270</v>
      </c>
      <c r="O67" s="109">
        <f t="shared" si="227"/>
        <v>177</v>
      </c>
      <c r="P67" s="109">
        <f t="shared" si="227"/>
        <v>23</v>
      </c>
      <c r="Q67" s="109">
        <f t="shared" si="227"/>
        <v>0</v>
      </c>
      <c r="R67" s="109">
        <f t="shared" si="227"/>
        <v>200</v>
      </c>
      <c r="S67" s="109">
        <f t="shared" si="227"/>
        <v>240</v>
      </c>
      <c r="T67" s="109">
        <f t="shared" si="227"/>
        <v>315</v>
      </c>
      <c r="U67" s="109">
        <f t="shared" si="227"/>
        <v>0</v>
      </c>
      <c r="V67" s="109">
        <f t="shared" si="227"/>
        <v>555</v>
      </c>
      <c r="W67" s="109">
        <f t="shared" si="227"/>
        <v>10502</v>
      </c>
      <c r="X67" s="109">
        <f t="shared" si="227"/>
        <v>10099</v>
      </c>
      <c r="Y67" s="109">
        <f t="shared" si="227"/>
        <v>0</v>
      </c>
      <c r="Z67" s="109">
        <f t="shared" si="227"/>
        <v>20601</v>
      </c>
      <c r="AA67" s="109">
        <f t="shared" si="227"/>
        <v>2575</v>
      </c>
      <c r="AB67" s="109">
        <f t="shared" si="227"/>
        <v>4028</v>
      </c>
      <c r="AC67" s="109">
        <f t="shared" si="227"/>
        <v>0</v>
      </c>
      <c r="AD67" s="109">
        <f t="shared" si="227"/>
        <v>6603</v>
      </c>
      <c r="AE67" s="109">
        <f t="shared" si="227"/>
        <v>1182</v>
      </c>
      <c r="AF67" s="109">
        <f t="shared" si="227"/>
        <v>927</v>
      </c>
      <c r="AG67" s="109">
        <f t="shared" si="227"/>
        <v>0</v>
      </c>
      <c r="AH67" s="109">
        <f t="shared" si="227"/>
        <v>2109</v>
      </c>
      <c r="AI67" s="109">
        <f t="shared" si="227"/>
        <v>910</v>
      </c>
      <c r="AJ67" s="109">
        <f t="shared" si="227"/>
        <v>1086</v>
      </c>
      <c r="AK67" s="109">
        <f t="shared" si="227"/>
        <v>0</v>
      </c>
      <c r="AL67" s="109">
        <f t="shared" si="227"/>
        <v>1996</v>
      </c>
      <c r="AM67" s="109">
        <f t="shared" si="227"/>
        <v>1524</v>
      </c>
      <c r="AN67" s="109">
        <f t="shared" si="227"/>
        <v>1893</v>
      </c>
      <c r="AO67" s="109">
        <f t="shared" si="227"/>
        <v>0</v>
      </c>
      <c r="AP67" s="109">
        <f t="shared" si="227"/>
        <v>3417</v>
      </c>
      <c r="AQ67" s="109">
        <f t="shared" si="227"/>
        <v>156</v>
      </c>
      <c r="AR67" s="109">
        <f t="shared" si="227"/>
        <v>184</v>
      </c>
      <c r="AS67" s="109">
        <f t="shared" si="227"/>
        <v>0</v>
      </c>
      <c r="AT67" s="109">
        <f t="shared" si="227"/>
        <v>340</v>
      </c>
      <c r="AU67" s="109">
        <f t="shared" si="227"/>
        <v>1018</v>
      </c>
      <c r="AV67" s="109">
        <f t="shared" si="227"/>
        <v>1224</v>
      </c>
      <c r="AW67" s="109">
        <f t="shared" si="227"/>
        <v>0</v>
      </c>
      <c r="AX67" s="109">
        <f t="shared" si="227"/>
        <v>2242</v>
      </c>
      <c r="AY67" s="109">
        <f t="shared" si="227"/>
        <v>115</v>
      </c>
      <c r="AZ67" s="109">
        <f t="shared" si="227"/>
        <v>120</v>
      </c>
      <c r="BA67" s="109">
        <f t="shared" si="227"/>
        <v>0</v>
      </c>
      <c r="BB67" s="109">
        <f t="shared" si="227"/>
        <v>235</v>
      </c>
      <c r="BC67" s="109">
        <f t="shared" si="227"/>
        <v>1834</v>
      </c>
      <c r="BD67" s="109">
        <f t="shared" si="227"/>
        <v>2471</v>
      </c>
      <c r="BE67" s="109">
        <f t="shared" si="227"/>
        <v>0</v>
      </c>
      <c r="BF67" s="109">
        <f t="shared" si="227"/>
        <v>4305</v>
      </c>
      <c r="BG67" s="109">
        <f t="shared" si="227"/>
        <v>45</v>
      </c>
      <c r="BH67" s="109">
        <f t="shared" si="227"/>
        <v>285</v>
      </c>
      <c r="BI67" s="109">
        <f t="shared" si="227"/>
        <v>0</v>
      </c>
      <c r="BJ67" s="109">
        <f t="shared" si="227"/>
        <v>330</v>
      </c>
      <c r="BK67" s="109">
        <f t="shared" si="227"/>
        <v>645</v>
      </c>
      <c r="BL67" s="109">
        <f t="shared" si="227"/>
        <v>621</v>
      </c>
      <c r="BM67" s="109">
        <f t="shared" si="227"/>
        <v>0</v>
      </c>
      <c r="BN67" s="109">
        <f t="shared" si="227"/>
        <v>1266</v>
      </c>
      <c r="BO67" s="109">
        <f t="shared" si="227"/>
        <v>5670</v>
      </c>
      <c r="BP67" s="109">
        <f t="shared" ref="BP67:CL67" si="228">+BP11</f>
        <v>5781</v>
      </c>
      <c r="BQ67" s="109">
        <f t="shared" si="228"/>
        <v>0</v>
      </c>
      <c r="BR67" s="109">
        <f t="shared" si="228"/>
        <v>11451</v>
      </c>
      <c r="BS67" s="109">
        <f t="shared" si="228"/>
        <v>25124</v>
      </c>
      <c r="BT67" s="109">
        <f t="shared" si="228"/>
        <v>24687</v>
      </c>
      <c r="BU67" s="109">
        <f t="shared" si="228"/>
        <v>307</v>
      </c>
      <c r="BV67" s="109">
        <f t="shared" si="228"/>
        <v>50118</v>
      </c>
      <c r="BW67" s="109">
        <f t="shared" si="228"/>
        <v>261</v>
      </c>
      <c r="BX67" s="109">
        <f t="shared" si="228"/>
        <v>354</v>
      </c>
      <c r="BY67" s="109">
        <f t="shared" si="228"/>
        <v>0</v>
      </c>
      <c r="BZ67" s="109">
        <f t="shared" si="228"/>
        <v>615</v>
      </c>
      <c r="CA67" s="109">
        <f t="shared" si="228"/>
        <v>2598</v>
      </c>
      <c r="CB67" s="109">
        <f t="shared" si="228"/>
        <v>3552</v>
      </c>
      <c r="CC67" s="109">
        <f t="shared" si="228"/>
        <v>0</v>
      </c>
      <c r="CD67" s="109">
        <f t="shared" si="228"/>
        <v>6150</v>
      </c>
      <c r="CE67" s="109">
        <f t="shared" si="228"/>
        <v>5451</v>
      </c>
      <c r="CF67" s="109">
        <f t="shared" si="228"/>
        <v>6400</v>
      </c>
      <c r="CG67" s="109">
        <f t="shared" si="228"/>
        <v>0</v>
      </c>
      <c r="CH67" s="109">
        <f t="shared" si="228"/>
        <v>11851</v>
      </c>
      <c r="CI67" s="109">
        <f t="shared" si="228"/>
        <v>65484</v>
      </c>
      <c r="CJ67" s="109">
        <f t="shared" si="228"/>
        <v>74894</v>
      </c>
      <c r="CK67" s="109">
        <f t="shared" si="228"/>
        <v>307</v>
      </c>
      <c r="CL67" s="109">
        <f t="shared" si="228"/>
        <v>140685</v>
      </c>
    </row>
    <row r="68" spans="1:90" ht="12.75" customHeight="1" x14ac:dyDescent="0.25">
      <c r="B68" s="38" t="s">
        <v>206</v>
      </c>
      <c r="C68" s="38">
        <f t="shared" ref="C68:CD68" si="229">+C19+C37+C55</f>
        <v>840</v>
      </c>
      <c r="D68" s="38">
        <f t="shared" si="229"/>
        <v>1232</v>
      </c>
      <c r="E68" s="38">
        <f t="shared" si="229"/>
        <v>0</v>
      </c>
      <c r="F68" s="91">
        <f t="shared" si="229"/>
        <v>2072</v>
      </c>
      <c r="G68" s="38">
        <f t="shared" si="229"/>
        <v>1905</v>
      </c>
      <c r="H68" s="38">
        <f t="shared" si="229"/>
        <v>4320</v>
      </c>
      <c r="I68" s="38">
        <f t="shared" si="229"/>
        <v>0</v>
      </c>
      <c r="J68" s="91">
        <f t="shared" si="229"/>
        <v>6225</v>
      </c>
      <c r="K68" s="38">
        <f t="shared" si="229"/>
        <v>300</v>
      </c>
      <c r="L68" s="38">
        <f t="shared" si="229"/>
        <v>462</v>
      </c>
      <c r="M68" s="38">
        <f t="shared" si="229"/>
        <v>0</v>
      </c>
      <c r="N68" s="91">
        <f t="shared" si="229"/>
        <v>762</v>
      </c>
      <c r="O68" s="38">
        <f t="shared" si="229"/>
        <v>68</v>
      </c>
      <c r="P68" s="38">
        <f t="shared" si="229"/>
        <v>13</v>
      </c>
      <c r="Q68" s="38">
        <f t="shared" si="229"/>
        <v>0</v>
      </c>
      <c r="R68" s="91">
        <f t="shared" si="229"/>
        <v>81</v>
      </c>
      <c r="S68" s="38">
        <f t="shared" si="229"/>
        <v>132</v>
      </c>
      <c r="T68" s="38">
        <f t="shared" si="229"/>
        <v>174</v>
      </c>
      <c r="U68" s="38">
        <f t="shared" si="229"/>
        <v>0</v>
      </c>
      <c r="V68" s="91">
        <f t="shared" si="229"/>
        <v>306</v>
      </c>
      <c r="W68" s="38">
        <f t="shared" si="229"/>
        <v>5515</v>
      </c>
      <c r="X68" s="38">
        <f t="shared" si="229"/>
        <v>5284</v>
      </c>
      <c r="Y68" s="38">
        <f t="shared" si="229"/>
        <v>0</v>
      </c>
      <c r="Z68" s="91">
        <f t="shared" si="229"/>
        <v>10799</v>
      </c>
      <c r="AA68" s="38">
        <f t="shared" si="229"/>
        <v>1312</v>
      </c>
      <c r="AB68" s="38">
        <f t="shared" si="229"/>
        <v>1902</v>
      </c>
      <c r="AC68" s="38">
        <f t="shared" si="229"/>
        <v>0</v>
      </c>
      <c r="AD68" s="91">
        <f t="shared" si="229"/>
        <v>3214</v>
      </c>
      <c r="AE68" s="38">
        <f t="shared" si="229"/>
        <v>737</v>
      </c>
      <c r="AF68" s="38">
        <f t="shared" si="229"/>
        <v>578</v>
      </c>
      <c r="AG68" s="38">
        <f t="shared" si="229"/>
        <v>0</v>
      </c>
      <c r="AH68" s="91">
        <f t="shared" si="229"/>
        <v>1315</v>
      </c>
      <c r="AI68" s="38">
        <f t="shared" si="229"/>
        <v>411</v>
      </c>
      <c r="AJ68" s="38">
        <f t="shared" si="229"/>
        <v>493</v>
      </c>
      <c r="AK68" s="38">
        <f t="shared" si="229"/>
        <v>0</v>
      </c>
      <c r="AL68" s="91">
        <f t="shared" si="229"/>
        <v>904</v>
      </c>
      <c r="AM68" s="38">
        <f t="shared" si="229"/>
        <v>969</v>
      </c>
      <c r="AN68" s="38">
        <f t="shared" si="229"/>
        <v>1203</v>
      </c>
      <c r="AO68" s="38">
        <f t="shared" si="229"/>
        <v>0</v>
      </c>
      <c r="AP68" s="91">
        <f t="shared" si="229"/>
        <v>2172</v>
      </c>
      <c r="AQ68" s="38">
        <f t="shared" si="229"/>
        <v>66</v>
      </c>
      <c r="AR68" s="38">
        <f t="shared" si="229"/>
        <v>74</v>
      </c>
      <c r="AS68" s="38">
        <f t="shared" si="229"/>
        <v>0</v>
      </c>
      <c r="AT68" s="91">
        <f t="shared" si="229"/>
        <v>140</v>
      </c>
      <c r="AU68" s="38">
        <f t="shared" si="229"/>
        <v>394</v>
      </c>
      <c r="AV68" s="38">
        <f t="shared" si="229"/>
        <v>443</v>
      </c>
      <c r="AW68" s="38">
        <f t="shared" si="229"/>
        <v>0</v>
      </c>
      <c r="AX68" s="91">
        <f t="shared" si="229"/>
        <v>837</v>
      </c>
      <c r="AY68" s="38">
        <f t="shared" si="229"/>
        <v>74</v>
      </c>
      <c r="AZ68" s="38">
        <f t="shared" si="229"/>
        <v>78</v>
      </c>
      <c r="BA68" s="38">
        <f t="shared" si="229"/>
        <v>0</v>
      </c>
      <c r="BB68" s="91">
        <f t="shared" si="229"/>
        <v>152</v>
      </c>
      <c r="BC68" s="38">
        <f t="shared" si="229"/>
        <v>1093</v>
      </c>
      <c r="BD68" s="38">
        <f t="shared" si="229"/>
        <v>1232</v>
      </c>
      <c r="BE68" s="38">
        <f t="shared" si="229"/>
        <v>0</v>
      </c>
      <c r="BF68" s="91">
        <f t="shared" si="229"/>
        <v>2325</v>
      </c>
      <c r="BG68" s="38">
        <f t="shared" si="229"/>
        <v>21</v>
      </c>
      <c r="BH68" s="38">
        <f t="shared" si="229"/>
        <v>171</v>
      </c>
      <c r="BI68" s="38">
        <f t="shared" si="229"/>
        <v>0</v>
      </c>
      <c r="BJ68" s="91">
        <f t="shared" si="229"/>
        <v>192</v>
      </c>
      <c r="BK68" s="38">
        <f t="shared" si="229"/>
        <v>361</v>
      </c>
      <c r="BL68" s="38">
        <f t="shared" si="229"/>
        <v>345</v>
      </c>
      <c r="BM68" s="38">
        <f t="shared" si="229"/>
        <v>0</v>
      </c>
      <c r="BN68" s="91">
        <f t="shared" si="229"/>
        <v>706</v>
      </c>
      <c r="BO68" s="38">
        <f t="shared" si="229"/>
        <v>2322</v>
      </c>
      <c r="BP68" s="38">
        <f t="shared" si="229"/>
        <v>2412</v>
      </c>
      <c r="BQ68" s="38">
        <f t="shared" si="229"/>
        <v>0</v>
      </c>
      <c r="BR68" s="91">
        <f t="shared" si="229"/>
        <v>4734</v>
      </c>
      <c r="BS68" s="38">
        <f t="shared" si="229"/>
        <v>7927</v>
      </c>
      <c r="BT68" s="38">
        <f t="shared" si="229"/>
        <v>9162</v>
      </c>
      <c r="BU68" s="38">
        <f t="shared" si="229"/>
        <v>205</v>
      </c>
      <c r="BV68" s="91">
        <f t="shared" si="229"/>
        <v>17294</v>
      </c>
      <c r="BW68" s="38">
        <f t="shared" si="229"/>
        <v>144</v>
      </c>
      <c r="BX68" s="38">
        <f t="shared" si="229"/>
        <v>201</v>
      </c>
      <c r="BY68" s="38">
        <f t="shared" si="229"/>
        <v>0</v>
      </c>
      <c r="BZ68" s="91">
        <f t="shared" si="229"/>
        <v>345</v>
      </c>
      <c r="CA68" s="38">
        <f t="shared" si="229"/>
        <v>1647</v>
      </c>
      <c r="CB68" s="38">
        <f t="shared" si="229"/>
        <v>2241</v>
      </c>
      <c r="CC68" s="38">
        <f t="shared" si="229"/>
        <v>0</v>
      </c>
      <c r="CD68" s="91">
        <f t="shared" si="229"/>
        <v>3888</v>
      </c>
      <c r="CE68" s="91">
        <f t="shared" ref="CE68:CH68" si="230">+CE19+CE37+CE55</f>
        <v>3260</v>
      </c>
      <c r="CF68" s="91">
        <f t="shared" si="230"/>
        <v>2783</v>
      </c>
      <c r="CG68" s="91">
        <f t="shared" si="230"/>
        <v>0</v>
      </c>
      <c r="CH68" s="91">
        <f t="shared" si="230"/>
        <v>6043</v>
      </c>
      <c r="CI68" s="91">
        <f t="shared" ref="CI68:CL68" si="231">+CI19+CI37+CI55</f>
        <v>29498</v>
      </c>
      <c r="CJ68" s="91">
        <f t="shared" si="231"/>
        <v>34803</v>
      </c>
      <c r="CK68" s="91">
        <f t="shared" si="231"/>
        <v>205</v>
      </c>
      <c r="CL68" s="91">
        <f t="shared" si="231"/>
        <v>64506</v>
      </c>
    </row>
    <row r="69" spans="1:90" ht="13.5" customHeight="1" x14ac:dyDescent="0.25">
      <c r="B69" s="87" t="s">
        <v>207</v>
      </c>
      <c r="C69" s="38">
        <f t="shared" ref="C69:CD69" si="232">+C29+C47+C65</f>
        <v>382</v>
      </c>
      <c r="D69" s="38">
        <f t="shared" si="232"/>
        <v>527</v>
      </c>
      <c r="E69" s="38">
        <f t="shared" si="232"/>
        <v>0</v>
      </c>
      <c r="F69" s="91">
        <f t="shared" si="232"/>
        <v>909</v>
      </c>
      <c r="G69" s="38">
        <f t="shared" si="232"/>
        <v>128</v>
      </c>
      <c r="H69" s="38">
        <f t="shared" si="232"/>
        <v>209</v>
      </c>
      <c r="I69" s="38">
        <f t="shared" si="232"/>
        <v>0</v>
      </c>
      <c r="J69" s="91">
        <f t="shared" si="232"/>
        <v>337</v>
      </c>
      <c r="K69" s="38">
        <f t="shared" si="232"/>
        <v>320</v>
      </c>
      <c r="L69" s="38">
        <f t="shared" si="232"/>
        <v>420</v>
      </c>
      <c r="M69" s="38">
        <f t="shared" si="232"/>
        <v>0</v>
      </c>
      <c r="N69" s="91">
        <f t="shared" si="232"/>
        <v>740</v>
      </c>
      <c r="O69" s="38">
        <f t="shared" si="232"/>
        <v>24</v>
      </c>
      <c r="P69" s="38">
        <f t="shared" si="232"/>
        <v>6</v>
      </c>
      <c r="Q69" s="38">
        <f t="shared" si="232"/>
        <v>0</v>
      </c>
      <c r="R69" s="91">
        <f t="shared" si="232"/>
        <v>30</v>
      </c>
      <c r="S69" s="38">
        <f t="shared" si="232"/>
        <v>60</v>
      </c>
      <c r="T69" s="38">
        <f t="shared" si="232"/>
        <v>90</v>
      </c>
      <c r="U69" s="38">
        <f t="shared" si="232"/>
        <v>0</v>
      </c>
      <c r="V69" s="91">
        <f t="shared" si="232"/>
        <v>150</v>
      </c>
      <c r="W69" s="38">
        <f t="shared" si="232"/>
        <v>112</v>
      </c>
      <c r="X69" s="38">
        <f t="shared" si="232"/>
        <v>115</v>
      </c>
      <c r="Y69" s="38">
        <f t="shared" si="232"/>
        <v>0</v>
      </c>
      <c r="Z69" s="91">
        <f t="shared" si="232"/>
        <v>227</v>
      </c>
      <c r="AA69" s="38">
        <f t="shared" si="232"/>
        <v>111</v>
      </c>
      <c r="AB69" s="38">
        <f t="shared" si="232"/>
        <v>180</v>
      </c>
      <c r="AC69" s="38">
        <f t="shared" si="232"/>
        <v>0</v>
      </c>
      <c r="AD69" s="91">
        <f t="shared" si="232"/>
        <v>291</v>
      </c>
      <c r="AE69" s="38">
        <f t="shared" si="232"/>
        <v>123</v>
      </c>
      <c r="AF69" s="38">
        <f t="shared" si="232"/>
        <v>98</v>
      </c>
      <c r="AG69" s="38">
        <f t="shared" si="232"/>
        <v>0</v>
      </c>
      <c r="AH69" s="91">
        <f t="shared" si="232"/>
        <v>221</v>
      </c>
      <c r="AI69" s="38">
        <f t="shared" si="232"/>
        <v>187</v>
      </c>
      <c r="AJ69" s="38">
        <f t="shared" si="232"/>
        <v>261</v>
      </c>
      <c r="AK69" s="38">
        <f t="shared" si="232"/>
        <v>0</v>
      </c>
      <c r="AL69" s="91">
        <f t="shared" si="232"/>
        <v>448</v>
      </c>
      <c r="AM69" s="38">
        <f t="shared" si="232"/>
        <v>237</v>
      </c>
      <c r="AN69" s="38">
        <f t="shared" si="232"/>
        <v>312</v>
      </c>
      <c r="AO69" s="38">
        <f t="shared" si="232"/>
        <v>0</v>
      </c>
      <c r="AP69" s="91">
        <f t="shared" si="232"/>
        <v>549</v>
      </c>
      <c r="AQ69" s="38">
        <f t="shared" si="232"/>
        <v>25</v>
      </c>
      <c r="AR69" s="38">
        <f t="shared" si="232"/>
        <v>25</v>
      </c>
      <c r="AS69" s="38">
        <f t="shared" si="232"/>
        <v>0</v>
      </c>
      <c r="AT69" s="91">
        <f t="shared" si="232"/>
        <v>50</v>
      </c>
      <c r="AU69" s="38">
        <f t="shared" si="232"/>
        <v>63</v>
      </c>
      <c r="AV69" s="38">
        <f t="shared" si="232"/>
        <v>82</v>
      </c>
      <c r="AW69" s="38">
        <f t="shared" si="232"/>
        <v>0</v>
      </c>
      <c r="AX69" s="91">
        <f t="shared" si="232"/>
        <v>145</v>
      </c>
      <c r="AY69" s="38">
        <f t="shared" si="232"/>
        <v>74</v>
      </c>
      <c r="AZ69" s="38">
        <f t="shared" si="232"/>
        <v>78</v>
      </c>
      <c r="BA69" s="38">
        <f t="shared" si="232"/>
        <v>0</v>
      </c>
      <c r="BB69" s="91">
        <f t="shared" si="232"/>
        <v>152</v>
      </c>
      <c r="BC69" s="38">
        <f t="shared" si="232"/>
        <v>167</v>
      </c>
      <c r="BD69" s="38">
        <f t="shared" si="232"/>
        <v>203</v>
      </c>
      <c r="BE69" s="38">
        <f t="shared" si="232"/>
        <v>0</v>
      </c>
      <c r="BF69" s="91">
        <f t="shared" si="232"/>
        <v>370</v>
      </c>
      <c r="BG69" s="38">
        <f t="shared" si="232"/>
        <v>0</v>
      </c>
      <c r="BH69" s="38">
        <f t="shared" si="232"/>
        <v>60</v>
      </c>
      <c r="BI69" s="38">
        <f t="shared" si="232"/>
        <v>0</v>
      </c>
      <c r="BJ69" s="91">
        <f t="shared" si="232"/>
        <v>60</v>
      </c>
      <c r="BK69" s="38">
        <f t="shared" si="232"/>
        <v>237</v>
      </c>
      <c r="BL69" s="38">
        <f t="shared" si="232"/>
        <v>228</v>
      </c>
      <c r="BM69" s="38">
        <f t="shared" si="232"/>
        <v>0</v>
      </c>
      <c r="BN69" s="91">
        <f t="shared" si="232"/>
        <v>465</v>
      </c>
      <c r="BO69" s="38">
        <f t="shared" si="232"/>
        <v>183</v>
      </c>
      <c r="BP69" s="38">
        <f t="shared" si="232"/>
        <v>183</v>
      </c>
      <c r="BQ69" s="38">
        <f t="shared" si="232"/>
        <v>0</v>
      </c>
      <c r="BR69" s="91">
        <f t="shared" si="232"/>
        <v>366</v>
      </c>
      <c r="BS69" s="38">
        <f t="shared" si="232"/>
        <v>1014</v>
      </c>
      <c r="BT69" s="38">
        <f t="shared" si="232"/>
        <v>1296</v>
      </c>
      <c r="BU69" s="38">
        <f t="shared" si="232"/>
        <v>0</v>
      </c>
      <c r="BV69" s="91">
        <f t="shared" si="232"/>
        <v>2310</v>
      </c>
      <c r="BW69" s="38">
        <f t="shared" si="232"/>
        <v>180</v>
      </c>
      <c r="BX69" s="38">
        <f t="shared" si="232"/>
        <v>276</v>
      </c>
      <c r="BY69" s="38">
        <f t="shared" si="232"/>
        <v>0</v>
      </c>
      <c r="BZ69" s="91">
        <f t="shared" si="232"/>
        <v>456</v>
      </c>
      <c r="CA69" s="38">
        <f t="shared" si="232"/>
        <v>1206</v>
      </c>
      <c r="CB69" s="38">
        <f t="shared" si="232"/>
        <v>2052</v>
      </c>
      <c r="CC69" s="38">
        <f t="shared" si="232"/>
        <v>0</v>
      </c>
      <c r="CD69" s="91">
        <f t="shared" si="232"/>
        <v>3258</v>
      </c>
      <c r="CE69" s="91">
        <f t="shared" ref="CE69:CH69" si="233">+CE29+CE47+CE65</f>
        <v>0</v>
      </c>
      <c r="CF69" s="91">
        <f t="shared" si="233"/>
        <v>0</v>
      </c>
      <c r="CG69" s="91">
        <f t="shared" si="233"/>
        <v>0</v>
      </c>
      <c r="CH69" s="91">
        <f t="shared" si="233"/>
        <v>0</v>
      </c>
      <c r="CI69" s="91">
        <f t="shared" ref="CI69:CL69" si="234">+CI29+CI47+CI65</f>
        <v>4833</v>
      </c>
      <c r="CJ69" s="91">
        <f t="shared" si="234"/>
        <v>6701</v>
      </c>
      <c r="CK69" s="91">
        <f t="shared" si="234"/>
        <v>0</v>
      </c>
      <c r="CL69" s="91">
        <f t="shared" si="234"/>
        <v>11534</v>
      </c>
    </row>
    <row r="70" spans="1:90" ht="13.5" customHeight="1" x14ac:dyDescent="0.25">
      <c r="B70" s="93"/>
      <c r="C70" s="93"/>
      <c r="D70" s="93"/>
      <c r="E70" s="93"/>
      <c r="F70" s="94"/>
      <c r="G70" s="93"/>
      <c r="H70" s="93"/>
      <c r="I70" s="93"/>
      <c r="J70" s="94"/>
      <c r="K70" s="93"/>
      <c r="L70" s="93"/>
      <c r="M70" s="93"/>
      <c r="N70" s="94"/>
      <c r="O70" s="93"/>
      <c r="P70" s="93"/>
      <c r="Q70" s="93"/>
      <c r="R70" s="94"/>
      <c r="S70" s="93"/>
      <c r="T70" s="93"/>
      <c r="U70" s="93"/>
      <c r="V70" s="94"/>
      <c r="W70" s="93"/>
      <c r="X70" s="93"/>
      <c r="Y70" s="93"/>
      <c r="Z70" s="94"/>
      <c r="AA70" s="93"/>
      <c r="AB70" s="93"/>
      <c r="AC70" s="93"/>
      <c r="AD70" s="94"/>
      <c r="AE70" s="93"/>
      <c r="AF70" s="93"/>
      <c r="AG70" s="93"/>
      <c r="AH70" s="94"/>
      <c r="AI70" s="93"/>
      <c r="AJ70" s="93"/>
      <c r="AK70" s="93"/>
      <c r="AL70" s="94"/>
      <c r="AM70" s="93"/>
      <c r="AN70" s="93"/>
      <c r="AO70" s="93"/>
      <c r="AP70" s="94"/>
      <c r="AQ70" s="93"/>
      <c r="AR70" s="93"/>
      <c r="AS70" s="93"/>
      <c r="AT70" s="94"/>
      <c r="AU70" s="93"/>
      <c r="AV70" s="93"/>
      <c r="AW70" s="93"/>
      <c r="AX70" s="94"/>
      <c r="AY70" s="93"/>
      <c r="AZ70" s="93"/>
      <c r="BA70" s="93"/>
      <c r="BB70" s="94"/>
      <c r="BC70" s="93"/>
      <c r="BD70" s="93"/>
      <c r="BE70" s="93"/>
      <c r="BF70" s="94"/>
      <c r="BG70" s="93"/>
      <c r="BH70" s="93"/>
      <c r="BI70" s="93"/>
      <c r="BJ70" s="94"/>
      <c r="BK70" s="93"/>
      <c r="BL70" s="93"/>
      <c r="BM70" s="93"/>
      <c r="BN70" s="94"/>
      <c r="BO70" s="93"/>
      <c r="BP70" s="93"/>
      <c r="BQ70" s="93"/>
      <c r="BR70" s="94"/>
      <c r="BS70" s="93"/>
      <c r="BT70" s="93"/>
      <c r="BU70" s="93"/>
      <c r="BV70" s="94"/>
      <c r="BW70" s="93"/>
      <c r="BX70" s="93"/>
      <c r="BY70" s="93"/>
      <c r="BZ70" s="94"/>
      <c r="CA70" s="93"/>
      <c r="CB70" s="93"/>
      <c r="CC70" s="93"/>
      <c r="CD70" s="94"/>
      <c r="CE70" s="95"/>
      <c r="CF70" s="95"/>
      <c r="CG70" s="95"/>
      <c r="CH70" s="95"/>
      <c r="CI70" s="95"/>
      <c r="CJ70" s="95"/>
      <c r="CK70" s="95"/>
      <c r="CL70" s="95"/>
    </row>
    <row r="71" spans="1:90" ht="12.75" customHeight="1" x14ac:dyDescent="0.25">
      <c r="B71" s="191" t="s">
        <v>208</v>
      </c>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c r="BR71" s="148"/>
      <c r="BS71" s="148"/>
      <c r="BT71" s="148"/>
      <c r="BU71" s="148"/>
      <c r="BV71" s="148"/>
      <c r="BW71" s="148"/>
      <c r="BX71" s="148"/>
      <c r="BY71" s="148"/>
      <c r="BZ71" s="148"/>
      <c r="CA71" s="148"/>
      <c r="CB71" s="148"/>
      <c r="CC71" s="148"/>
      <c r="CD71" s="148"/>
      <c r="CE71" s="148"/>
      <c r="CF71" s="148"/>
      <c r="CG71" s="148"/>
      <c r="CH71" s="148"/>
      <c r="CI71" s="148"/>
      <c r="CJ71" s="148"/>
      <c r="CK71" s="148"/>
      <c r="CL71" s="148"/>
    </row>
    <row r="72" spans="1:90" ht="12.75" customHeight="1" x14ac:dyDescent="0.25">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row>
    <row r="73" spans="1:90" ht="12.75" customHeight="1" x14ac:dyDescent="0.25">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row>
    <row r="74" spans="1:90" ht="12.75" customHeight="1" x14ac:dyDescent="0.25">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row>
    <row r="75" spans="1:90" ht="12.75" customHeight="1" x14ac:dyDescent="0.25">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row>
    <row r="76" spans="1:90" ht="12.75" customHeight="1" x14ac:dyDescent="0.25">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row>
    <row r="77" spans="1:90" ht="12.75" customHeight="1" x14ac:dyDescent="0.25">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row>
    <row r="78" spans="1:90" ht="12.75" customHeight="1" x14ac:dyDescent="0.25">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row>
    <row r="79" spans="1:90" ht="12.75" customHeight="1" x14ac:dyDescent="0.25">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row>
    <row r="80" spans="1:90" ht="12.75" customHeight="1" x14ac:dyDescent="0.25">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row>
    <row r="81" spans="2:90" ht="12.75" customHeight="1" x14ac:dyDescent="0.25">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row>
    <row r="82" spans="2:90" ht="12.75" customHeight="1" x14ac:dyDescent="0.25">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row>
    <row r="83" spans="2:90" ht="12.75" customHeight="1" x14ac:dyDescent="0.25">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row>
    <row r="84" spans="2:90" ht="12.75" customHeight="1" x14ac:dyDescent="0.25">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row>
    <row r="85" spans="2:90" ht="12.75" customHeight="1" x14ac:dyDescent="0.25">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row>
    <row r="86" spans="2:90" ht="12.75" customHeight="1" x14ac:dyDescent="0.25">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row>
    <row r="87" spans="2:90" ht="12.75" customHeight="1" x14ac:dyDescent="0.25">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row>
    <row r="88" spans="2:90" ht="12.75" customHeight="1" x14ac:dyDescent="0.25">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row>
    <row r="89" spans="2:90" ht="12.75" customHeight="1" x14ac:dyDescent="0.25">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row>
    <row r="90" spans="2:90" ht="12.75" customHeight="1" x14ac:dyDescent="0.25">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row>
    <row r="91" spans="2:90" ht="12.75" customHeight="1" x14ac:dyDescent="0.25">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row>
    <row r="92" spans="2:90" ht="12.75" customHeight="1" x14ac:dyDescent="0.25">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row>
    <row r="93" spans="2:90" ht="12.75" customHeight="1" x14ac:dyDescent="0.25">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row>
    <row r="94" spans="2:90" ht="12.75" customHeight="1" x14ac:dyDescent="0.25">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row>
    <row r="95" spans="2:90" ht="12.75" customHeight="1" x14ac:dyDescent="0.25">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row>
    <row r="96" spans="2:90" ht="12.75" customHeight="1" x14ac:dyDescent="0.25">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row>
    <row r="97" spans="2:90" ht="12.75" customHeight="1" x14ac:dyDescent="0.25">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row>
    <row r="98" spans="2:90" ht="12.75" customHeight="1" x14ac:dyDescent="0.25">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row>
    <row r="99" spans="2:90" ht="12.75" customHeight="1" x14ac:dyDescent="0.25">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row>
    <row r="100" spans="2:90" ht="12.75" customHeight="1" x14ac:dyDescent="0.25">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row>
    <row r="101" spans="2:90" ht="12.75" customHeight="1" x14ac:dyDescent="0.25">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row>
    <row r="102" spans="2:90" ht="12.75" customHeight="1" x14ac:dyDescent="0.25">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row>
    <row r="103" spans="2:90" ht="12.75" customHeight="1" x14ac:dyDescent="0.25">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row>
    <row r="104" spans="2:90" ht="12.75" customHeight="1" x14ac:dyDescent="0.25">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row>
    <row r="105" spans="2:90" ht="12.75" customHeight="1" x14ac:dyDescent="0.25">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row>
    <row r="106" spans="2:90" ht="12.75" customHeight="1" x14ac:dyDescent="0.25">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row>
    <row r="107" spans="2:90" ht="12.75" customHeight="1" x14ac:dyDescent="0.25">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row>
    <row r="108" spans="2:90" ht="12.75" customHeight="1" x14ac:dyDescent="0.25">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row>
    <row r="109" spans="2:90" ht="12.75" customHeight="1" x14ac:dyDescent="0.25">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row>
    <row r="110" spans="2:90" ht="12.75" customHeight="1" x14ac:dyDescent="0.25">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row>
    <row r="111" spans="2:90" ht="12.75" customHeight="1" x14ac:dyDescent="0.25">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row>
    <row r="112" spans="2:90" ht="12.75" customHeight="1" x14ac:dyDescent="0.25">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row>
    <row r="113" spans="2:90" ht="12.75" customHeight="1" x14ac:dyDescent="0.25">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row>
    <row r="114" spans="2:90" ht="12.75" customHeight="1" x14ac:dyDescent="0.25">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row>
    <row r="115" spans="2:90" ht="12.75" customHeight="1" x14ac:dyDescent="0.25">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row>
    <row r="116" spans="2:90" ht="12.75" customHeight="1" x14ac:dyDescent="0.25">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row>
    <row r="117" spans="2:90" ht="12.75" customHeight="1" x14ac:dyDescent="0.25">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row>
    <row r="118" spans="2:90" ht="12.75" customHeight="1" x14ac:dyDescent="0.25">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row>
    <row r="119" spans="2:90" ht="12.75" customHeight="1" x14ac:dyDescent="0.25">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row>
    <row r="120" spans="2:90" ht="12.75" customHeight="1" x14ac:dyDescent="0.25">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row>
    <row r="121" spans="2:90" ht="12.75" customHeight="1" x14ac:dyDescent="0.25">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row>
    <row r="122" spans="2:90" ht="12.75" customHeight="1" x14ac:dyDescent="0.25">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row>
    <row r="123" spans="2:90" ht="12.75" customHeight="1" x14ac:dyDescent="0.25">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row>
    <row r="124" spans="2:90" ht="12.75" customHeight="1" x14ac:dyDescent="0.25">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row>
    <row r="125" spans="2:90" ht="12.75" customHeight="1" x14ac:dyDescent="0.25">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row>
    <row r="126" spans="2:90" ht="12.75" customHeight="1" x14ac:dyDescent="0.25">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row>
    <row r="127" spans="2:90" ht="12.75" customHeight="1" x14ac:dyDescent="0.25">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row>
    <row r="128" spans="2:90" ht="12.75" customHeight="1" x14ac:dyDescent="0.25">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row>
    <row r="129" spans="2:90" ht="12.75" customHeight="1" x14ac:dyDescent="0.25">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row>
    <row r="130" spans="2:90" ht="12.75" customHeight="1" x14ac:dyDescent="0.25">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row>
    <row r="131" spans="2:90" ht="12.75" customHeight="1" x14ac:dyDescent="0.25">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row>
    <row r="132" spans="2:90" ht="12.75" customHeight="1" x14ac:dyDescent="0.2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row>
    <row r="133" spans="2:90" ht="12.75" customHeight="1" x14ac:dyDescent="0.25">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row>
    <row r="134" spans="2:90" ht="12.75" customHeight="1" x14ac:dyDescent="0.25">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row>
    <row r="135" spans="2:90" ht="12.75" customHeight="1" x14ac:dyDescent="0.25">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row>
    <row r="136" spans="2:90" ht="12.75" customHeight="1" x14ac:dyDescent="0.25">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row>
    <row r="137" spans="2:90" ht="12.75" customHeight="1" x14ac:dyDescent="0.25">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row>
    <row r="138" spans="2:90" ht="12.75" customHeight="1" x14ac:dyDescent="0.25">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row>
    <row r="139" spans="2:90" ht="12.75" customHeight="1" x14ac:dyDescent="0.25">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row>
    <row r="140" spans="2:90" ht="12.75" customHeight="1" x14ac:dyDescent="0.25">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row>
    <row r="141" spans="2:90" ht="12.75" customHeight="1" x14ac:dyDescent="0.25">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row>
    <row r="142" spans="2:90" ht="12.75" customHeight="1" x14ac:dyDescent="0.25">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row>
    <row r="143" spans="2:90" ht="12.75" customHeight="1" x14ac:dyDescent="0.2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row>
    <row r="144" spans="2:90" ht="12.75" customHeight="1" x14ac:dyDescent="0.2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row>
    <row r="145" spans="2:90" ht="12.75" customHeight="1" x14ac:dyDescent="0.25">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row>
    <row r="146" spans="2:90" ht="12.75" customHeight="1" x14ac:dyDescent="0.25">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row>
    <row r="147" spans="2:90" ht="12.75" customHeight="1" x14ac:dyDescent="0.25">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row>
    <row r="148" spans="2:90" ht="12.75" customHeight="1" x14ac:dyDescent="0.25">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row>
    <row r="149" spans="2:90" ht="12.75" customHeight="1" x14ac:dyDescent="0.25">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row>
    <row r="150" spans="2:90" ht="12.75" customHeight="1" x14ac:dyDescent="0.25">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row>
    <row r="151" spans="2:90" ht="12.75" customHeight="1" x14ac:dyDescent="0.25">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row>
    <row r="152" spans="2:90" ht="12.75" customHeight="1" x14ac:dyDescent="0.25">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row>
    <row r="153" spans="2:90" ht="12.75" customHeight="1" x14ac:dyDescent="0.2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row>
    <row r="154" spans="2:90" ht="12.75" customHeight="1" x14ac:dyDescent="0.2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row>
    <row r="155" spans="2:90" ht="12.75" customHeight="1" x14ac:dyDescent="0.2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row>
    <row r="156" spans="2:90" ht="12.75" customHeight="1" x14ac:dyDescent="0.2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row>
    <row r="157" spans="2:90" ht="12.75" customHeight="1" x14ac:dyDescent="0.2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row>
    <row r="158" spans="2:90" ht="12.75" customHeight="1" x14ac:dyDescent="0.25">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row>
    <row r="159" spans="2:90" ht="12.75" customHeight="1" x14ac:dyDescent="0.25">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row>
    <row r="160" spans="2:90" ht="12.75" customHeight="1" x14ac:dyDescent="0.25">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row>
    <row r="161" spans="2:90" ht="12.75" customHeight="1" x14ac:dyDescent="0.25">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row>
    <row r="162" spans="2:90" ht="12.75" customHeight="1" x14ac:dyDescent="0.25">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row>
    <row r="163" spans="2:90" ht="12.75" customHeight="1" x14ac:dyDescent="0.25">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row>
    <row r="164" spans="2:90" ht="12.75" customHeight="1" x14ac:dyDescent="0.25">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row>
    <row r="165" spans="2:90" ht="12.75" customHeight="1" x14ac:dyDescent="0.25">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row>
    <row r="166" spans="2:90" ht="12.75" customHeight="1" x14ac:dyDescent="0.25">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row>
    <row r="167" spans="2:90" ht="12.75" customHeight="1" x14ac:dyDescent="0.25">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row>
    <row r="168" spans="2:90" ht="12.75" customHeight="1" x14ac:dyDescent="0.25">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row>
    <row r="169" spans="2:90" ht="12.75" customHeight="1" x14ac:dyDescent="0.25">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row>
    <row r="170" spans="2:90" ht="12.75" customHeight="1" x14ac:dyDescent="0.25">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row>
    <row r="171" spans="2:90" ht="12.75" customHeight="1" x14ac:dyDescent="0.25">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row>
    <row r="172" spans="2:90" ht="12.75" customHeight="1" x14ac:dyDescent="0.25">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row>
    <row r="173" spans="2:90" ht="12.75" customHeight="1" x14ac:dyDescent="0.25">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row>
    <row r="174" spans="2:90" ht="12.75" customHeight="1" x14ac:dyDescent="0.25">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row>
    <row r="175" spans="2:90" ht="12.75" customHeight="1" x14ac:dyDescent="0.25">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row>
    <row r="176" spans="2:90" ht="12.75" customHeight="1" x14ac:dyDescent="0.25">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row>
    <row r="177" spans="2:90" ht="12.75" customHeight="1" x14ac:dyDescent="0.25">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row>
    <row r="178" spans="2:90" ht="12.75" customHeight="1" x14ac:dyDescent="0.25">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row>
    <row r="179" spans="2:90" ht="12.75" customHeight="1" x14ac:dyDescent="0.25">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row>
    <row r="180" spans="2:90" ht="12.75" customHeight="1" x14ac:dyDescent="0.25">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row>
    <row r="181" spans="2:90" ht="12.75" customHeight="1" x14ac:dyDescent="0.25">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row>
    <row r="182" spans="2:90" ht="12.75" customHeight="1" x14ac:dyDescent="0.25">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row>
    <row r="183" spans="2:90" ht="12.75" customHeight="1" x14ac:dyDescent="0.25">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row>
    <row r="184" spans="2:90" ht="12.75" customHeight="1" x14ac:dyDescent="0.25">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row>
    <row r="185" spans="2:90" ht="12.75" customHeight="1" x14ac:dyDescent="0.25">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row>
    <row r="186" spans="2:90" ht="12.75" customHeight="1" x14ac:dyDescent="0.25">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row>
    <row r="187" spans="2:90" ht="12.75" customHeight="1" x14ac:dyDescent="0.25">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row>
    <row r="188" spans="2:90" ht="12.75" customHeight="1" x14ac:dyDescent="0.25">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row>
    <row r="189" spans="2:90" ht="12.75" customHeight="1" x14ac:dyDescent="0.25">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row>
    <row r="190" spans="2:90" ht="12.75" customHeight="1" x14ac:dyDescent="0.25">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row>
    <row r="191" spans="2:90" ht="12.75" customHeight="1" x14ac:dyDescent="0.25">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row>
    <row r="192" spans="2:90" ht="12.75" customHeight="1" x14ac:dyDescent="0.25">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row>
    <row r="193" spans="2:90" ht="12.75" customHeight="1" x14ac:dyDescent="0.25">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row>
    <row r="194" spans="2:90" ht="12.75" customHeight="1" x14ac:dyDescent="0.25">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row>
    <row r="195" spans="2:90" ht="12.75" customHeight="1" x14ac:dyDescent="0.25">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row>
    <row r="196" spans="2:90" ht="12.75" customHeight="1" x14ac:dyDescent="0.25">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row>
    <row r="197" spans="2:90" ht="12.75" customHeight="1" x14ac:dyDescent="0.25">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row>
    <row r="198" spans="2:90" ht="12.75" customHeight="1" x14ac:dyDescent="0.25">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row>
    <row r="199" spans="2:90" ht="12.75" customHeight="1" x14ac:dyDescent="0.25">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row>
    <row r="200" spans="2:90" ht="12.75" customHeight="1" x14ac:dyDescent="0.25">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row>
    <row r="201" spans="2:90" ht="12.75" customHeight="1" x14ac:dyDescent="0.25">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row>
    <row r="202" spans="2:90" ht="12.75" customHeight="1" x14ac:dyDescent="0.25">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row>
    <row r="203" spans="2:90" ht="12.75" customHeight="1" x14ac:dyDescent="0.25">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row>
    <row r="204" spans="2:90" ht="12.75" customHeight="1" x14ac:dyDescent="0.25">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row>
    <row r="205" spans="2:90" ht="12.75" customHeight="1" x14ac:dyDescent="0.25">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row>
    <row r="206" spans="2:90" ht="12.75" customHeight="1" x14ac:dyDescent="0.25">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row>
    <row r="207" spans="2:90" ht="12.75" customHeight="1" x14ac:dyDescent="0.25">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row>
    <row r="208" spans="2:90" ht="12.75" customHeight="1" x14ac:dyDescent="0.25">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row>
    <row r="209" spans="2:90" ht="12.75" customHeight="1" x14ac:dyDescent="0.25">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row>
    <row r="210" spans="2:90" ht="12.75" customHeight="1" x14ac:dyDescent="0.25">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row>
    <row r="211" spans="2:90" ht="12.75" customHeight="1" x14ac:dyDescent="0.25">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row>
    <row r="212" spans="2:90" ht="12.75" customHeight="1" x14ac:dyDescent="0.25">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row>
    <row r="213" spans="2:90" ht="12.75" customHeight="1" x14ac:dyDescent="0.25">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row>
    <row r="214" spans="2:90" ht="12.75" customHeight="1" x14ac:dyDescent="0.25">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row>
    <row r="215" spans="2:90" ht="12.75" customHeight="1" x14ac:dyDescent="0.25">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row>
    <row r="216" spans="2:90" ht="12.75" customHeight="1" x14ac:dyDescent="0.25">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row>
    <row r="217" spans="2:90" ht="12.75" customHeight="1" x14ac:dyDescent="0.25">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row>
    <row r="218" spans="2:90" ht="12.75" customHeight="1" x14ac:dyDescent="0.25">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row>
    <row r="219" spans="2:90" ht="12.75" customHeight="1" x14ac:dyDescent="0.25">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row>
    <row r="220" spans="2:90" ht="12.75" customHeight="1" x14ac:dyDescent="0.25">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row>
    <row r="221" spans="2:90" ht="12.75" customHeight="1" x14ac:dyDescent="0.25">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row>
    <row r="222" spans="2:90" ht="12.75" customHeight="1" x14ac:dyDescent="0.25">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row>
    <row r="223" spans="2:90" ht="12.75" customHeight="1" x14ac:dyDescent="0.25">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row>
    <row r="224" spans="2:90" ht="12.75" customHeight="1" x14ac:dyDescent="0.25">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row>
    <row r="225" spans="2:90" ht="12.75" customHeight="1" x14ac:dyDescent="0.25">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row>
    <row r="226" spans="2:90" ht="12.75" customHeight="1" x14ac:dyDescent="0.25">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row>
    <row r="227" spans="2:90" ht="12.75" customHeight="1" x14ac:dyDescent="0.25">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row>
    <row r="228" spans="2:90" ht="12.75" customHeight="1" x14ac:dyDescent="0.2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row>
    <row r="229" spans="2:90" ht="12.75" customHeight="1" x14ac:dyDescent="0.2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row>
    <row r="230" spans="2:90" ht="12.75" customHeight="1" x14ac:dyDescent="0.25">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row>
    <row r="231" spans="2:90" ht="12.75" customHeight="1" x14ac:dyDescent="0.25">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row>
    <row r="232" spans="2:90" ht="12.75" customHeight="1" x14ac:dyDescent="0.25">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row>
    <row r="233" spans="2:90" ht="12.75" customHeight="1" x14ac:dyDescent="0.25">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row>
    <row r="234" spans="2:90" ht="12.75" customHeight="1" x14ac:dyDescent="0.25">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row>
    <row r="235" spans="2:90" ht="12.75" customHeight="1" x14ac:dyDescent="0.25">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row>
    <row r="236" spans="2:90" ht="12.75" customHeight="1" x14ac:dyDescent="0.25">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row>
    <row r="237" spans="2:90" ht="12.75" customHeight="1" x14ac:dyDescent="0.25">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row>
    <row r="238" spans="2:90" ht="12.75" customHeight="1" x14ac:dyDescent="0.25">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row>
    <row r="239" spans="2:90" ht="12.75" customHeight="1" x14ac:dyDescent="0.25">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row>
    <row r="240" spans="2:90" ht="12.75" customHeight="1" x14ac:dyDescent="0.25">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row>
    <row r="241" spans="2:90" ht="12.75" customHeight="1" x14ac:dyDescent="0.25">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row>
    <row r="242" spans="2:90" ht="12.75" customHeight="1" x14ac:dyDescent="0.25">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row>
    <row r="243" spans="2:90" ht="12.75" customHeight="1" x14ac:dyDescent="0.25">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row>
    <row r="244" spans="2:90" ht="12.75" customHeight="1" x14ac:dyDescent="0.25">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row>
    <row r="245" spans="2:90" ht="12.75" customHeight="1" x14ac:dyDescent="0.25">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row>
    <row r="246" spans="2:90" ht="12.75" customHeight="1" x14ac:dyDescent="0.25">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row>
    <row r="247" spans="2:90" ht="12.75" customHeight="1" x14ac:dyDescent="0.25">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row>
    <row r="248" spans="2:90" ht="12.75" customHeight="1" x14ac:dyDescent="0.25">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row>
    <row r="249" spans="2:90" ht="12.75" customHeight="1" x14ac:dyDescent="0.25">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row>
    <row r="250" spans="2:90" ht="12.75" customHeight="1" x14ac:dyDescent="0.25">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row>
    <row r="251" spans="2:90" ht="12.75" customHeight="1" x14ac:dyDescent="0.25">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row>
    <row r="252" spans="2:90" ht="12.75" customHeight="1" x14ac:dyDescent="0.25">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row>
    <row r="253" spans="2:90" ht="12.75" customHeight="1" x14ac:dyDescent="0.25">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row>
    <row r="254" spans="2:90" ht="12.75" customHeight="1" x14ac:dyDescent="0.25">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row>
    <row r="255" spans="2:90" ht="12.75" customHeight="1" x14ac:dyDescent="0.25">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row>
    <row r="256" spans="2:90" ht="12.75" customHeight="1" x14ac:dyDescent="0.25">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row>
    <row r="257" spans="2:90" ht="12.75" customHeight="1" x14ac:dyDescent="0.25">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row>
    <row r="258" spans="2:90" ht="12.75" customHeight="1" x14ac:dyDescent="0.25">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row>
    <row r="259" spans="2:90" ht="12.75" customHeight="1" x14ac:dyDescent="0.25">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row>
    <row r="260" spans="2:90" ht="12.75" customHeight="1" x14ac:dyDescent="0.25">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row>
    <row r="261" spans="2:90" ht="12.75" customHeight="1" x14ac:dyDescent="0.25">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row>
    <row r="262" spans="2:90" ht="12.75" customHeight="1" x14ac:dyDescent="0.25">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row>
    <row r="263" spans="2:90" ht="12.75" customHeight="1" x14ac:dyDescent="0.25">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row>
    <row r="264" spans="2:90" ht="12.75" customHeight="1" x14ac:dyDescent="0.25">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row>
    <row r="265" spans="2:90" ht="12.75" customHeight="1" x14ac:dyDescent="0.25">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row>
    <row r="266" spans="2:90" ht="12.75" customHeight="1" x14ac:dyDescent="0.25">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row>
    <row r="267" spans="2:90" ht="12.75" customHeight="1" x14ac:dyDescent="0.25">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row>
    <row r="268" spans="2:90" ht="12.75" customHeight="1" x14ac:dyDescent="0.25">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row>
    <row r="269" spans="2:90" ht="12.75" customHeight="1" x14ac:dyDescent="0.25">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row>
    <row r="270" spans="2:90" ht="12.75" customHeight="1" x14ac:dyDescent="0.25">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row>
    <row r="271" spans="2:90" ht="12.75" customHeight="1" x14ac:dyDescent="0.25">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row>
    <row r="272" spans="2:90" ht="12.75" customHeight="1" x14ac:dyDescent="0.25">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row>
    <row r="273" spans="2:90" ht="12.75" customHeight="1" x14ac:dyDescent="0.25">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row>
    <row r="274" spans="2:90" ht="12.75" customHeight="1" x14ac:dyDescent="0.25">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row>
    <row r="275" spans="2:90" ht="12.75" customHeight="1" x14ac:dyDescent="0.25">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row>
    <row r="276" spans="2:90" ht="12.75" customHeight="1" x14ac:dyDescent="0.25">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row>
    <row r="277" spans="2:90" ht="12.75" customHeight="1" x14ac:dyDescent="0.25">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row>
    <row r="278" spans="2:90" ht="12.75" customHeight="1" x14ac:dyDescent="0.25">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row>
    <row r="279" spans="2:90" ht="12.75" customHeight="1" x14ac:dyDescent="0.25">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row>
    <row r="280" spans="2:90" ht="12.75" customHeight="1" x14ac:dyDescent="0.25">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row>
    <row r="281" spans="2:90" ht="12.75" customHeight="1" x14ac:dyDescent="0.25">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row>
    <row r="282" spans="2:90" ht="12.75" customHeight="1" x14ac:dyDescent="0.25">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row>
    <row r="283" spans="2:90" ht="12.75" customHeight="1" x14ac:dyDescent="0.25">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row>
    <row r="284" spans="2:90" ht="12.75" customHeight="1" x14ac:dyDescent="0.25">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row>
    <row r="285" spans="2:90" ht="12.75" customHeight="1" x14ac:dyDescent="0.25">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row>
    <row r="286" spans="2:90" ht="12.75" customHeight="1" x14ac:dyDescent="0.25">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row>
    <row r="287" spans="2:90" ht="12.75" customHeight="1" x14ac:dyDescent="0.25">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row>
    <row r="288" spans="2:90" ht="12.75" customHeight="1" x14ac:dyDescent="0.25">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row>
    <row r="289" spans="2:90" ht="12.75" customHeight="1" x14ac:dyDescent="0.25">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row>
    <row r="290" spans="2:90" ht="12.75" customHeight="1" x14ac:dyDescent="0.25">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row>
    <row r="291" spans="2:90" ht="12.75" customHeight="1" x14ac:dyDescent="0.25">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row>
    <row r="292" spans="2:90" ht="12.75" customHeight="1" x14ac:dyDescent="0.25">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row>
    <row r="293" spans="2:90" ht="12.75" customHeight="1" x14ac:dyDescent="0.25">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row>
    <row r="294" spans="2:90" ht="12.75" customHeight="1" x14ac:dyDescent="0.25">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row>
    <row r="295" spans="2:90" ht="12.75" customHeight="1" x14ac:dyDescent="0.25">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row>
    <row r="296" spans="2:90" ht="12.75" customHeight="1" x14ac:dyDescent="0.25">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row>
    <row r="297" spans="2:90" ht="12.75" customHeight="1" x14ac:dyDescent="0.25">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row>
    <row r="298" spans="2:90" ht="12.75" customHeight="1" x14ac:dyDescent="0.25">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row>
    <row r="299" spans="2:90" ht="12.75" customHeight="1" x14ac:dyDescent="0.25">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row>
    <row r="300" spans="2:90" ht="12.75" customHeight="1" x14ac:dyDescent="0.25">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row>
    <row r="301" spans="2:90" ht="12.75" customHeight="1" x14ac:dyDescent="0.25">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row>
    <row r="302" spans="2:90" ht="12.75" customHeight="1" x14ac:dyDescent="0.25">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row>
    <row r="303" spans="2:90" ht="12.75" customHeight="1" x14ac:dyDescent="0.25">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row>
    <row r="304" spans="2:90" ht="12.75" customHeight="1" x14ac:dyDescent="0.25">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row>
    <row r="305" spans="2:90" ht="12.75" customHeight="1" x14ac:dyDescent="0.25">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row>
    <row r="306" spans="2:90" ht="12.75" customHeight="1" x14ac:dyDescent="0.25">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row>
    <row r="307" spans="2:90" ht="12.75" customHeight="1" x14ac:dyDescent="0.25">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row>
    <row r="308" spans="2:90" ht="12.75" customHeight="1" x14ac:dyDescent="0.25">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row>
    <row r="309" spans="2:90" ht="12.75" customHeight="1" x14ac:dyDescent="0.25">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row>
    <row r="310" spans="2:90" ht="12.75" customHeight="1" x14ac:dyDescent="0.25">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row>
    <row r="311" spans="2:90" ht="12.75" customHeight="1" x14ac:dyDescent="0.25">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row>
    <row r="312" spans="2:90" ht="12.75" customHeight="1" x14ac:dyDescent="0.25">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row>
    <row r="313" spans="2:90" ht="12.75" customHeight="1" x14ac:dyDescent="0.25">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row>
    <row r="314" spans="2:90" ht="12.75" customHeight="1" x14ac:dyDescent="0.25">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row>
    <row r="315" spans="2:90" ht="12.75" customHeight="1" x14ac:dyDescent="0.25">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row>
    <row r="316" spans="2:90" ht="12.75" customHeight="1" x14ac:dyDescent="0.25">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row>
    <row r="317" spans="2:90" ht="12.75" customHeight="1" x14ac:dyDescent="0.25">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row>
    <row r="318" spans="2:90" ht="12.75" customHeight="1" x14ac:dyDescent="0.25">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row>
    <row r="319" spans="2:90" ht="12.75" customHeight="1" x14ac:dyDescent="0.25">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row>
    <row r="320" spans="2:90" ht="12.75" customHeight="1" x14ac:dyDescent="0.25">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row>
    <row r="321" spans="2:90" ht="12.75" customHeight="1" x14ac:dyDescent="0.25">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row>
    <row r="322" spans="2:90" ht="12.75" customHeight="1" x14ac:dyDescent="0.25">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row>
    <row r="323" spans="2:90" ht="12.75" customHeight="1" x14ac:dyDescent="0.25">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row>
    <row r="324" spans="2:90" ht="12.75" customHeight="1" x14ac:dyDescent="0.25">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row>
    <row r="325" spans="2:90" ht="12.75" customHeight="1" x14ac:dyDescent="0.25">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row>
    <row r="326" spans="2:90" ht="12.75" customHeight="1" x14ac:dyDescent="0.25">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row>
    <row r="327" spans="2:90" ht="12.75" customHeight="1" x14ac:dyDescent="0.25">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row>
    <row r="328" spans="2:90" ht="12.75" customHeight="1" x14ac:dyDescent="0.25">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row>
    <row r="329" spans="2:90" ht="12.75" customHeight="1" x14ac:dyDescent="0.25">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row>
    <row r="330" spans="2:90" ht="12.75" customHeight="1" x14ac:dyDescent="0.25">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row>
    <row r="331" spans="2:90" ht="12.75" customHeight="1" x14ac:dyDescent="0.25">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row>
    <row r="332" spans="2:90" ht="12.75" customHeight="1" x14ac:dyDescent="0.25">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row>
    <row r="333" spans="2:90" ht="12.75" customHeight="1" x14ac:dyDescent="0.25">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row>
    <row r="334" spans="2:90" ht="12.75" customHeight="1" x14ac:dyDescent="0.25">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row>
    <row r="335" spans="2:90" ht="12.75" customHeight="1" x14ac:dyDescent="0.25">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row>
    <row r="336" spans="2:90" ht="12.75" customHeight="1" x14ac:dyDescent="0.25">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row>
    <row r="337" spans="2:90" ht="12.75" customHeight="1" x14ac:dyDescent="0.25">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row>
    <row r="338" spans="2:90" ht="12.75" customHeight="1" x14ac:dyDescent="0.25">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row>
    <row r="339" spans="2:90" ht="12.75" customHeight="1" x14ac:dyDescent="0.25">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row>
    <row r="340" spans="2:90" ht="12.75" customHeight="1" x14ac:dyDescent="0.25">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row>
    <row r="341" spans="2:90" ht="12.75" customHeight="1" x14ac:dyDescent="0.25">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row>
    <row r="342" spans="2:90" ht="12.75" customHeight="1" x14ac:dyDescent="0.25">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row>
    <row r="343" spans="2:90" ht="12.75" customHeight="1" x14ac:dyDescent="0.25">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row>
    <row r="344" spans="2:90" ht="12.75" customHeight="1" x14ac:dyDescent="0.25">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row>
    <row r="345" spans="2:90" ht="12.75" customHeight="1" x14ac:dyDescent="0.25">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row>
    <row r="346" spans="2:90" ht="12.75" customHeight="1" x14ac:dyDescent="0.25">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row>
    <row r="347" spans="2:90" ht="12.75" customHeight="1" x14ac:dyDescent="0.25">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row>
    <row r="348" spans="2:90" ht="12.75" customHeight="1" x14ac:dyDescent="0.25">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row>
    <row r="349" spans="2:90" ht="12.75" customHeight="1" x14ac:dyDescent="0.25">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row>
    <row r="350" spans="2:90" ht="12.75" customHeight="1" x14ac:dyDescent="0.25">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row>
    <row r="351" spans="2:90" ht="12.75" customHeight="1" x14ac:dyDescent="0.25">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row>
    <row r="352" spans="2:90" ht="12.75" customHeight="1" x14ac:dyDescent="0.25">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row>
    <row r="353" spans="2:90" ht="12.75" customHeight="1" x14ac:dyDescent="0.25">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row>
    <row r="354" spans="2:90" ht="12.75" customHeight="1" x14ac:dyDescent="0.25">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row>
    <row r="355" spans="2:90" ht="12.75" customHeight="1" x14ac:dyDescent="0.25">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row>
    <row r="356" spans="2:90" ht="12.75" customHeight="1" x14ac:dyDescent="0.25">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row>
    <row r="357" spans="2:90" ht="12.75" customHeight="1" x14ac:dyDescent="0.25">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row>
    <row r="358" spans="2:90" ht="12.75" customHeight="1" x14ac:dyDescent="0.25">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row>
    <row r="359" spans="2:90" ht="12.75" customHeight="1" x14ac:dyDescent="0.25">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row>
    <row r="360" spans="2:90" ht="12.75" customHeight="1" x14ac:dyDescent="0.25">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row>
    <row r="361" spans="2:90" ht="12.75" customHeight="1" x14ac:dyDescent="0.25">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row>
    <row r="362" spans="2:90" ht="12.75" customHeight="1" x14ac:dyDescent="0.25">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row>
    <row r="363" spans="2:90" ht="12.75" customHeight="1" x14ac:dyDescent="0.25">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row>
    <row r="364" spans="2:90" ht="12.75" customHeight="1" x14ac:dyDescent="0.25">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row>
    <row r="365" spans="2:90" ht="12.75" customHeight="1" x14ac:dyDescent="0.25">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row>
    <row r="366" spans="2:90" ht="12.75" customHeight="1" x14ac:dyDescent="0.25">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row>
    <row r="367" spans="2:90" ht="12.75" customHeight="1" x14ac:dyDescent="0.25">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row>
    <row r="368" spans="2:90" ht="12.75" customHeight="1" x14ac:dyDescent="0.25">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row>
    <row r="369" spans="2:90" ht="12.75" customHeight="1" x14ac:dyDescent="0.25">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row>
    <row r="370" spans="2:90" ht="12.75" customHeight="1" x14ac:dyDescent="0.25">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row>
    <row r="371" spans="2:90" ht="12.75" customHeight="1" x14ac:dyDescent="0.25">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row>
    <row r="372" spans="2:90" ht="12.75" customHeight="1" x14ac:dyDescent="0.25">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row>
    <row r="373" spans="2:90" ht="12.75" customHeight="1" x14ac:dyDescent="0.25">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row>
    <row r="374" spans="2:90" ht="12.75" customHeight="1" x14ac:dyDescent="0.25">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row>
    <row r="375" spans="2:90" ht="12.75" customHeight="1" x14ac:dyDescent="0.25">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row>
    <row r="376" spans="2:90" ht="12.75" customHeight="1" x14ac:dyDescent="0.25">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row>
    <row r="377" spans="2:90" ht="12.75" customHeight="1" x14ac:dyDescent="0.25">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row>
    <row r="378" spans="2:90" ht="12.75" customHeight="1" x14ac:dyDescent="0.25">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row>
    <row r="379" spans="2:90" ht="12.75" customHeight="1" x14ac:dyDescent="0.25">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row>
    <row r="380" spans="2:90" ht="12.75" customHeight="1" x14ac:dyDescent="0.25">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row>
    <row r="381" spans="2:90" ht="12.75" customHeight="1" x14ac:dyDescent="0.25">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row>
    <row r="382" spans="2:90" ht="12.75" customHeight="1" x14ac:dyDescent="0.25">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row>
    <row r="383" spans="2:90" ht="12.75" customHeight="1" x14ac:dyDescent="0.25">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row>
    <row r="384" spans="2:90" ht="12.75" customHeight="1" x14ac:dyDescent="0.25">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row>
    <row r="385" spans="2:90" ht="12.75" customHeight="1" x14ac:dyDescent="0.25">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row>
    <row r="386" spans="2:90" ht="12.75" customHeight="1" x14ac:dyDescent="0.25">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row>
    <row r="387" spans="2:90" ht="12.75" customHeight="1" x14ac:dyDescent="0.25">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row>
    <row r="388" spans="2:90" ht="12.75" customHeight="1" x14ac:dyDescent="0.25">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row>
    <row r="389" spans="2:90" ht="12.75" customHeight="1" x14ac:dyDescent="0.25">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row>
    <row r="390" spans="2:90" ht="12.75" customHeight="1" x14ac:dyDescent="0.25">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row>
    <row r="391" spans="2:90" ht="12.75" customHeight="1" x14ac:dyDescent="0.25">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row>
    <row r="392" spans="2:90" ht="12.75" customHeight="1" x14ac:dyDescent="0.25">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row>
    <row r="393" spans="2:90" ht="12.75" customHeight="1" x14ac:dyDescent="0.25">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row>
    <row r="394" spans="2:90" ht="12.75" customHeight="1" x14ac:dyDescent="0.25">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row>
    <row r="395" spans="2:90" ht="12.75" customHeight="1" x14ac:dyDescent="0.25">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row>
    <row r="396" spans="2:90" ht="12.75" customHeight="1" x14ac:dyDescent="0.25">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row>
    <row r="397" spans="2:90" ht="12.75" customHeight="1" x14ac:dyDescent="0.25">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row>
    <row r="398" spans="2:90" ht="12.75" customHeight="1" x14ac:dyDescent="0.25">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row>
    <row r="399" spans="2:90" ht="12.75" customHeight="1" x14ac:dyDescent="0.25">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row>
    <row r="400" spans="2:90" ht="12.75" customHeight="1" x14ac:dyDescent="0.25">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row>
    <row r="401" spans="2:90" ht="12.75" customHeight="1" x14ac:dyDescent="0.25">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row>
    <row r="402" spans="2:90" ht="12.75" customHeight="1" x14ac:dyDescent="0.25">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row>
    <row r="403" spans="2:90" ht="12.75" customHeight="1" x14ac:dyDescent="0.25">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row>
    <row r="404" spans="2:90" ht="12.75" customHeight="1" x14ac:dyDescent="0.25">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row>
    <row r="405" spans="2:90" ht="12.75" customHeight="1" x14ac:dyDescent="0.25">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row>
    <row r="406" spans="2:90" ht="12.75" customHeight="1" x14ac:dyDescent="0.25">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row>
    <row r="407" spans="2:90" ht="12.75" customHeight="1" x14ac:dyDescent="0.25">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row>
    <row r="408" spans="2:90" ht="12.75" customHeight="1" x14ac:dyDescent="0.25">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row>
    <row r="409" spans="2:90" ht="12.75" customHeight="1" x14ac:dyDescent="0.25">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row>
    <row r="410" spans="2:90" ht="12.75" customHeight="1" x14ac:dyDescent="0.25">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row>
    <row r="411" spans="2:90" ht="12.75" customHeight="1" x14ac:dyDescent="0.25">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row>
    <row r="412" spans="2:90" ht="12.75" customHeight="1" x14ac:dyDescent="0.25">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row>
    <row r="413" spans="2:90" ht="12.75" customHeight="1" x14ac:dyDescent="0.25">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row>
    <row r="414" spans="2:90" ht="12.75" customHeight="1" x14ac:dyDescent="0.25">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row>
    <row r="415" spans="2:90" ht="12.75" customHeight="1" x14ac:dyDescent="0.25">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row>
    <row r="416" spans="2:90" ht="12.75" customHeight="1" x14ac:dyDescent="0.25">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row>
    <row r="417" spans="2:90" ht="12.75" customHeight="1" x14ac:dyDescent="0.25">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row>
    <row r="418" spans="2:90" ht="12.75" customHeight="1" x14ac:dyDescent="0.25">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row>
    <row r="419" spans="2:90" ht="12.75" customHeight="1" x14ac:dyDescent="0.25">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row>
    <row r="420" spans="2:90" ht="12.75" customHeight="1" x14ac:dyDescent="0.25">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row>
    <row r="421" spans="2:90" ht="12.75" customHeight="1" x14ac:dyDescent="0.25">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row>
    <row r="422" spans="2:90" ht="12.75" customHeight="1" x14ac:dyDescent="0.25">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row>
    <row r="423" spans="2:90" ht="12.75" customHeight="1" x14ac:dyDescent="0.25">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row>
    <row r="424" spans="2:90" ht="12.75" customHeight="1" x14ac:dyDescent="0.25">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row>
    <row r="425" spans="2:90" ht="12.75" customHeight="1" x14ac:dyDescent="0.25">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row>
    <row r="426" spans="2:90" ht="12.75" customHeight="1" x14ac:dyDescent="0.25">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row>
    <row r="427" spans="2:90" ht="12.75" customHeight="1" x14ac:dyDescent="0.25">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row>
    <row r="428" spans="2:90" ht="12.75" customHeight="1" x14ac:dyDescent="0.25">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row>
    <row r="429" spans="2:90" ht="12.75" customHeight="1" x14ac:dyDescent="0.25">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row>
    <row r="430" spans="2:90" ht="12.75" customHeight="1" x14ac:dyDescent="0.25">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row>
    <row r="431" spans="2:90" ht="12.75" customHeight="1" x14ac:dyDescent="0.25">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row>
    <row r="432" spans="2:90" ht="12.75" customHeight="1" x14ac:dyDescent="0.25">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row>
    <row r="433" spans="2:90" ht="12.75" customHeight="1" x14ac:dyDescent="0.25">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row>
    <row r="434" spans="2:90" ht="12.75" customHeight="1" x14ac:dyDescent="0.25">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row>
    <row r="435" spans="2:90" ht="12.75" customHeight="1" x14ac:dyDescent="0.25">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row>
    <row r="436" spans="2:90" ht="12.75" customHeight="1" x14ac:dyDescent="0.25">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row>
    <row r="437" spans="2:90" ht="12.75" customHeight="1" x14ac:dyDescent="0.25">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row>
    <row r="438" spans="2:90" ht="12.75" customHeight="1" x14ac:dyDescent="0.25">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row>
    <row r="439" spans="2:90" ht="12.75" customHeight="1" x14ac:dyDescent="0.25">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row>
    <row r="440" spans="2:90" ht="12.75" customHeight="1" x14ac:dyDescent="0.25">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row>
    <row r="441" spans="2:90" ht="12.75" customHeight="1" x14ac:dyDescent="0.25">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row>
    <row r="442" spans="2:90" ht="12.75" customHeight="1" x14ac:dyDescent="0.25">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row>
    <row r="443" spans="2:90" ht="12.75" customHeight="1" x14ac:dyDescent="0.25">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row>
    <row r="444" spans="2:90" ht="12.75" customHeight="1" x14ac:dyDescent="0.25">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row>
    <row r="445" spans="2:90" ht="12.75" customHeight="1" x14ac:dyDescent="0.25">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row>
    <row r="446" spans="2:90" ht="12.75" customHeight="1" x14ac:dyDescent="0.25">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row>
    <row r="447" spans="2:90" ht="12.75" customHeight="1" x14ac:dyDescent="0.25">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row>
    <row r="448" spans="2:90" ht="12.75" customHeight="1" x14ac:dyDescent="0.25">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row>
    <row r="449" spans="2:90" ht="12.75" customHeight="1" x14ac:dyDescent="0.25">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row>
    <row r="450" spans="2:90" ht="12.75" customHeight="1" x14ac:dyDescent="0.25">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row>
    <row r="451" spans="2:90" ht="12.75" customHeight="1" x14ac:dyDescent="0.25">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row>
    <row r="452" spans="2:90" ht="12.75" customHeight="1" x14ac:dyDescent="0.25">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row>
    <row r="453" spans="2:90" ht="12.75" customHeight="1" x14ac:dyDescent="0.25">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row>
    <row r="454" spans="2:90" ht="12.75" customHeight="1" x14ac:dyDescent="0.25">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row>
    <row r="455" spans="2:90" ht="12.75" customHeight="1" x14ac:dyDescent="0.25">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row>
    <row r="456" spans="2:90" ht="12.75" customHeight="1" x14ac:dyDescent="0.25">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row>
    <row r="457" spans="2:90" ht="12.75" customHeight="1" x14ac:dyDescent="0.25">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row>
    <row r="458" spans="2:90" ht="12.75" customHeight="1" x14ac:dyDescent="0.25">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row>
    <row r="459" spans="2:90" ht="12.75" customHeight="1" x14ac:dyDescent="0.25">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row>
    <row r="460" spans="2:90" ht="12.75" customHeight="1" x14ac:dyDescent="0.25">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row>
    <row r="461" spans="2:90" ht="12.75" customHeight="1" x14ac:dyDescent="0.25">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row>
    <row r="462" spans="2:90" ht="12.75" customHeight="1" x14ac:dyDescent="0.25">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row>
    <row r="463" spans="2:90" ht="12.75" customHeight="1" x14ac:dyDescent="0.25">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row>
    <row r="464" spans="2:90" ht="12.75" customHeight="1" x14ac:dyDescent="0.25">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row>
    <row r="465" spans="2:90" ht="12.75" customHeight="1" x14ac:dyDescent="0.25">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row>
    <row r="466" spans="2:90" ht="12.75" customHeight="1" x14ac:dyDescent="0.25">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row>
    <row r="467" spans="2:90" ht="12.75" customHeight="1" x14ac:dyDescent="0.25">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row>
    <row r="468" spans="2:90" ht="12.75" customHeight="1" x14ac:dyDescent="0.25">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row>
    <row r="469" spans="2:90" ht="12.75" customHeight="1" x14ac:dyDescent="0.25">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row>
    <row r="470" spans="2:90" ht="12.75" customHeight="1" x14ac:dyDescent="0.25">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row>
    <row r="471" spans="2:90" ht="12.75" customHeight="1" x14ac:dyDescent="0.25">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row>
    <row r="472" spans="2:90" ht="12.75" customHeight="1" x14ac:dyDescent="0.25">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row>
    <row r="473" spans="2:90" ht="12.75" customHeight="1" x14ac:dyDescent="0.25">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row>
    <row r="474" spans="2:90" ht="12.75" customHeight="1" x14ac:dyDescent="0.25">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row>
    <row r="475" spans="2:90" ht="12.75" customHeight="1" x14ac:dyDescent="0.25">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row>
    <row r="476" spans="2:90" ht="12.75" customHeight="1" x14ac:dyDescent="0.25">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row>
    <row r="477" spans="2:90" ht="12.75" customHeight="1" x14ac:dyDescent="0.25">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row>
    <row r="478" spans="2:90" ht="12.75" customHeight="1" x14ac:dyDescent="0.25">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row>
    <row r="479" spans="2:90" ht="12.75" customHeight="1" x14ac:dyDescent="0.25">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row>
    <row r="480" spans="2:90" ht="12.75" customHeight="1" x14ac:dyDescent="0.25">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row>
    <row r="481" spans="2:90" ht="12.75" customHeight="1" x14ac:dyDescent="0.25">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row>
    <row r="482" spans="2:90" ht="12.75" customHeight="1" x14ac:dyDescent="0.25">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row>
    <row r="483" spans="2:90" ht="12.75" customHeight="1" x14ac:dyDescent="0.25">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row>
    <row r="484" spans="2:90" ht="12.75" customHeight="1" x14ac:dyDescent="0.25">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row>
    <row r="485" spans="2:90" ht="12.75" customHeight="1" x14ac:dyDescent="0.25">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row>
    <row r="486" spans="2:90" ht="12.75" customHeight="1" x14ac:dyDescent="0.25">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row>
    <row r="487" spans="2:90" ht="12.75" customHeight="1" x14ac:dyDescent="0.25">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row>
    <row r="488" spans="2:90" ht="12.75" customHeight="1" x14ac:dyDescent="0.25">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row>
    <row r="489" spans="2:90" ht="12.75" customHeight="1" x14ac:dyDescent="0.25">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row>
    <row r="490" spans="2:90" ht="12.75" customHeight="1" x14ac:dyDescent="0.25">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row>
    <row r="491" spans="2:90" ht="12.75" customHeight="1" x14ac:dyDescent="0.25">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row>
    <row r="492" spans="2:90" ht="12.75" customHeight="1" x14ac:dyDescent="0.25">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row>
    <row r="493" spans="2:90" ht="12.75" customHeight="1" x14ac:dyDescent="0.25">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row>
    <row r="494" spans="2:90" ht="12.75" customHeight="1" x14ac:dyDescent="0.25">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row>
    <row r="495" spans="2:90" ht="12.75" customHeight="1" x14ac:dyDescent="0.25">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row>
    <row r="496" spans="2:90" ht="12.75" customHeight="1" x14ac:dyDescent="0.25">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row>
    <row r="497" spans="2:90" ht="12.75" customHeight="1" x14ac:dyDescent="0.25">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row>
    <row r="498" spans="2:90" ht="12.75" customHeight="1" x14ac:dyDescent="0.25">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row>
    <row r="499" spans="2:90" ht="12.75" customHeight="1" x14ac:dyDescent="0.25">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row>
    <row r="500" spans="2:90" ht="12.75" customHeight="1" x14ac:dyDescent="0.25">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row>
    <row r="501" spans="2:90" ht="12.75" customHeight="1" x14ac:dyDescent="0.25">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row>
    <row r="502" spans="2:90" ht="12.75" customHeight="1" x14ac:dyDescent="0.25">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row>
    <row r="503" spans="2:90" ht="12.75" customHeight="1" x14ac:dyDescent="0.25">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row>
    <row r="504" spans="2:90" ht="12.75" customHeight="1" x14ac:dyDescent="0.25">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row>
    <row r="505" spans="2:90" ht="12.75" customHeight="1" x14ac:dyDescent="0.25">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row>
    <row r="506" spans="2:90" ht="12.75" customHeight="1" x14ac:dyDescent="0.25">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row>
    <row r="507" spans="2:90" ht="12.75" customHeight="1" x14ac:dyDescent="0.25">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row>
    <row r="508" spans="2:90" ht="12.75" customHeight="1" x14ac:dyDescent="0.25">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row>
    <row r="509" spans="2:90" ht="12.75" customHeight="1" x14ac:dyDescent="0.25">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row>
    <row r="510" spans="2:90" ht="12.75" customHeight="1" x14ac:dyDescent="0.25">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row>
    <row r="511" spans="2:90" ht="12.75" customHeight="1" x14ac:dyDescent="0.25">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row>
    <row r="512" spans="2:90" ht="12.75" customHeight="1" x14ac:dyDescent="0.25">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row>
    <row r="513" spans="2:90" ht="12.75" customHeight="1" x14ac:dyDescent="0.25">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row>
    <row r="514" spans="2:90" ht="12.75" customHeight="1" x14ac:dyDescent="0.25">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row>
    <row r="515" spans="2:90" ht="12.75" customHeight="1" x14ac:dyDescent="0.25">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row>
    <row r="516" spans="2:90" ht="12.75" customHeight="1" x14ac:dyDescent="0.25">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row>
    <row r="517" spans="2:90" ht="12.75" customHeight="1" x14ac:dyDescent="0.25">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row>
    <row r="518" spans="2:90" ht="12.75" customHeight="1" x14ac:dyDescent="0.25">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row>
    <row r="519" spans="2:90" ht="12.75" customHeight="1" x14ac:dyDescent="0.25">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row>
    <row r="520" spans="2:90" ht="12.75" customHeight="1" x14ac:dyDescent="0.25">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row>
    <row r="521" spans="2:90" ht="12.75" customHeight="1" x14ac:dyDescent="0.25">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row>
    <row r="522" spans="2:90" ht="12.75" customHeight="1" x14ac:dyDescent="0.25">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row>
    <row r="523" spans="2:90" ht="12.75" customHeight="1" x14ac:dyDescent="0.25">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row>
    <row r="524" spans="2:90" ht="12.75" customHeight="1" x14ac:dyDescent="0.25">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row>
    <row r="525" spans="2:90" ht="12.75" customHeight="1" x14ac:dyDescent="0.25">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row>
    <row r="526" spans="2:90" ht="12.75" customHeight="1" x14ac:dyDescent="0.25">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row>
    <row r="527" spans="2:90" ht="12.75" customHeight="1" x14ac:dyDescent="0.25">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row>
    <row r="528" spans="2:90" ht="12.75" customHeight="1" x14ac:dyDescent="0.25">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row>
    <row r="529" spans="2:90" ht="12.75" customHeight="1" x14ac:dyDescent="0.25">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row>
    <row r="530" spans="2:90" ht="12.75" customHeight="1" x14ac:dyDescent="0.25">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row>
    <row r="531" spans="2:90" ht="12.75" customHeight="1" x14ac:dyDescent="0.25">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row>
    <row r="532" spans="2:90" ht="12.75" customHeight="1" x14ac:dyDescent="0.25">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row>
    <row r="533" spans="2:90" ht="12.75" customHeight="1" x14ac:dyDescent="0.25">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row>
    <row r="534" spans="2:90" ht="12.75" customHeight="1" x14ac:dyDescent="0.25">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row>
    <row r="535" spans="2:90" ht="12.75" customHeight="1" x14ac:dyDescent="0.25">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row>
    <row r="536" spans="2:90" ht="12.75" customHeight="1" x14ac:dyDescent="0.25">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row>
    <row r="537" spans="2:90" ht="12.75" customHeight="1" x14ac:dyDescent="0.25">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row>
    <row r="538" spans="2:90" ht="12.75" customHeight="1" x14ac:dyDescent="0.25">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row>
    <row r="539" spans="2:90" ht="12.75" customHeight="1" x14ac:dyDescent="0.25">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row>
    <row r="540" spans="2:90" ht="12.75" customHeight="1" x14ac:dyDescent="0.25">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row>
    <row r="541" spans="2:90" ht="12.75" customHeight="1" x14ac:dyDescent="0.25">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row>
    <row r="542" spans="2:90" ht="12.75" customHeight="1" x14ac:dyDescent="0.25">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row>
    <row r="543" spans="2:90" ht="12.75" customHeight="1" x14ac:dyDescent="0.25">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row>
    <row r="544" spans="2:90" ht="12.75" customHeight="1" x14ac:dyDescent="0.25">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row>
    <row r="545" spans="2:90" ht="12.75" customHeight="1" x14ac:dyDescent="0.25">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row>
    <row r="546" spans="2:90" ht="12.75" customHeight="1" x14ac:dyDescent="0.25">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row>
    <row r="547" spans="2:90" ht="12.75" customHeight="1" x14ac:dyDescent="0.25">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row>
    <row r="548" spans="2:90" ht="12.75" customHeight="1" x14ac:dyDescent="0.25">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row>
    <row r="549" spans="2:90" ht="12.75" customHeight="1" x14ac:dyDescent="0.25">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row>
    <row r="550" spans="2:90" ht="12.75" customHeight="1" x14ac:dyDescent="0.25">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row>
    <row r="551" spans="2:90" ht="12.75" customHeight="1" x14ac:dyDescent="0.25">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row>
    <row r="552" spans="2:90" ht="12.75" customHeight="1" x14ac:dyDescent="0.25">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row>
    <row r="553" spans="2:90" ht="12.75" customHeight="1" x14ac:dyDescent="0.25">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row>
    <row r="554" spans="2:90" ht="12.75" customHeight="1" x14ac:dyDescent="0.25">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row>
    <row r="555" spans="2:90" ht="12.75" customHeight="1" x14ac:dyDescent="0.25">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row>
    <row r="556" spans="2:90" ht="12.75" customHeight="1" x14ac:dyDescent="0.25">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row>
    <row r="557" spans="2:90" ht="12.75" customHeight="1" x14ac:dyDescent="0.25">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row>
    <row r="558" spans="2:90" ht="12.75" customHeight="1" x14ac:dyDescent="0.25">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row>
    <row r="559" spans="2:90" ht="12.75" customHeight="1" x14ac:dyDescent="0.25">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row>
    <row r="560" spans="2:90" ht="12.75" customHeight="1" x14ac:dyDescent="0.25">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row>
    <row r="561" spans="2:90" ht="12.75" customHeight="1" x14ac:dyDescent="0.25">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row>
    <row r="562" spans="2:90" ht="12.75" customHeight="1" x14ac:dyDescent="0.25">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row>
    <row r="563" spans="2:90" ht="12.75" customHeight="1" x14ac:dyDescent="0.25">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row>
    <row r="564" spans="2:90" ht="12.75" customHeight="1" x14ac:dyDescent="0.25">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row>
    <row r="565" spans="2:90" ht="12.75" customHeight="1" x14ac:dyDescent="0.25">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row>
    <row r="566" spans="2:90" ht="12.75" customHeight="1" x14ac:dyDescent="0.25">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row>
    <row r="567" spans="2:90" ht="12.75" customHeight="1" x14ac:dyDescent="0.25">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row>
    <row r="568" spans="2:90" ht="12.75" customHeight="1" x14ac:dyDescent="0.25">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row>
    <row r="569" spans="2:90" ht="12.75" customHeight="1" x14ac:dyDescent="0.25">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row>
    <row r="570" spans="2:90" ht="12.75" customHeight="1" x14ac:dyDescent="0.25">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row>
    <row r="571" spans="2:90" ht="12.75" customHeight="1" x14ac:dyDescent="0.25">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row>
    <row r="572" spans="2:90" ht="12.75" customHeight="1" x14ac:dyDescent="0.25">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row>
    <row r="573" spans="2:90" ht="12.75" customHeight="1" x14ac:dyDescent="0.25">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row>
    <row r="574" spans="2:90" ht="12.75" customHeight="1" x14ac:dyDescent="0.25">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row>
    <row r="575" spans="2:90" ht="12.75" customHeight="1" x14ac:dyDescent="0.25">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row>
    <row r="576" spans="2:90" ht="12.75" customHeight="1" x14ac:dyDescent="0.25">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row>
    <row r="577" spans="2:90" ht="12.75" customHeight="1" x14ac:dyDescent="0.25">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row>
    <row r="578" spans="2:90" ht="12.75" customHeight="1" x14ac:dyDescent="0.25">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row>
    <row r="579" spans="2:90" ht="12.75" customHeight="1" x14ac:dyDescent="0.25">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row>
    <row r="580" spans="2:90" ht="12.75" customHeight="1" x14ac:dyDescent="0.25">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row>
    <row r="581" spans="2:90" ht="12.75" customHeight="1" x14ac:dyDescent="0.25">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row>
    <row r="582" spans="2:90" ht="12.75" customHeight="1" x14ac:dyDescent="0.25">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row>
    <row r="583" spans="2:90" ht="12.75" customHeight="1" x14ac:dyDescent="0.25">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row>
    <row r="584" spans="2:90" ht="12.75" customHeight="1" x14ac:dyDescent="0.25">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row>
    <row r="585" spans="2:90" ht="12.75" customHeight="1" x14ac:dyDescent="0.25">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row>
    <row r="586" spans="2:90" ht="12.75" customHeight="1" x14ac:dyDescent="0.25">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row>
    <row r="587" spans="2:90" ht="12.75" customHeight="1" x14ac:dyDescent="0.25">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row>
    <row r="588" spans="2:90" ht="12.75" customHeight="1" x14ac:dyDescent="0.25">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row>
    <row r="589" spans="2:90" ht="12.75" customHeight="1" x14ac:dyDescent="0.25">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row>
    <row r="590" spans="2:90" ht="12.75" customHeight="1" x14ac:dyDescent="0.25">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row>
    <row r="591" spans="2:90" ht="12.75" customHeight="1" x14ac:dyDescent="0.25">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row>
    <row r="592" spans="2:90" ht="12.75" customHeight="1" x14ac:dyDescent="0.25">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row>
    <row r="593" spans="2:90" ht="12.75" customHeight="1" x14ac:dyDescent="0.25">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row>
    <row r="594" spans="2:90" ht="12.75" customHeight="1" x14ac:dyDescent="0.25">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row>
    <row r="595" spans="2:90" ht="12.75" customHeight="1" x14ac:dyDescent="0.25">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row>
    <row r="596" spans="2:90" ht="12.75" customHeight="1" x14ac:dyDescent="0.25">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row>
    <row r="597" spans="2:90" ht="12.75" customHeight="1" x14ac:dyDescent="0.25">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row>
    <row r="598" spans="2:90" ht="12.75" customHeight="1" x14ac:dyDescent="0.25">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row>
    <row r="599" spans="2:90" ht="12.75" customHeight="1" x14ac:dyDescent="0.25">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row>
    <row r="600" spans="2:90" ht="12.75" customHeight="1" x14ac:dyDescent="0.25">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row>
    <row r="601" spans="2:90" ht="12.75" customHeight="1" x14ac:dyDescent="0.25">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row>
    <row r="602" spans="2:90" ht="12.75" customHeight="1" x14ac:dyDescent="0.25">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row>
    <row r="603" spans="2:90" ht="12.75" customHeight="1" x14ac:dyDescent="0.25">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row>
    <row r="604" spans="2:90" ht="12.75" customHeight="1" x14ac:dyDescent="0.25">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row>
    <row r="605" spans="2:90" ht="12.75" customHeight="1" x14ac:dyDescent="0.25">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row>
    <row r="606" spans="2:90" ht="12.75" customHeight="1" x14ac:dyDescent="0.25">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row>
    <row r="607" spans="2:90" ht="12.75" customHeight="1" x14ac:dyDescent="0.25">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row>
    <row r="608" spans="2:90" ht="12.75" customHeight="1" x14ac:dyDescent="0.25">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row>
    <row r="609" spans="2:90" ht="12.75" customHeight="1" x14ac:dyDescent="0.25">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row>
    <row r="610" spans="2:90" ht="12.75" customHeight="1" x14ac:dyDescent="0.25">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row>
    <row r="611" spans="2:90" ht="12.75" customHeight="1" x14ac:dyDescent="0.25">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row>
    <row r="612" spans="2:90" ht="12.75" customHeight="1" x14ac:dyDescent="0.25">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row>
    <row r="613" spans="2:90" ht="12.75" customHeight="1" x14ac:dyDescent="0.25">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row>
    <row r="614" spans="2:90" ht="12.75" customHeight="1" x14ac:dyDescent="0.25">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row>
    <row r="615" spans="2:90" ht="12.75" customHeight="1" x14ac:dyDescent="0.25">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row>
    <row r="616" spans="2:90" ht="12.75" customHeight="1" x14ac:dyDescent="0.25">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row>
    <row r="617" spans="2:90" ht="12.75" customHeight="1" x14ac:dyDescent="0.25">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row>
    <row r="618" spans="2:90" ht="12.75" customHeight="1" x14ac:dyDescent="0.25">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row>
    <row r="619" spans="2:90" ht="12.75" customHeight="1" x14ac:dyDescent="0.25">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row>
    <row r="620" spans="2:90" ht="12.75" customHeight="1" x14ac:dyDescent="0.25">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row>
    <row r="621" spans="2:90" ht="12.75" customHeight="1" x14ac:dyDescent="0.25">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row>
    <row r="622" spans="2:90" ht="12.75" customHeight="1" x14ac:dyDescent="0.25">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row>
    <row r="623" spans="2:90" ht="12.75" customHeight="1" x14ac:dyDescent="0.25">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row>
    <row r="624" spans="2:90" ht="12.75" customHeight="1" x14ac:dyDescent="0.25">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row>
    <row r="625" spans="2:90" ht="12.75" customHeight="1" x14ac:dyDescent="0.25">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row>
    <row r="626" spans="2:90" ht="12.75" customHeight="1" x14ac:dyDescent="0.25">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row>
    <row r="627" spans="2:90" ht="12.75" customHeight="1" x14ac:dyDescent="0.25">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row>
    <row r="628" spans="2:90" ht="12.75" customHeight="1" x14ac:dyDescent="0.25">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row>
    <row r="629" spans="2:90" ht="12.75" customHeight="1" x14ac:dyDescent="0.25">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row>
    <row r="630" spans="2:90" ht="12.75" customHeight="1" x14ac:dyDescent="0.25">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row>
    <row r="631" spans="2:90" ht="12.75" customHeight="1" x14ac:dyDescent="0.25">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row>
    <row r="632" spans="2:90" ht="12.75" customHeight="1" x14ac:dyDescent="0.25">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row>
    <row r="633" spans="2:90" ht="12.75" customHeight="1" x14ac:dyDescent="0.25">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row>
    <row r="634" spans="2:90" ht="12.75" customHeight="1" x14ac:dyDescent="0.25">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row>
    <row r="635" spans="2:90" ht="12.75" customHeight="1" x14ac:dyDescent="0.25">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row>
    <row r="636" spans="2:90" ht="12.75" customHeight="1" x14ac:dyDescent="0.25">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row>
    <row r="637" spans="2:90" ht="12.75" customHeight="1" x14ac:dyDescent="0.25">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row>
    <row r="638" spans="2:90" ht="12.75" customHeight="1" x14ac:dyDescent="0.25">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row>
    <row r="639" spans="2:90" ht="12.75" customHeight="1" x14ac:dyDescent="0.25">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row>
    <row r="640" spans="2:90" ht="12.75" customHeight="1" x14ac:dyDescent="0.25">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row>
    <row r="641" spans="2:90" ht="12.75" customHeight="1" x14ac:dyDescent="0.25">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row>
    <row r="642" spans="2:90" ht="12.75" customHeight="1" x14ac:dyDescent="0.25">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row>
    <row r="643" spans="2:90" ht="12.75" customHeight="1" x14ac:dyDescent="0.25">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row>
    <row r="644" spans="2:90" ht="12.75" customHeight="1" x14ac:dyDescent="0.25">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row>
    <row r="645" spans="2:90" ht="12.75" customHeight="1" x14ac:dyDescent="0.25">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row>
    <row r="646" spans="2:90" ht="12.75" customHeight="1" x14ac:dyDescent="0.25">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row>
    <row r="647" spans="2:90" ht="12.75" customHeight="1" x14ac:dyDescent="0.25">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row>
    <row r="648" spans="2:90" ht="12.75" customHeight="1" x14ac:dyDescent="0.25">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row>
    <row r="649" spans="2:90" ht="12.75" customHeight="1" x14ac:dyDescent="0.25">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row>
    <row r="650" spans="2:90" ht="12.75" customHeight="1" x14ac:dyDescent="0.25">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row>
    <row r="651" spans="2:90" ht="12.75" customHeight="1" x14ac:dyDescent="0.25">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row>
    <row r="652" spans="2:90" ht="12.75" customHeight="1" x14ac:dyDescent="0.25">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row>
    <row r="653" spans="2:90" ht="12.75" customHeight="1" x14ac:dyDescent="0.25">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row>
    <row r="654" spans="2:90" ht="12.75" customHeight="1" x14ac:dyDescent="0.25">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row>
    <row r="655" spans="2:90" ht="12.75" customHeight="1" x14ac:dyDescent="0.25">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row>
    <row r="656" spans="2:90" ht="12.75" customHeight="1" x14ac:dyDescent="0.25">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row>
    <row r="657" spans="2:90" ht="12.75" customHeight="1" x14ac:dyDescent="0.25">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row>
    <row r="658" spans="2:90" ht="12.75" customHeight="1" x14ac:dyDescent="0.25">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row>
    <row r="659" spans="2:90" ht="12.75" customHeight="1" x14ac:dyDescent="0.25">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row>
    <row r="660" spans="2:90" ht="12.75" customHeight="1" x14ac:dyDescent="0.25">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row>
    <row r="661" spans="2:90" ht="12.75" customHeight="1" x14ac:dyDescent="0.25">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row>
    <row r="662" spans="2:90" ht="12.75" customHeight="1" x14ac:dyDescent="0.25">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row>
    <row r="663" spans="2:90" ht="12.75" customHeight="1" x14ac:dyDescent="0.25">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row>
    <row r="664" spans="2:90" ht="12.75" customHeight="1" x14ac:dyDescent="0.25">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row>
    <row r="665" spans="2:90" ht="12.75" customHeight="1" x14ac:dyDescent="0.25">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row>
    <row r="666" spans="2:90" ht="12.75" customHeight="1" x14ac:dyDescent="0.25">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row>
    <row r="667" spans="2:90" ht="12.75" customHeight="1" x14ac:dyDescent="0.25">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row>
    <row r="668" spans="2:90" ht="12.75" customHeight="1" x14ac:dyDescent="0.25">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row>
    <row r="669" spans="2:90" ht="12.75" customHeight="1" x14ac:dyDescent="0.25">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row>
    <row r="670" spans="2:90" ht="12.75" customHeight="1" x14ac:dyDescent="0.25">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row>
    <row r="671" spans="2:90" ht="12.75" customHeight="1" x14ac:dyDescent="0.25">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row>
    <row r="672" spans="2:90" ht="12.75" customHeight="1" x14ac:dyDescent="0.25">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row>
    <row r="673" spans="2:90" ht="12.75" customHeight="1" x14ac:dyDescent="0.25">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row>
    <row r="674" spans="2:90" ht="12.75" customHeight="1" x14ac:dyDescent="0.25">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row>
    <row r="675" spans="2:90" ht="12.75" customHeight="1" x14ac:dyDescent="0.25">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row>
    <row r="676" spans="2:90" ht="12.75" customHeight="1" x14ac:dyDescent="0.25">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row>
    <row r="677" spans="2:90" ht="12.75" customHeight="1" x14ac:dyDescent="0.25">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row>
    <row r="678" spans="2:90" ht="12.75" customHeight="1" x14ac:dyDescent="0.25">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row>
    <row r="679" spans="2:90" ht="12.75" customHeight="1" x14ac:dyDescent="0.25">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row>
    <row r="680" spans="2:90" ht="12.75" customHeight="1" x14ac:dyDescent="0.25">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row>
    <row r="681" spans="2:90" ht="12.75" customHeight="1" x14ac:dyDescent="0.25">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row>
    <row r="682" spans="2:90" ht="12.75" customHeight="1" x14ac:dyDescent="0.25">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row>
    <row r="683" spans="2:90" ht="12.75" customHeight="1" x14ac:dyDescent="0.25">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row>
    <row r="684" spans="2:90" ht="12.75" customHeight="1" x14ac:dyDescent="0.25">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row>
    <row r="685" spans="2:90" ht="12.75" customHeight="1" x14ac:dyDescent="0.25">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row>
    <row r="686" spans="2:90" ht="12.75" customHeight="1" x14ac:dyDescent="0.25">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row>
    <row r="687" spans="2:90" ht="12.75" customHeight="1" x14ac:dyDescent="0.25">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row>
    <row r="688" spans="2:90" ht="12.75" customHeight="1" x14ac:dyDescent="0.25">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row>
    <row r="689" spans="2:90" ht="12.75" customHeight="1" x14ac:dyDescent="0.25">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row>
    <row r="690" spans="2:90" ht="12.75" customHeight="1" x14ac:dyDescent="0.25">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row>
    <row r="691" spans="2:90" ht="12.75" customHeight="1" x14ac:dyDescent="0.25">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row>
    <row r="692" spans="2:90" ht="12.75" customHeight="1" x14ac:dyDescent="0.25">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row>
    <row r="693" spans="2:90" ht="12.75" customHeight="1" x14ac:dyDescent="0.25">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row>
    <row r="694" spans="2:90" ht="12.75" customHeight="1" x14ac:dyDescent="0.25">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row>
    <row r="695" spans="2:90" ht="12.75" customHeight="1" x14ac:dyDescent="0.25">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row>
    <row r="696" spans="2:90" ht="12.75" customHeight="1" x14ac:dyDescent="0.25">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row>
    <row r="697" spans="2:90" ht="12.75" customHeight="1" x14ac:dyDescent="0.25">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row>
    <row r="698" spans="2:90" ht="12.75" customHeight="1" x14ac:dyDescent="0.25">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row>
    <row r="699" spans="2:90" ht="12.75" customHeight="1" x14ac:dyDescent="0.25">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row>
    <row r="700" spans="2:90" ht="12.75" customHeight="1" x14ac:dyDescent="0.25">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row>
    <row r="701" spans="2:90" ht="12.75" customHeight="1" x14ac:dyDescent="0.25">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row>
    <row r="702" spans="2:90" ht="12.75" customHeight="1" x14ac:dyDescent="0.25">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row>
    <row r="703" spans="2:90" ht="12.75" customHeight="1" x14ac:dyDescent="0.25">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row>
    <row r="704" spans="2:90" ht="12.75" customHeight="1" x14ac:dyDescent="0.25">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row>
    <row r="705" spans="2:90" ht="12.75" customHeight="1" x14ac:dyDescent="0.25">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row>
    <row r="706" spans="2:90" ht="12.75" customHeight="1" x14ac:dyDescent="0.25">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row>
    <row r="707" spans="2:90" ht="12.75" customHeight="1" x14ac:dyDescent="0.25">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row>
    <row r="708" spans="2:90" ht="12.75" customHeight="1" x14ac:dyDescent="0.25">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row>
    <row r="709" spans="2:90" ht="12.75" customHeight="1" x14ac:dyDescent="0.25">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row>
    <row r="710" spans="2:90" ht="12.75" customHeight="1" x14ac:dyDescent="0.25">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row>
    <row r="711" spans="2:90" ht="12.75" customHeight="1" x14ac:dyDescent="0.25">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row>
    <row r="712" spans="2:90" ht="12.75" customHeight="1" x14ac:dyDescent="0.25">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row>
    <row r="713" spans="2:90" ht="12.75" customHeight="1" x14ac:dyDescent="0.25">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row>
    <row r="714" spans="2:90" ht="12.75" customHeight="1" x14ac:dyDescent="0.25">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row>
    <row r="715" spans="2:90" ht="12.75" customHeight="1" x14ac:dyDescent="0.25">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row>
    <row r="716" spans="2:90" ht="12.75" customHeight="1" x14ac:dyDescent="0.25">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row>
    <row r="717" spans="2:90" ht="12.75" customHeight="1" x14ac:dyDescent="0.25">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row>
    <row r="718" spans="2:90" ht="12.75" customHeight="1" x14ac:dyDescent="0.25">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row>
    <row r="719" spans="2:90" ht="12.75" customHeight="1" x14ac:dyDescent="0.25">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row>
    <row r="720" spans="2:90" ht="12.75" customHeight="1" x14ac:dyDescent="0.25">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row>
    <row r="721" spans="2:90" ht="12.75" customHeight="1" x14ac:dyDescent="0.25">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row>
    <row r="722" spans="2:90" ht="12.75" customHeight="1" x14ac:dyDescent="0.25">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row>
    <row r="723" spans="2:90" ht="12.75" customHeight="1" x14ac:dyDescent="0.25">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row>
    <row r="724" spans="2:90" ht="12.75" customHeight="1" x14ac:dyDescent="0.25">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row>
    <row r="725" spans="2:90" ht="12.75" customHeight="1" x14ac:dyDescent="0.25">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row>
    <row r="726" spans="2:90" ht="12.75" customHeight="1" x14ac:dyDescent="0.25">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row>
    <row r="727" spans="2:90" ht="12.75" customHeight="1" x14ac:dyDescent="0.25">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row>
    <row r="728" spans="2:90" ht="12.75" customHeight="1" x14ac:dyDescent="0.25">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row>
    <row r="729" spans="2:90" ht="12.75" customHeight="1" x14ac:dyDescent="0.25">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row>
    <row r="730" spans="2:90" ht="12.75" customHeight="1" x14ac:dyDescent="0.25">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row>
    <row r="731" spans="2:90" ht="12.75" customHeight="1" x14ac:dyDescent="0.25">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row>
    <row r="732" spans="2:90" ht="12.75" customHeight="1" x14ac:dyDescent="0.25">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row>
    <row r="733" spans="2:90" ht="12.75" customHeight="1" x14ac:dyDescent="0.25">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row>
    <row r="734" spans="2:90" ht="12.75" customHeight="1" x14ac:dyDescent="0.25">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row>
    <row r="735" spans="2:90" ht="12.75" customHeight="1" x14ac:dyDescent="0.25">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row>
    <row r="736" spans="2:90" ht="12.75" customHeight="1" x14ac:dyDescent="0.25">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row>
    <row r="737" spans="2:90" ht="12.75" customHeight="1" x14ac:dyDescent="0.25">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row>
    <row r="738" spans="2:90" ht="12.75" customHeight="1" x14ac:dyDescent="0.25">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row>
    <row r="739" spans="2:90" ht="12.75" customHeight="1" x14ac:dyDescent="0.25">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row>
    <row r="740" spans="2:90" ht="12.75" customHeight="1" x14ac:dyDescent="0.25">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row>
    <row r="741" spans="2:90" ht="12.75" customHeight="1" x14ac:dyDescent="0.25">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row>
    <row r="742" spans="2:90" ht="12.75" customHeight="1" x14ac:dyDescent="0.25">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row>
    <row r="743" spans="2:90" ht="12.75" customHeight="1" x14ac:dyDescent="0.25">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row>
    <row r="744" spans="2:90" ht="12.75" customHeight="1" x14ac:dyDescent="0.25">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row>
    <row r="745" spans="2:90" ht="12.75" customHeight="1" x14ac:dyDescent="0.25">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row>
    <row r="746" spans="2:90" ht="12.75" customHeight="1" x14ac:dyDescent="0.25">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row>
    <row r="747" spans="2:90" ht="12.75" customHeight="1" x14ac:dyDescent="0.25">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row>
    <row r="748" spans="2:90" ht="12.75" customHeight="1" x14ac:dyDescent="0.25">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row>
    <row r="749" spans="2:90" ht="12.75" customHeight="1" x14ac:dyDescent="0.25">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row>
    <row r="750" spans="2:90" ht="12.75" customHeight="1" x14ac:dyDescent="0.25">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row>
    <row r="751" spans="2:90" ht="12.75" customHeight="1" x14ac:dyDescent="0.25">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row>
    <row r="752" spans="2:90" ht="12.75" customHeight="1" x14ac:dyDescent="0.25">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row>
    <row r="753" spans="2:90" ht="12.75" customHeight="1" x14ac:dyDescent="0.25">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row>
    <row r="754" spans="2:90" ht="12.75" customHeight="1" x14ac:dyDescent="0.25">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row>
    <row r="755" spans="2:90" ht="12.75" customHeight="1" x14ac:dyDescent="0.25">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row>
    <row r="756" spans="2:90" ht="12.75" customHeight="1" x14ac:dyDescent="0.25">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row>
    <row r="757" spans="2:90" ht="12.75" customHeight="1" x14ac:dyDescent="0.25">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row>
    <row r="758" spans="2:90" ht="12.75" customHeight="1" x14ac:dyDescent="0.25">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row>
    <row r="759" spans="2:90" ht="12.75" customHeight="1" x14ac:dyDescent="0.25">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row>
    <row r="760" spans="2:90" ht="12.75" customHeight="1" x14ac:dyDescent="0.25">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row>
    <row r="761" spans="2:90" ht="12.75" customHeight="1" x14ac:dyDescent="0.25">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row>
    <row r="762" spans="2:90" ht="12.75" customHeight="1" x14ac:dyDescent="0.25">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row>
    <row r="763" spans="2:90" ht="12.75" customHeight="1" x14ac:dyDescent="0.25">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row>
    <row r="764" spans="2:90" ht="12.75" customHeight="1" x14ac:dyDescent="0.25">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row>
    <row r="765" spans="2:90" ht="12.75" customHeight="1" x14ac:dyDescent="0.25">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row>
    <row r="766" spans="2:90" ht="12.75" customHeight="1" x14ac:dyDescent="0.25">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row>
    <row r="767" spans="2:90" ht="12.75" customHeight="1" x14ac:dyDescent="0.25">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row>
    <row r="768" spans="2:90" ht="12.75" customHeight="1" x14ac:dyDescent="0.25">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row>
    <row r="769" spans="2:90" ht="12.75" customHeight="1" x14ac:dyDescent="0.25">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row>
    <row r="770" spans="2:90" ht="12.75" customHeight="1" x14ac:dyDescent="0.25">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row>
    <row r="771" spans="2:90" ht="12.75" customHeight="1" x14ac:dyDescent="0.25">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row>
    <row r="772" spans="2:90" ht="12.75" customHeight="1" x14ac:dyDescent="0.25">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row>
    <row r="773" spans="2:90" ht="12.75" customHeight="1" x14ac:dyDescent="0.25">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row>
    <row r="774" spans="2:90" ht="12.75" customHeight="1" x14ac:dyDescent="0.25">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row>
    <row r="775" spans="2:90" ht="12.75" customHeight="1" x14ac:dyDescent="0.25">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row>
    <row r="776" spans="2:90" ht="12.75" customHeight="1" x14ac:dyDescent="0.25">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row>
    <row r="777" spans="2:90" ht="12.75" customHeight="1" x14ac:dyDescent="0.25">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row>
    <row r="778" spans="2:90" ht="12.75" customHeight="1" x14ac:dyDescent="0.25">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row>
    <row r="779" spans="2:90" ht="12.75" customHeight="1" x14ac:dyDescent="0.25">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row>
    <row r="780" spans="2:90" ht="12.75" customHeight="1" x14ac:dyDescent="0.25">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row>
    <row r="781" spans="2:90" ht="12.75" customHeight="1" x14ac:dyDescent="0.25">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row>
    <row r="782" spans="2:90" ht="12.75" customHeight="1" x14ac:dyDescent="0.25">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row>
    <row r="783" spans="2:90" ht="12.75" customHeight="1" x14ac:dyDescent="0.25">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row>
    <row r="784" spans="2:90" ht="12.75" customHeight="1" x14ac:dyDescent="0.25">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row>
    <row r="785" spans="2:90" ht="12.75" customHeight="1" x14ac:dyDescent="0.25">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row>
    <row r="786" spans="2:90" ht="12.75" customHeight="1" x14ac:dyDescent="0.25">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row>
    <row r="787" spans="2:90" ht="12.75" customHeight="1" x14ac:dyDescent="0.25">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row>
    <row r="788" spans="2:90" ht="12.75" customHeight="1" x14ac:dyDescent="0.25">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row>
    <row r="789" spans="2:90" ht="12.75" customHeight="1" x14ac:dyDescent="0.25">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row>
    <row r="790" spans="2:90" ht="12.75" customHeight="1" x14ac:dyDescent="0.25">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row>
    <row r="791" spans="2:90" ht="12.75" customHeight="1" x14ac:dyDescent="0.25">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row>
    <row r="792" spans="2:90" ht="12.75" customHeight="1" x14ac:dyDescent="0.25">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row>
    <row r="793" spans="2:90" ht="12.75" customHeight="1" x14ac:dyDescent="0.25">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row>
    <row r="794" spans="2:90" ht="12.75" customHeight="1" x14ac:dyDescent="0.25">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row>
    <row r="795" spans="2:90" ht="12.75" customHeight="1" x14ac:dyDescent="0.25">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row>
    <row r="796" spans="2:90" ht="12.75" customHeight="1" x14ac:dyDescent="0.25">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row>
    <row r="797" spans="2:90" ht="12.75" customHeight="1" x14ac:dyDescent="0.25">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row>
    <row r="798" spans="2:90" ht="12.75" customHeight="1" x14ac:dyDescent="0.25">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row>
    <row r="799" spans="2:90" ht="12.75" customHeight="1" x14ac:dyDescent="0.25">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row>
    <row r="800" spans="2:90" ht="12.75" customHeight="1" x14ac:dyDescent="0.25">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row>
    <row r="801" spans="2:90" ht="12.75" customHeight="1" x14ac:dyDescent="0.25">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row>
    <row r="802" spans="2:90" ht="12.75" customHeight="1" x14ac:dyDescent="0.25">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row>
    <row r="803" spans="2:90" ht="12.75" customHeight="1" x14ac:dyDescent="0.25">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row>
    <row r="804" spans="2:90" ht="12.75" customHeight="1" x14ac:dyDescent="0.25">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row>
    <row r="805" spans="2:90" ht="12.75" customHeight="1" x14ac:dyDescent="0.25">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row>
    <row r="806" spans="2:90" ht="12.75" customHeight="1" x14ac:dyDescent="0.25">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row>
    <row r="807" spans="2:90" ht="12.75" customHeight="1" x14ac:dyDescent="0.25">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row>
    <row r="808" spans="2:90" ht="12.75" customHeight="1" x14ac:dyDescent="0.25">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row>
    <row r="809" spans="2:90" ht="12.75" customHeight="1" x14ac:dyDescent="0.25">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row>
    <row r="810" spans="2:90" ht="12.75" customHeight="1" x14ac:dyDescent="0.25">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row>
    <row r="811" spans="2:90" ht="12.75" customHeight="1" x14ac:dyDescent="0.25">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row>
    <row r="812" spans="2:90" ht="12.75" customHeight="1" x14ac:dyDescent="0.25">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row>
    <row r="813" spans="2:90" ht="12.75" customHeight="1" x14ac:dyDescent="0.25">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row>
    <row r="814" spans="2:90" ht="12.75" customHeight="1" x14ac:dyDescent="0.25">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row>
    <row r="815" spans="2:90" ht="12.75" customHeight="1" x14ac:dyDescent="0.25">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row>
    <row r="816" spans="2:90" ht="12.75" customHeight="1" x14ac:dyDescent="0.25">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row>
    <row r="817" spans="2:90" ht="12.75" customHeight="1" x14ac:dyDescent="0.25">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row>
    <row r="818" spans="2:90" ht="12.75" customHeight="1" x14ac:dyDescent="0.25">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row>
    <row r="819" spans="2:90" ht="12.75" customHeight="1" x14ac:dyDescent="0.25">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row>
    <row r="820" spans="2:90" ht="12.75" customHeight="1" x14ac:dyDescent="0.25">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row>
    <row r="821" spans="2:90" ht="12.75" customHeight="1" x14ac:dyDescent="0.25">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row>
    <row r="822" spans="2:90" ht="12.75" customHeight="1" x14ac:dyDescent="0.25">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row>
    <row r="823" spans="2:90" ht="12.75" customHeight="1" x14ac:dyDescent="0.25">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row>
    <row r="824" spans="2:90" ht="12.75" customHeight="1" x14ac:dyDescent="0.25">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row>
    <row r="825" spans="2:90" ht="12.75" customHeight="1" x14ac:dyDescent="0.25">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row>
    <row r="826" spans="2:90" ht="12.75" customHeight="1" x14ac:dyDescent="0.25">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row>
    <row r="827" spans="2:90" ht="12.75" customHeight="1" x14ac:dyDescent="0.25">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row>
    <row r="828" spans="2:90" ht="12.75" customHeight="1" x14ac:dyDescent="0.25">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row>
    <row r="829" spans="2:90" ht="12.75" customHeight="1" x14ac:dyDescent="0.25">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row>
    <row r="830" spans="2:90" ht="12.75" customHeight="1" x14ac:dyDescent="0.25">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row>
    <row r="831" spans="2:90" ht="12.75" customHeight="1" x14ac:dyDescent="0.25">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row>
    <row r="832" spans="2:90" ht="12.75" customHeight="1" x14ac:dyDescent="0.25">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row>
    <row r="833" spans="2:90" ht="12.75" customHeight="1" x14ac:dyDescent="0.25">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row>
    <row r="834" spans="2:90" ht="12.75" customHeight="1" x14ac:dyDescent="0.25">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row>
    <row r="835" spans="2:90" ht="12.75" customHeight="1" x14ac:dyDescent="0.25">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row>
    <row r="836" spans="2:90" ht="12.75" customHeight="1" x14ac:dyDescent="0.25">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row>
    <row r="837" spans="2:90" ht="12.75" customHeight="1" x14ac:dyDescent="0.25">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row>
    <row r="838" spans="2:90" ht="12.75" customHeight="1" x14ac:dyDescent="0.25">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row>
    <row r="839" spans="2:90" ht="12.75" customHeight="1" x14ac:dyDescent="0.25">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row>
    <row r="840" spans="2:90" ht="12.75" customHeight="1" x14ac:dyDescent="0.25">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row>
    <row r="841" spans="2:90" ht="12.75" customHeight="1" x14ac:dyDescent="0.25">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row>
    <row r="842" spans="2:90" ht="12.75" customHeight="1" x14ac:dyDescent="0.25">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row>
    <row r="843" spans="2:90" ht="12.75" customHeight="1" x14ac:dyDescent="0.25">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row>
    <row r="844" spans="2:90" ht="12.75" customHeight="1" x14ac:dyDescent="0.25">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row>
    <row r="845" spans="2:90" ht="12.75" customHeight="1" x14ac:dyDescent="0.25">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row>
    <row r="846" spans="2:90" ht="12.75" customHeight="1" x14ac:dyDescent="0.25">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row>
    <row r="847" spans="2:90" ht="12.75" customHeight="1" x14ac:dyDescent="0.25">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row>
    <row r="848" spans="2:90" ht="12.75" customHeight="1" x14ac:dyDescent="0.25">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row>
    <row r="849" spans="2:90" ht="12.75" customHeight="1" x14ac:dyDescent="0.25">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row>
    <row r="850" spans="2:90" ht="12.75" customHeight="1" x14ac:dyDescent="0.25">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row>
    <row r="851" spans="2:90" ht="12.75" customHeight="1" x14ac:dyDescent="0.25">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row>
    <row r="852" spans="2:90" ht="12.75" customHeight="1" x14ac:dyDescent="0.25">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row>
    <row r="853" spans="2:90" ht="12.75" customHeight="1" x14ac:dyDescent="0.25">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row>
    <row r="854" spans="2:90" ht="12.75" customHeight="1" x14ac:dyDescent="0.25">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row>
    <row r="855" spans="2:90" ht="12.75" customHeight="1" x14ac:dyDescent="0.25">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row>
    <row r="856" spans="2:90" ht="12.75" customHeight="1" x14ac:dyDescent="0.25">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row>
    <row r="857" spans="2:90" ht="12.75" customHeight="1" x14ac:dyDescent="0.25">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row>
    <row r="858" spans="2:90" ht="12.75" customHeight="1" x14ac:dyDescent="0.25">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row>
    <row r="859" spans="2:90" ht="12.75" customHeight="1" x14ac:dyDescent="0.25">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row>
    <row r="860" spans="2:90" ht="12.75" customHeight="1" x14ac:dyDescent="0.25">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row>
    <row r="861" spans="2:90" ht="12.75" customHeight="1" x14ac:dyDescent="0.25">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row>
    <row r="862" spans="2:90" ht="12.75" customHeight="1" x14ac:dyDescent="0.25">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row>
    <row r="863" spans="2:90" ht="12.75" customHeight="1" x14ac:dyDescent="0.25">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row>
    <row r="864" spans="2:90" ht="12.75" customHeight="1" x14ac:dyDescent="0.25">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row>
    <row r="865" spans="2:90" ht="12.75" customHeight="1" x14ac:dyDescent="0.25">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row>
    <row r="866" spans="2:90" ht="12.75" customHeight="1" x14ac:dyDescent="0.25">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row>
    <row r="867" spans="2:90" ht="12.75" customHeight="1" x14ac:dyDescent="0.25">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row>
    <row r="868" spans="2:90" ht="12.75" customHeight="1" x14ac:dyDescent="0.25">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row>
    <row r="869" spans="2:90" ht="12.75" customHeight="1" x14ac:dyDescent="0.25">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row>
    <row r="870" spans="2:90" ht="12.75" customHeight="1" x14ac:dyDescent="0.25">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row>
    <row r="871" spans="2:90" ht="12.75" customHeight="1" x14ac:dyDescent="0.25">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row>
    <row r="872" spans="2:90" ht="12.75" customHeight="1" x14ac:dyDescent="0.25">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row>
    <row r="873" spans="2:90" ht="12.75" customHeight="1" x14ac:dyDescent="0.25">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row>
    <row r="874" spans="2:90" ht="12.75" customHeight="1" x14ac:dyDescent="0.25">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row>
    <row r="875" spans="2:90" ht="12.75" customHeight="1" x14ac:dyDescent="0.25">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row>
    <row r="876" spans="2:90" ht="12.75" customHeight="1" x14ac:dyDescent="0.25">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row>
    <row r="877" spans="2:90" ht="12.75" customHeight="1" x14ac:dyDescent="0.25">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row>
    <row r="878" spans="2:90" ht="12.75" customHeight="1" x14ac:dyDescent="0.25">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row>
    <row r="879" spans="2:90" ht="12.75" customHeight="1" x14ac:dyDescent="0.25">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row>
    <row r="880" spans="2:90" ht="12.75" customHeight="1" x14ac:dyDescent="0.25">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row>
    <row r="881" spans="2:90" ht="12.75" customHeight="1" x14ac:dyDescent="0.25">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row>
    <row r="882" spans="2:90" ht="12.75" customHeight="1" x14ac:dyDescent="0.25">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row>
    <row r="883" spans="2:90" ht="12.75" customHeight="1" x14ac:dyDescent="0.25">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row>
    <row r="884" spans="2:90" ht="12.75" customHeight="1" x14ac:dyDescent="0.25">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row>
    <row r="885" spans="2:90" ht="12.75" customHeight="1" x14ac:dyDescent="0.25">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row>
    <row r="886" spans="2:90" ht="12.75" customHeight="1" x14ac:dyDescent="0.25">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row>
    <row r="887" spans="2:90" ht="12.75" customHeight="1" x14ac:dyDescent="0.25">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row>
    <row r="888" spans="2:90" ht="12.75" customHeight="1" x14ac:dyDescent="0.25">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row>
    <row r="889" spans="2:90" ht="12.75" customHeight="1" x14ac:dyDescent="0.25">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row>
    <row r="890" spans="2:90" ht="12.75" customHeight="1" x14ac:dyDescent="0.25">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row>
    <row r="891" spans="2:90" ht="12.75" customHeight="1" x14ac:dyDescent="0.25">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row>
    <row r="892" spans="2:90" ht="12.75" customHeight="1" x14ac:dyDescent="0.25">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row>
    <row r="893" spans="2:90" ht="12.75" customHeight="1" x14ac:dyDescent="0.25">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row>
    <row r="894" spans="2:90" ht="12.75" customHeight="1" x14ac:dyDescent="0.25">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row>
    <row r="895" spans="2:90" ht="12.75" customHeight="1" x14ac:dyDescent="0.25">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row>
    <row r="896" spans="2:90" ht="12.75" customHeight="1" x14ac:dyDescent="0.25">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row>
    <row r="897" spans="2:90" ht="12.75" customHeight="1" x14ac:dyDescent="0.25">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row>
    <row r="898" spans="2:90" ht="12.75" customHeight="1" x14ac:dyDescent="0.25">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row>
    <row r="899" spans="2:90" ht="12.75" customHeight="1" x14ac:dyDescent="0.25">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row>
    <row r="900" spans="2:90" ht="12.75" customHeight="1" x14ac:dyDescent="0.25">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row>
    <row r="901" spans="2:90" ht="12.75" customHeight="1" x14ac:dyDescent="0.25">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row>
    <row r="902" spans="2:90" ht="12.75" customHeight="1" x14ac:dyDescent="0.25">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row>
    <row r="903" spans="2:90" ht="12.75" customHeight="1" x14ac:dyDescent="0.25">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row>
    <row r="904" spans="2:90" ht="12.75" customHeight="1" x14ac:dyDescent="0.25">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row>
    <row r="905" spans="2:90" ht="12.75" customHeight="1" x14ac:dyDescent="0.25">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row>
    <row r="906" spans="2:90" ht="12.75" customHeight="1" x14ac:dyDescent="0.25">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row>
    <row r="907" spans="2:90" ht="12.75" customHeight="1" x14ac:dyDescent="0.25">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row>
    <row r="908" spans="2:90" ht="12.75" customHeight="1" x14ac:dyDescent="0.25">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row>
    <row r="909" spans="2:90" ht="12.75" customHeight="1" x14ac:dyDescent="0.25">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row>
    <row r="910" spans="2:90" ht="12.75" customHeight="1" x14ac:dyDescent="0.25">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row>
    <row r="911" spans="2:90" ht="12.75" customHeight="1" x14ac:dyDescent="0.25">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row>
    <row r="912" spans="2:90" ht="12.75" customHeight="1" x14ac:dyDescent="0.25">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row>
    <row r="913" spans="2:90" ht="12.75" customHeight="1" x14ac:dyDescent="0.25">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row>
    <row r="914" spans="2:90" ht="12.75" customHeight="1" x14ac:dyDescent="0.25">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row>
    <row r="915" spans="2:90" ht="12.75" customHeight="1" x14ac:dyDescent="0.25">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row>
    <row r="916" spans="2:90" ht="12.75" customHeight="1" x14ac:dyDescent="0.25">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row>
    <row r="917" spans="2:90" ht="12.75" customHeight="1" x14ac:dyDescent="0.25">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row>
    <row r="918" spans="2:90" ht="12.75" customHeight="1" x14ac:dyDescent="0.25">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row>
    <row r="919" spans="2:90" ht="12.75" customHeight="1" x14ac:dyDescent="0.25">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row>
    <row r="920" spans="2:90" ht="12.75" customHeight="1" x14ac:dyDescent="0.25">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row>
    <row r="921" spans="2:90" ht="12.75" customHeight="1" x14ac:dyDescent="0.25">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row>
    <row r="922" spans="2:90" ht="12.75" customHeight="1" x14ac:dyDescent="0.25">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row>
    <row r="923" spans="2:90" ht="12.75" customHeight="1" x14ac:dyDescent="0.25">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row>
    <row r="924" spans="2:90" ht="12.75" customHeight="1" x14ac:dyDescent="0.25">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row>
    <row r="925" spans="2:90" ht="12.75" customHeight="1" x14ac:dyDescent="0.25">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row>
    <row r="926" spans="2:90" ht="12.75" customHeight="1" x14ac:dyDescent="0.25">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row>
    <row r="927" spans="2:90" ht="12.75" customHeight="1" x14ac:dyDescent="0.25">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row>
    <row r="928" spans="2:90" ht="12.75" customHeight="1" x14ac:dyDescent="0.25">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row>
    <row r="929" spans="2:90" ht="12.75" customHeight="1" x14ac:dyDescent="0.25">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row>
    <row r="930" spans="2:90" ht="12.75" customHeight="1" x14ac:dyDescent="0.25">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row>
    <row r="931" spans="2:90" ht="12.75" customHeight="1" x14ac:dyDescent="0.25">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row>
    <row r="932" spans="2:90" ht="12.75" customHeight="1" x14ac:dyDescent="0.25">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row>
    <row r="933" spans="2:90" ht="12.75" customHeight="1" x14ac:dyDescent="0.25">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row>
    <row r="934" spans="2:90" ht="12.75" customHeight="1" x14ac:dyDescent="0.25">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row>
    <row r="935" spans="2:90" ht="12.75" customHeight="1" x14ac:dyDescent="0.25">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row>
    <row r="936" spans="2:90" ht="12.75" customHeight="1" x14ac:dyDescent="0.25">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row>
    <row r="937" spans="2:90" ht="12.75" customHeight="1" x14ac:dyDescent="0.25">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row>
    <row r="938" spans="2:90" ht="12.75" customHeight="1" x14ac:dyDescent="0.25">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row>
    <row r="939" spans="2:90" ht="12.75" customHeight="1" x14ac:dyDescent="0.25">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row>
    <row r="940" spans="2:90" ht="12.75" customHeight="1" x14ac:dyDescent="0.25">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row>
    <row r="941" spans="2:90" ht="12.75" customHeight="1" x14ac:dyDescent="0.25">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row>
    <row r="942" spans="2:90" ht="12.75" customHeight="1" x14ac:dyDescent="0.25">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row>
    <row r="943" spans="2:90" ht="12.75" customHeight="1" x14ac:dyDescent="0.25">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row>
    <row r="944" spans="2:90" ht="12.75" customHeight="1" x14ac:dyDescent="0.25">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row>
    <row r="945" spans="2:90" ht="12.75" customHeight="1" x14ac:dyDescent="0.25">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row>
    <row r="946" spans="2:90" ht="12.75" customHeight="1" x14ac:dyDescent="0.25">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row>
    <row r="947" spans="2:90" ht="12.75" customHeight="1" x14ac:dyDescent="0.25">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row>
    <row r="948" spans="2:90" ht="12.75" customHeight="1" x14ac:dyDescent="0.25">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row>
    <row r="949" spans="2:90" ht="12.75" customHeight="1" x14ac:dyDescent="0.25">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row>
    <row r="950" spans="2:90" ht="12.75" customHeight="1" x14ac:dyDescent="0.25">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row>
    <row r="951" spans="2:90" ht="12.75" customHeight="1" x14ac:dyDescent="0.25">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row>
    <row r="952" spans="2:90" ht="12.75" customHeight="1" x14ac:dyDescent="0.25">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row>
    <row r="953" spans="2:90" ht="12.75" customHeight="1" x14ac:dyDescent="0.25">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row>
    <row r="954" spans="2:90" ht="12.75" customHeight="1" x14ac:dyDescent="0.25">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row>
    <row r="955" spans="2:90" ht="12.75" customHeight="1" x14ac:dyDescent="0.25">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row>
    <row r="956" spans="2:90" ht="12.75" customHeight="1" x14ac:dyDescent="0.25">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row>
    <row r="957" spans="2:90" ht="12.75" customHeight="1" x14ac:dyDescent="0.25">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row>
    <row r="958" spans="2:90" ht="12.75" customHeight="1" x14ac:dyDescent="0.25">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row>
    <row r="959" spans="2:90" ht="12.75" customHeight="1" x14ac:dyDescent="0.25">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row>
    <row r="960" spans="2:90" ht="12.75" customHeight="1" x14ac:dyDescent="0.25">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row>
    <row r="961" spans="2:90" ht="12.75" customHeight="1" x14ac:dyDescent="0.25">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row>
    <row r="962" spans="2:90" ht="12.75" customHeight="1" x14ac:dyDescent="0.25">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row>
    <row r="963" spans="2:90" ht="12.75" customHeight="1" x14ac:dyDescent="0.25">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row>
    <row r="964" spans="2:90" ht="12.75" customHeight="1" x14ac:dyDescent="0.25">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row>
    <row r="965" spans="2:90" ht="12.75" customHeight="1" x14ac:dyDescent="0.25">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row>
    <row r="966" spans="2:90" ht="12.75" customHeight="1" x14ac:dyDescent="0.25">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row>
    <row r="967" spans="2:90" ht="12.75" customHeight="1" x14ac:dyDescent="0.25">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row>
    <row r="968" spans="2:90" ht="12.75" customHeight="1" x14ac:dyDescent="0.25">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row>
    <row r="969" spans="2:90" ht="12.75" customHeight="1" x14ac:dyDescent="0.25">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row>
    <row r="970" spans="2:90" ht="12.75" customHeight="1" x14ac:dyDescent="0.25">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row>
    <row r="971" spans="2:90" ht="12.75" customHeight="1" x14ac:dyDescent="0.25">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row>
    <row r="972" spans="2:90" ht="12.75" customHeight="1" x14ac:dyDescent="0.25">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row>
    <row r="973" spans="2:90" ht="12.75" customHeight="1" x14ac:dyDescent="0.25">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row>
    <row r="974" spans="2:90" ht="12.75" customHeight="1" x14ac:dyDescent="0.25">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row>
    <row r="975" spans="2:90" ht="12.75" customHeight="1" x14ac:dyDescent="0.25">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row>
    <row r="976" spans="2:90" ht="12.75" customHeight="1" x14ac:dyDescent="0.25">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row>
    <row r="977" spans="2:90" ht="12.75" customHeight="1" x14ac:dyDescent="0.25">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row>
    <row r="978" spans="2:90" ht="12.75" customHeight="1" x14ac:dyDescent="0.25">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row>
    <row r="979" spans="2:90" ht="12.75" customHeight="1" x14ac:dyDescent="0.25">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row>
    <row r="980" spans="2:90" ht="12.75" customHeight="1" x14ac:dyDescent="0.25">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row>
    <row r="981" spans="2:90" ht="12.75" customHeight="1" x14ac:dyDescent="0.25">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row>
    <row r="982" spans="2:90" ht="12.75" customHeight="1" x14ac:dyDescent="0.25">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row>
    <row r="983" spans="2:90" ht="12.75" customHeight="1" x14ac:dyDescent="0.25">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row>
    <row r="984" spans="2:90" ht="12.75" customHeight="1" x14ac:dyDescent="0.25">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row>
    <row r="985" spans="2:90" ht="12.75" customHeight="1" x14ac:dyDescent="0.25">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row>
    <row r="986" spans="2:90" ht="12.75" customHeight="1" x14ac:dyDescent="0.25">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row>
    <row r="987" spans="2:90" ht="12.75" customHeight="1" x14ac:dyDescent="0.25">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row>
    <row r="988" spans="2:90" ht="12.75" customHeight="1" x14ac:dyDescent="0.25">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row>
    <row r="989" spans="2:90" ht="12.75" customHeight="1" x14ac:dyDescent="0.25">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row>
    <row r="990" spans="2:90" ht="12.75" customHeight="1" x14ac:dyDescent="0.25">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row>
    <row r="991" spans="2:90" ht="12.75" customHeight="1" x14ac:dyDescent="0.25">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row>
    <row r="992" spans="2:90" ht="12.75" customHeight="1" x14ac:dyDescent="0.25">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row>
    <row r="993" spans="2:90" ht="12.75" customHeight="1" x14ac:dyDescent="0.25">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row>
    <row r="994" spans="2:90" ht="12.75" customHeight="1" x14ac:dyDescent="0.25">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row>
    <row r="995" spans="2:90" ht="12.75" customHeight="1" x14ac:dyDescent="0.25">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row>
    <row r="996" spans="2:90" ht="12.75" customHeight="1" x14ac:dyDescent="0.25">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row>
    <row r="997" spans="2:90" ht="12.75" customHeight="1" x14ac:dyDescent="0.25">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row>
    <row r="998" spans="2:90" ht="12.75" customHeight="1" x14ac:dyDescent="0.25">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row>
    <row r="999" spans="2:90" ht="12.75" customHeight="1" x14ac:dyDescent="0.25">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row>
    <row r="1000" spans="2:90" ht="12.75" customHeight="1" x14ac:dyDescent="0.25">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row>
    <row r="1001" spans="2:90" ht="12.75" customHeight="1" x14ac:dyDescent="0.25">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11"/>
      <c r="CF1001" s="11"/>
      <c r="CG1001" s="11"/>
      <c r="CH1001" s="11"/>
      <c r="CI1001" s="11"/>
      <c r="CJ1001" s="11"/>
      <c r="CK1001" s="11"/>
      <c r="CL1001" s="11"/>
    </row>
  </sheetData>
  <mergeCells count="35">
    <mergeCell ref="B1:Y1"/>
    <mergeCell ref="B2:Y2"/>
    <mergeCell ref="B3:Y3"/>
    <mergeCell ref="B4:Y4"/>
    <mergeCell ref="C5:F5"/>
    <mergeCell ref="G5:J5"/>
    <mergeCell ref="K5:N5"/>
    <mergeCell ref="O5:R5"/>
    <mergeCell ref="S5:V5"/>
    <mergeCell ref="W5:Z5"/>
    <mergeCell ref="AA5:AD5"/>
    <mergeCell ref="AE5:AH5"/>
    <mergeCell ref="AI5:AL5"/>
    <mergeCell ref="AM5:AP5"/>
    <mergeCell ref="BS5:BV5"/>
    <mergeCell ref="BW5:BZ5"/>
    <mergeCell ref="CA5:CD5"/>
    <mergeCell ref="CE5:CH5"/>
    <mergeCell ref="CI5:CL5"/>
    <mergeCell ref="AQ5:AT5"/>
    <mergeCell ref="AU5:AX5"/>
    <mergeCell ref="AY5:BB5"/>
    <mergeCell ref="BC5:BF5"/>
    <mergeCell ref="BG5:BJ5"/>
    <mergeCell ref="BK5:BN5"/>
    <mergeCell ref="BO5:BR5"/>
    <mergeCell ref="B57:CL57"/>
    <mergeCell ref="B71:CL71"/>
    <mergeCell ref="B6:CL6"/>
    <mergeCell ref="B12:CL12"/>
    <mergeCell ref="B14:CL14"/>
    <mergeCell ref="B21:CL21"/>
    <mergeCell ref="B32:CL32"/>
    <mergeCell ref="B39:CL39"/>
    <mergeCell ref="B50:CL50"/>
  </mergeCells>
  <pageMargins left="0.5" right="0.5" top="0.5" bottom="0.5" header="0" footer="0"/>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EA345C8E84E549A855437881E68759" ma:contentTypeVersion="11" ma:contentTypeDescription="Create a new document." ma:contentTypeScope="" ma:versionID="7f918c2ccee794279506421fe7c52be1">
  <xsd:schema xmlns:xsd="http://www.w3.org/2001/XMLSchema" xmlns:xs="http://www.w3.org/2001/XMLSchema" xmlns:p="http://schemas.microsoft.com/office/2006/metadata/properties" xmlns:ns2="6453c7f2-0dea-4b72-a1b5-87038f9cf802" xmlns:ns3="f84b16f3-6331-4cb4-9354-26b9f3617d35" targetNamespace="http://schemas.microsoft.com/office/2006/metadata/properties" ma:root="true" ma:fieldsID="a1b8f505e7f1d0d2df16f37b38bfb687" ns2:_="" ns3:_="">
    <xsd:import namespace="6453c7f2-0dea-4b72-a1b5-87038f9cf802"/>
    <xsd:import namespace="f84b16f3-6331-4cb4-9354-26b9f3617d3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53c7f2-0dea-4b72-a1b5-87038f9cf8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4b16f3-6331-4cb4-9354-26b9f3617d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529887-2CDF-4D42-9FFE-59ABE62EEECF}">
  <ds:schemaRefs>
    <ds:schemaRef ds:uri="http://schemas.microsoft.com/office/infopath/2007/PartnerControls"/>
    <ds:schemaRef ds:uri="http://schemas.microsoft.com/office/2006/documentManagement/types"/>
    <ds:schemaRef ds:uri="http://purl.org/dc/terms/"/>
    <ds:schemaRef ds:uri="http://purl.org/dc/elements/1.1/"/>
    <ds:schemaRef ds:uri="http://schemas.microsoft.com/office/2006/metadata/properties"/>
    <ds:schemaRef ds:uri="http://www.w3.org/XML/1998/namespace"/>
    <ds:schemaRef ds:uri="http://purl.org/dc/dcmitype/"/>
    <ds:schemaRef ds:uri="http://schemas.openxmlformats.org/package/2006/metadata/core-properties"/>
    <ds:schemaRef ds:uri="f84b16f3-6331-4cb4-9354-26b9f3617d35"/>
    <ds:schemaRef ds:uri="6453c7f2-0dea-4b72-a1b5-87038f9cf802"/>
  </ds:schemaRefs>
</ds:datastoreItem>
</file>

<file path=customXml/itemProps2.xml><?xml version="1.0" encoding="utf-8"?>
<ds:datastoreItem xmlns:ds="http://schemas.openxmlformats.org/officeDocument/2006/customXml" ds:itemID="{B6BF118C-7689-423E-8238-C9BB16E8AFDE}">
  <ds:schemaRefs>
    <ds:schemaRef ds:uri="http://schemas.microsoft.com/sharepoint/v3/contenttype/forms"/>
  </ds:schemaRefs>
</ds:datastoreItem>
</file>

<file path=customXml/itemProps3.xml><?xml version="1.0" encoding="utf-8"?>
<ds:datastoreItem xmlns:ds="http://schemas.openxmlformats.org/officeDocument/2006/customXml" ds:itemID="{018279E2-B31B-4065-B976-6B8CD19033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53c7f2-0dea-4b72-a1b5-87038f9cf802"/>
    <ds:schemaRef ds:uri="f84b16f3-6331-4cb4-9354-26b9f3617d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 Instruction Sheet</vt:lpstr>
      <vt:lpstr> B1 Budget Detail</vt:lpstr>
      <vt:lpstr>B2 Logframe and Milestones </vt:lpstr>
      <vt:lpstr>B3. S2S Goal and 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Kit.Burdess</dc:creator>
  <cp:lastModifiedBy>Singh, Onkar A.</cp:lastModifiedBy>
  <dcterms:created xsi:type="dcterms:W3CDTF">2003-11-17T20:14:32Z</dcterms:created>
  <dcterms:modified xsi:type="dcterms:W3CDTF">2021-11-17T07:12:05Z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0x01010092EA345C8E84E549A855437881E68759</vt:lpwstr>
  </property>
</Properties>
</file>