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محاسب\"/>
    </mc:Choice>
  </mc:AlternateContent>
  <xr:revisionPtr revIDLastSave="0" documentId="13_ncr:1_{B4573EED-6B12-4734-99CD-35C889870EA9}" xr6:coauthVersionLast="47" xr6:coauthVersionMax="47" xr10:uidLastSave="{00000000-0000-0000-0000-000000000000}"/>
  <bookViews>
    <workbookView xWindow="-120" yWindow="-120" windowWidth="20730" windowHeight="11160" xr2:uid="{DF08F1BB-8E66-402B-9A9D-38BED2848E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2" l="1"/>
  <c r="E80" i="2"/>
  <c r="M44" i="2"/>
  <c r="M45" i="2"/>
  <c r="M43" i="2"/>
  <c r="L44" i="2"/>
  <c r="L45" i="2"/>
  <c r="L43" i="2"/>
  <c r="H45" i="2"/>
  <c r="H44" i="2"/>
  <c r="H43" i="2"/>
  <c r="H122" i="2"/>
  <c r="I122" i="2" s="1"/>
  <c r="F146" i="2"/>
  <c r="E146" i="2"/>
  <c r="F111" i="2"/>
  <c r="E111" i="2"/>
  <c r="H57" i="2"/>
  <c r="I57" i="2" s="1"/>
  <c r="H90" i="2"/>
  <c r="I90" i="2" s="1"/>
</calcChain>
</file>

<file path=xl/sharedStrings.xml><?xml version="1.0" encoding="utf-8"?>
<sst xmlns="http://schemas.openxmlformats.org/spreadsheetml/2006/main" count="181" uniqueCount="118">
  <si>
    <t>التسكات ال اشتغلنا عليها</t>
  </si>
  <si>
    <t xml:space="preserve">هامش الربح </t>
  </si>
  <si>
    <t xml:space="preserve">في صفحه التاسيس </t>
  </si>
  <si>
    <t>حالتين</t>
  </si>
  <si>
    <t>نسبه اضافه</t>
  </si>
  <si>
    <t>معامل ضرب</t>
  </si>
  <si>
    <t>العمليه الحسابيه</t>
  </si>
  <si>
    <t xml:space="preserve"> التكلفه * النسبه المختاره من التاسيس</t>
  </si>
  <si>
    <t>* ممكن النسبه تتجاوز 100%</t>
  </si>
  <si>
    <t>التكلفه ف الترقيم * الرقم المدخل ف تاسيس</t>
  </si>
  <si>
    <t xml:space="preserve">الرقم يتراوح بين 10 : 50 </t>
  </si>
  <si>
    <t xml:space="preserve">عمله المورد </t>
  </si>
  <si>
    <t>في صفحه التوريد</t>
  </si>
  <si>
    <t xml:space="preserve">حالتين </t>
  </si>
  <si>
    <t>عمله ب الريال</t>
  </si>
  <si>
    <t>و فالحاله دي بتتساوي عمله المورد ب قيمه الالماس الديفولت *1</t>
  </si>
  <si>
    <t>عمله اخري **</t>
  </si>
  <si>
    <t>و ف الحاله دي بيتضاف معانا انبوت نضيف فيه معامل التحويل لل ريال لحساب القيمه الالماس ب الريال عمله البرنامج</t>
  </si>
  <si>
    <t xml:space="preserve"> عمله المورد </t>
  </si>
  <si>
    <t xml:space="preserve">ف صفحه بنود السند </t>
  </si>
  <si>
    <t>ضفنا عمود جديد ب عمله المورد</t>
  </si>
  <si>
    <t>اسسنا صنف المعادن</t>
  </si>
  <si>
    <t>انواع المعادن</t>
  </si>
  <si>
    <t>ذهب</t>
  </si>
  <si>
    <t xml:space="preserve">فضه </t>
  </si>
  <si>
    <t>بلاتين</t>
  </si>
  <si>
    <t>نحاس</t>
  </si>
  <si>
    <t>عيارات المعادن</t>
  </si>
  <si>
    <t>؟؟\</t>
  </si>
  <si>
    <t>؟؟</t>
  </si>
  <si>
    <t xml:space="preserve">عند اختيار صنف بمقاس </t>
  </si>
  <si>
    <t xml:space="preserve">نوع المقاس </t>
  </si>
  <si>
    <t>المقاس</t>
  </si>
  <si>
    <t>يظهر انبوت ب</t>
  </si>
  <si>
    <t>صفحه الترقيم</t>
  </si>
  <si>
    <t>الصنف</t>
  </si>
  <si>
    <t>تونز</t>
  </si>
  <si>
    <t>نوع المعدن</t>
  </si>
  <si>
    <t>العيارات</t>
  </si>
  <si>
    <t>وزن المعدن</t>
  </si>
  <si>
    <t>قيمه الالماس</t>
  </si>
  <si>
    <t>القيمه بالريال</t>
  </si>
  <si>
    <t>عدد القطع</t>
  </si>
  <si>
    <t>وزن حجر الالماس</t>
  </si>
  <si>
    <t>وزن الاحجار الاخري</t>
  </si>
  <si>
    <t>اجمالي الوزن ب الجرام</t>
  </si>
  <si>
    <t>ضريبه الالماس</t>
  </si>
  <si>
    <t>لازوردي</t>
  </si>
  <si>
    <t>فهرس</t>
  </si>
  <si>
    <t xml:space="preserve">معامل الضرب </t>
  </si>
  <si>
    <t>نسبه الاضافه</t>
  </si>
  <si>
    <t>معامل التحويل</t>
  </si>
  <si>
    <t>المصاريف الاضافيه</t>
  </si>
  <si>
    <t>ضريبه القيمه المضافه</t>
  </si>
  <si>
    <t>فضه</t>
  </si>
  <si>
    <t>التكلفه</t>
  </si>
  <si>
    <t>مصاريف اضافيه</t>
  </si>
  <si>
    <t>هامش الربح</t>
  </si>
  <si>
    <t>سعر البيع</t>
  </si>
  <si>
    <t>.</t>
  </si>
  <si>
    <t xml:space="preserve">ت. القطعه * م. التحويل </t>
  </si>
  <si>
    <t>ت القطعه بالريال</t>
  </si>
  <si>
    <t xml:space="preserve">مصاريف اضافيه </t>
  </si>
  <si>
    <t>ت القطعه بالريال * نسبه مصاريف اضافيه</t>
  </si>
  <si>
    <t>ت. القطعه بالريال + مصاريف اضافيه</t>
  </si>
  <si>
    <t>التكلفه * هامش  الربح</t>
  </si>
  <si>
    <t>بيتحدد من تاسيس النظام</t>
  </si>
  <si>
    <t xml:space="preserve"> </t>
  </si>
  <si>
    <t xml:space="preserve">    </t>
  </si>
  <si>
    <t>القطعه</t>
  </si>
  <si>
    <t>الحجر</t>
  </si>
  <si>
    <t>نوع الحجر</t>
  </si>
  <si>
    <t>عدد الاحجار</t>
  </si>
  <si>
    <t xml:space="preserve">حجر مضاف </t>
  </si>
  <si>
    <t>حجر غير مضاف</t>
  </si>
  <si>
    <t>الماس</t>
  </si>
  <si>
    <t>كهرمان</t>
  </si>
  <si>
    <t>وزن الحجر بالقيراط</t>
  </si>
  <si>
    <t>وزن الحجر بالجرام</t>
  </si>
  <si>
    <t>المعاينه</t>
  </si>
  <si>
    <r>
      <t>تكلفه القطعه</t>
    </r>
    <r>
      <rPr>
        <sz val="20"/>
        <color rgb="FFFF0000"/>
        <rFont val="Arial"/>
        <family val="2"/>
        <scheme val="minor"/>
      </rPr>
      <t xml:space="preserve"> بعمله المورد</t>
    </r>
  </si>
  <si>
    <t>السند</t>
  </si>
  <si>
    <t>معدن الذهب</t>
  </si>
  <si>
    <t>معدن الفضه</t>
  </si>
  <si>
    <t>معدن النحاس</t>
  </si>
  <si>
    <t>معدن البلاتين</t>
  </si>
  <si>
    <t>مثال 1</t>
  </si>
  <si>
    <t>مثال 2</t>
  </si>
  <si>
    <t>استفسارات</t>
  </si>
  <si>
    <t>هل ممكن القطعه تترقم  بدون حجر الماس</t>
  </si>
  <si>
    <t>حجر  الالماس بيتعامل نفس معامله الاحجار الاخري من حيث المضاف والغير مضاف</t>
  </si>
  <si>
    <t xml:space="preserve">عدد الاحجار مش بتسمع معايا ف حاجه </t>
  </si>
  <si>
    <t>القيمه في ص اداره الهويات دي التكلفه ولا هامش الربح</t>
  </si>
  <si>
    <t>مثال 3</t>
  </si>
  <si>
    <t>مينا</t>
  </si>
  <si>
    <t>فيروز</t>
  </si>
  <si>
    <t>وزن حجر مضاف   15</t>
  </si>
  <si>
    <t>وزن حجر غير مضاف   15</t>
  </si>
  <si>
    <t>وزن حجر غير مضاف   5</t>
  </si>
  <si>
    <t>وزن حجر مضاف   10</t>
  </si>
  <si>
    <t>وزن حجر غير مضاف   10</t>
  </si>
  <si>
    <t>حجر الماس</t>
  </si>
  <si>
    <t>حجر كهرمان</t>
  </si>
  <si>
    <t>تفاصيل توزيع الاحجار</t>
  </si>
  <si>
    <r>
      <t xml:space="preserve">سعر القطعه </t>
    </r>
    <r>
      <rPr>
        <sz val="10"/>
        <color theme="1"/>
        <rFont val="Arial"/>
        <family val="2"/>
        <scheme val="minor"/>
      </rPr>
      <t>(بعمله المورد)</t>
    </r>
  </si>
  <si>
    <t>وزن حجرغير مضاف   20</t>
  </si>
  <si>
    <t>وزن حجر غير مضاف  5</t>
  </si>
  <si>
    <t>وزن حجر مضاف  25</t>
  </si>
  <si>
    <t>عدد 2 قطعه</t>
  </si>
  <si>
    <t>عدد 3قطعه</t>
  </si>
  <si>
    <t>وزن حجر مضاف  10</t>
  </si>
  <si>
    <t>هل معامل الضرب نفس فكره نسبه لاضافه بعد اما بنضربه بنجمع ع القيمه الاصليه</t>
  </si>
  <si>
    <t xml:space="preserve">طقم (حزام , كف , دراع)	</t>
  </si>
  <si>
    <t>تاسيس عيارات المعادن</t>
  </si>
  <si>
    <t xml:space="preserve">عند ترقيم قطعه </t>
  </si>
  <si>
    <t xml:space="preserve">يتم نقص 1 من عدد القطع من سطر السند المرقم منه </t>
  </si>
  <si>
    <t>يتم اقفال السند عندما يصبح وزن المعدن ب صفر</t>
  </si>
  <si>
    <t>في حالات تانيه لاقفال السند او نقله ل سطر اخر ف السند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</si>
</sst>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0"/>
      <color rgb="FFFF0000"/>
      <name val="Arial"/>
      <family val="2"/>
      <scheme val="minor"/>
    </font>
    <font>
      <b/>
      <sz val="26"/>
      <color theme="1"/>
      <name val="Arial"/>
      <family val="2"/>
      <scheme val="minor"/>
    </font>
    <font>
      <sz val="20"/>
      <color rgb="FFFF0000"/>
      <name val="Arial"/>
      <family val="2"/>
      <charset val="178"/>
      <scheme val="minor"/>
    </font>
    <font>
      <sz val="18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  <font>
      <sz val="18"/>
      <color rgb="FFFF0000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20"/>
      <color rgb="FF00B050"/>
      <name val="Arial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1" fillId="2" borderId="0" xfId="0" applyFont="1" applyFill="1"/>
    <xf numFmtId="0" fontId="1" fillId="3" borderId="0" xfId="0" applyFont="1" applyFill="1"/>
    <xf numFmtId="9" fontId="1" fillId="0" borderId="0" xfId="0" applyNumberFormat="1" applyFont="1"/>
    <xf numFmtId="0" fontId="5" fillId="4" borderId="0" xfId="0" applyFont="1" applyFill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9" fontId="2" fillId="0" borderId="0" xfId="0" applyNumberFormat="1" applyFont="1"/>
    <xf numFmtId="0" fontId="12" fillId="0" borderId="0" xfId="0" applyFont="1"/>
    <xf numFmtId="0" fontId="13" fillId="0" borderId="0" xfId="0" applyFont="1"/>
    <xf numFmtId="0" fontId="13" fillId="5" borderId="0" xfId="0" applyFont="1" applyFill="1" applyAlignment="1">
      <alignment horizontal="center"/>
    </xf>
    <xf numFmtId="0" fontId="12" fillId="3" borderId="0" xfId="0" applyFont="1" applyFill="1"/>
    <xf numFmtId="0" fontId="12" fillId="2" borderId="0" xfId="0" applyFont="1" applyFill="1"/>
    <xf numFmtId="0" fontId="2" fillId="0" borderId="0" xfId="0" applyFont="1" applyFill="1"/>
    <xf numFmtId="0" fontId="5" fillId="0" borderId="0" xfId="0" applyFont="1" applyFill="1"/>
    <xf numFmtId="0" fontId="3" fillId="6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12" fillId="0" borderId="0" xfId="0" applyFont="1" applyFill="1"/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9" fontId="17" fillId="0" borderId="0" xfId="0" applyNumberFormat="1" applyFont="1"/>
    <xf numFmtId="0" fontId="17" fillId="0" borderId="0" xfId="0" applyFont="1"/>
    <xf numFmtId="9" fontId="17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0</xdr:rowOff>
    </xdr:from>
    <xdr:to>
      <xdr:col>18</xdr:col>
      <xdr:colOff>1100762</xdr:colOff>
      <xdr:row>40</xdr:row>
      <xdr:rowOff>247036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8B0EF-2CEA-4CEA-9EB2-ADBFCDF6D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5406774" y="4340679"/>
          <a:ext cx="11333333" cy="4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C56F-4216-4FCD-AD2B-F7F1CAAA7CF6}">
  <dimension ref="C3:N42"/>
  <sheetViews>
    <sheetView rightToLeft="1" tabSelected="1" workbookViewId="0">
      <selection activeCell="D39" sqref="D39"/>
    </sheetView>
  </sheetViews>
  <sheetFormatPr defaultRowHeight="14.25" x14ac:dyDescent="0.2"/>
  <cols>
    <col min="6" max="6" width="20.5" bestFit="1" customWidth="1"/>
    <col min="7" max="7" width="10.125" bestFit="1" customWidth="1"/>
    <col min="10" max="10" width="19.25" bestFit="1" customWidth="1"/>
  </cols>
  <sheetData>
    <row r="3" spans="3:10" x14ac:dyDescent="0.2">
      <c r="D3" t="s">
        <v>0</v>
      </c>
    </row>
    <row r="5" spans="3:10" x14ac:dyDescent="0.2">
      <c r="C5">
        <v>1</v>
      </c>
      <c r="D5" t="s">
        <v>1</v>
      </c>
      <c r="E5" t="s">
        <v>2</v>
      </c>
    </row>
    <row r="6" spans="3:10" x14ac:dyDescent="0.2">
      <c r="E6" t="s">
        <v>3</v>
      </c>
      <c r="G6" t="s">
        <v>6</v>
      </c>
    </row>
    <row r="7" spans="3:10" x14ac:dyDescent="0.2">
      <c r="F7" t="s">
        <v>4</v>
      </c>
      <c r="G7" t="s">
        <v>7</v>
      </c>
      <c r="J7" t="s">
        <v>8</v>
      </c>
    </row>
    <row r="8" spans="3:10" x14ac:dyDescent="0.2">
      <c r="F8" t="s">
        <v>5</v>
      </c>
      <c r="G8" t="s">
        <v>9</v>
      </c>
      <c r="J8" t="s">
        <v>10</v>
      </c>
    </row>
    <row r="11" spans="3:10" x14ac:dyDescent="0.2">
      <c r="C11">
        <v>2</v>
      </c>
      <c r="D11" t="s">
        <v>11</v>
      </c>
      <c r="E11" t="s">
        <v>12</v>
      </c>
    </row>
    <row r="12" spans="3:10" x14ac:dyDescent="0.2">
      <c r="E12" t="s">
        <v>13</v>
      </c>
    </row>
    <row r="13" spans="3:10" x14ac:dyDescent="0.2">
      <c r="F13" t="s">
        <v>14</v>
      </c>
      <c r="G13" t="s">
        <v>15</v>
      </c>
    </row>
    <row r="14" spans="3:10" x14ac:dyDescent="0.2">
      <c r="F14" t="s">
        <v>16</v>
      </c>
      <c r="G14" t="s">
        <v>17</v>
      </c>
    </row>
    <row r="15" spans="3:10" x14ac:dyDescent="0.2">
      <c r="D15" t="s">
        <v>18</v>
      </c>
    </row>
    <row r="16" spans="3:10" x14ac:dyDescent="0.2">
      <c r="E16" t="s">
        <v>19</v>
      </c>
    </row>
    <row r="17" spans="3:14" x14ac:dyDescent="0.2">
      <c r="F17" t="s">
        <v>20</v>
      </c>
    </row>
    <row r="19" spans="3:14" x14ac:dyDescent="0.2">
      <c r="C19">
        <v>3</v>
      </c>
      <c r="D19" t="s">
        <v>21</v>
      </c>
    </row>
    <row r="20" spans="3:14" x14ac:dyDescent="0.2">
      <c r="D20">
        <v>1</v>
      </c>
      <c r="E20" t="s">
        <v>22</v>
      </c>
      <c r="G20">
        <v>2</v>
      </c>
      <c r="H20" t="s">
        <v>27</v>
      </c>
    </row>
    <row r="21" spans="3:14" x14ac:dyDescent="0.2">
      <c r="F21" t="s">
        <v>23</v>
      </c>
      <c r="I21">
        <v>18</v>
      </c>
      <c r="J21">
        <v>21</v>
      </c>
      <c r="K21">
        <v>22</v>
      </c>
      <c r="L21">
        <v>24</v>
      </c>
      <c r="M21" t="s">
        <v>113</v>
      </c>
    </row>
    <row r="22" spans="3:14" x14ac:dyDescent="0.2">
      <c r="F22" t="s">
        <v>24</v>
      </c>
      <c r="I22">
        <v>925</v>
      </c>
      <c r="J22" t="s">
        <v>29</v>
      </c>
    </row>
    <row r="23" spans="3:14" x14ac:dyDescent="0.2">
      <c r="F23" t="s">
        <v>25</v>
      </c>
      <c r="I23" t="s">
        <v>28</v>
      </c>
      <c r="M23" t="s">
        <v>82</v>
      </c>
    </row>
    <row r="24" spans="3:14" x14ac:dyDescent="0.2">
      <c r="F24" t="s">
        <v>26</v>
      </c>
      <c r="I24" t="s">
        <v>29</v>
      </c>
      <c r="N24">
        <v>24</v>
      </c>
    </row>
    <row r="25" spans="3:14" x14ac:dyDescent="0.2">
      <c r="N25">
        <v>22</v>
      </c>
    </row>
    <row r="26" spans="3:14" x14ac:dyDescent="0.2">
      <c r="C26">
        <v>4</v>
      </c>
      <c r="D26" t="s">
        <v>30</v>
      </c>
      <c r="F26" t="s">
        <v>34</v>
      </c>
      <c r="N26">
        <v>21</v>
      </c>
    </row>
    <row r="27" spans="3:14" x14ac:dyDescent="0.2">
      <c r="F27" t="s">
        <v>33</v>
      </c>
      <c r="N27">
        <v>18</v>
      </c>
    </row>
    <row r="28" spans="3:14" x14ac:dyDescent="0.2">
      <c r="G28" t="s">
        <v>31</v>
      </c>
      <c r="M28" t="s">
        <v>83</v>
      </c>
    </row>
    <row r="29" spans="3:14" x14ac:dyDescent="0.2">
      <c r="G29" t="s">
        <v>32</v>
      </c>
      <c r="N29">
        <v>999</v>
      </c>
    </row>
    <row r="30" spans="3:14" x14ac:dyDescent="0.2">
      <c r="N30">
        <v>960</v>
      </c>
    </row>
    <row r="31" spans="3:14" x14ac:dyDescent="0.2">
      <c r="C31">
        <v>5</v>
      </c>
      <c r="N31">
        <v>950</v>
      </c>
    </row>
    <row r="32" spans="3:14" x14ac:dyDescent="0.2">
      <c r="N32">
        <v>947</v>
      </c>
    </row>
    <row r="33" spans="3:14" x14ac:dyDescent="0.2">
      <c r="D33" t="s">
        <v>114</v>
      </c>
      <c r="N33">
        <v>925</v>
      </c>
    </row>
    <row r="34" spans="3:14" x14ac:dyDescent="0.2">
      <c r="F34" t="s">
        <v>115</v>
      </c>
      <c r="N34">
        <v>916</v>
      </c>
    </row>
    <row r="35" spans="3:14" x14ac:dyDescent="0.2">
      <c r="N35">
        <v>900</v>
      </c>
    </row>
    <row r="36" spans="3:14" x14ac:dyDescent="0.2">
      <c r="C36">
        <v>6</v>
      </c>
      <c r="N36">
        <v>875</v>
      </c>
    </row>
    <row r="37" spans="3:14" x14ac:dyDescent="0.2">
      <c r="D37" t="s">
        <v>116</v>
      </c>
      <c r="M37" t="s">
        <v>84</v>
      </c>
    </row>
    <row r="38" spans="3:14" x14ac:dyDescent="0.2">
      <c r="D38" t="s">
        <v>117</v>
      </c>
      <c r="N38">
        <v>88</v>
      </c>
    </row>
    <row r="39" spans="3:14" x14ac:dyDescent="0.2">
      <c r="N39">
        <v>90</v>
      </c>
    </row>
    <row r="40" spans="3:14" x14ac:dyDescent="0.2">
      <c r="M40" t="s">
        <v>85</v>
      </c>
    </row>
    <row r="41" spans="3:14" x14ac:dyDescent="0.2">
      <c r="N41">
        <v>90</v>
      </c>
    </row>
    <row r="42" spans="3:14" x14ac:dyDescent="0.2">
      <c r="N4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6A2B-4B14-4E96-BA12-B9BD203F71BD}">
  <dimension ref="B21:O146"/>
  <sheetViews>
    <sheetView rightToLeft="1" topLeftCell="A33" zoomScale="70" zoomScaleNormal="70" workbookViewId="0">
      <selection activeCell="E111" sqref="E111"/>
    </sheetView>
  </sheetViews>
  <sheetFormatPr defaultRowHeight="14.25" x14ac:dyDescent="0.2"/>
  <cols>
    <col min="3" max="3" width="27.25" bestFit="1" customWidth="1"/>
    <col min="4" max="4" width="21.75" bestFit="1" customWidth="1"/>
    <col min="5" max="5" width="30.125" bestFit="1" customWidth="1"/>
    <col min="6" max="6" width="24.25" bestFit="1" customWidth="1"/>
    <col min="7" max="7" width="23" bestFit="1" customWidth="1"/>
    <col min="8" max="8" width="23.625" bestFit="1" customWidth="1"/>
    <col min="9" max="9" width="14.5" bestFit="1" customWidth="1"/>
    <col min="10" max="10" width="23.25" bestFit="1" customWidth="1"/>
    <col min="11" max="11" width="27" bestFit="1" customWidth="1"/>
    <col min="12" max="12" width="28.625" bestFit="1" customWidth="1"/>
    <col min="13" max="13" width="19.25" bestFit="1" customWidth="1"/>
    <col min="16" max="16" width="0.375" customWidth="1"/>
    <col min="17" max="17" width="20.875" customWidth="1"/>
    <col min="18" max="18" width="20.375" customWidth="1"/>
    <col min="19" max="19" width="24.25" bestFit="1" customWidth="1"/>
    <col min="20" max="20" width="16.875" customWidth="1"/>
  </cols>
  <sheetData>
    <row r="21" spans="3:13" ht="33.75" x14ac:dyDescent="0.5">
      <c r="G21" s="20" t="s">
        <v>48</v>
      </c>
    </row>
    <row r="23" spans="3:13" ht="15" thickBot="1" x14ac:dyDescent="0.25"/>
    <row r="24" spans="3:13" ht="25.5" x14ac:dyDescent="0.35">
      <c r="F24" s="4"/>
      <c r="G24" s="5"/>
      <c r="H24" s="5"/>
      <c r="I24" s="6"/>
    </row>
    <row r="25" spans="3:13" ht="25.5" x14ac:dyDescent="0.35">
      <c r="C25" s="39" t="s">
        <v>111</v>
      </c>
      <c r="D25" s="39"/>
      <c r="E25" s="40"/>
      <c r="F25" s="7" t="s">
        <v>49</v>
      </c>
      <c r="G25" s="23">
        <v>2</v>
      </c>
      <c r="H25" s="8" t="s">
        <v>50</v>
      </c>
      <c r="I25" s="43">
        <v>2</v>
      </c>
    </row>
    <row r="26" spans="3:13" ht="25.5" x14ac:dyDescent="0.35">
      <c r="F26" s="7"/>
      <c r="G26" s="8"/>
      <c r="H26" s="8"/>
      <c r="I26" s="9"/>
    </row>
    <row r="27" spans="3:13" ht="25.5" x14ac:dyDescent="0.35">
      <c r="F27" s="7" t="s">
        <v>51</v>
      </c>
      <c r="G27" s="42">
        <v>10</v>
      </c>
      <c r="H27" s="8" t="s">
        <v>52</v>
      </c>
      <c r="I27" s="43">
        <v>0.15</v>
      </c>
    </row>
    <row r="28" spans="3:13" ht="25.5" x14ac:dyDescent="0.35">
      <c r="F28" s="7"/>
      <c r="G28" s="8"/>
      <c r="H28" s="8"/>
      <c r="I28" s="9"/>
    </row>
    <row r="29" spans="3:13" ht="25.5" x14ac:dyDescent="0.35">
      <c r="F29" s="7" t="s">
        <v>53</v>
      </c>
      <c r="G29" s="8"/>
      <c r="H29" s="41">
        <v>0.15</v>
      </c>
      <c r="I29" s="9"/>
    </row>
    <row r="30" spans="3:13" ht="25.5" x14ac:dyDescent="0.35">
      <c r="C30" s="15"/>
      <c r="D30" s="15"/>
      <c r="E30" s="15"/>
      <c r="F30" s="7"/>
      <c r="G30" s="8"/>
      <c r="H30" s="8"/>
      <c r="I30" s="9"/>
      <c r="J30" s="15"/>
      <c r="K30" s="15"/>
      <c r="L30" s="15"/>
      <c r="M30" s="15"/>
    </row>
    <row r="31" spans="3:13" ht="25.5" x14ac:dyDescent="0.35">
      <c r="C31" s="15"/>
      <c r="D31" s="15"/>
      <c r="E31" s="15"/>
      <c r="F31" s="7"/>
      <c r="G31" s="8"/>
      <c r="H31" s="8"/>
      <c r="I31" s="9"/>
      <c r="J31" s="15"/>
      <c r="K31" s="15"/>
      <c r="L31" s="15"/>
      <c r="M31" s="15"/>
    </row>
    <row r="32" spans="3:13" ht="25.5" x14ac:dyDescent="0.35">
      <c r="C32" s="15"/>
      <c r="D32" s="15"/>
      <c r="E32" s="15"/>
      <c r="F32" s="7"/>
      <c r="G32" s="8"/>
      <c r="H32" s="8"/>
      <c r="I32" s="9"/>
      <c r="J32" s="15"/>
      <c r="K32" s="15"/>
      <c r="L32" s="15"/>
      <c r="M32" s="15"/>
    </row>
    <row r="33" spans="2:13" ht="25.5" x14ac:dyDescent="0.35">
      <c r="F33" s="7"/>
      <c r="G33" s="8"/>
      <c r="H33" s="8"/>
      <c r="I33" s="9"/>
    </row>
    <row r="34" spans="2:13" ht="26.25" thickBot="1" x14ac:dyDescent="0.4">
      <c r="F34" s="10"/>
      <c r="G34" s="11"/>
      <c r="H34" s="11"/>
      <c r="I34" s="12"/>
    </row>
    <row r="38" spans="2:13" x14ac:dyDescent="0.2">
      <c r="B38" t="s">
        <v>81</v>
      </c>
    </row>
    <row r="41" spans="2:13" ht="25.5" x14ac:dyDescent="0.35">
      <c r="C41" s="19" t="s">
        <v>35</v>
      </c>
      <c r="D41" s="19" t="s">
        <v>37</v>
      </c>
      <c r="E41" s="19" t="s">
        <v>38</v>
      </c>
      <c r="F41" s="19" t="s">
        <v>39</v>
      </c>
      <c r="G41" s="19" t="s">
        <v>40</v>
      </c>
      <c r="H41" s="19" t="s">
        <v>41</v>
      </c>
      <c r="I41" s="19" t="s">
        <v>42</v>
      </c>
      <c r="J41" s="19" t="s">
        <v>43</v>
      </c>
      <c r="K41" s="19" t="s">
        <v>44</v>
      </c>
      <c r="L41" s="19" t="s">
        <v>45</v>
      </c>
      <c r="M41" s="19" t="s">
        <v>46</v>
      </c>
    </row>
    <row r="42" spans="2:13" ht="25.5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23.25" x14ac:dyDescent="0.35">
      <c r="C43" s="24" t="s">
        <v>36</v>
      </c>
      <c r="D43" s="24" t="s">
        <v>23</v>
      </c>
      <c r="E43" s="24">
        <v>18</v>
      </c>
      <c r="F43" s="24">
        <v>100</v>
      </c>
      <c r="G43" s="25">
        <v>150</v>
      </c>
      <c r="H43" s="24">
        <f>SUM(G43*G27)</f>
        <v>1500</v>
      </c>
      <c r="I43" s="24">
        <v>4</v>
      </c>
      <c r="J43" s="24">
        <v>40</v>
      </c>
      <c r="K43" s="24">
        <v>25</v>
      </c>
      <c r="L43" s="24">
        <f>SUM((J43+K43)/5)+F43</f>
        <v>113</v>
      </c>
      <c r="M43" s="24">
        <f>SUM(H43*15%)</f>
        <v>225</v>
      </c>
    </row>
    <row r="44" spans="2:13" ht="23.25" x14ac:dyDescent="0.35">
      <c r="C44" s="24" t="s">
        <v>47</v>
      </c>
      <c r="D44" s="24" t="s">
        <v>54</v>
      </c>
      <c r="E44" s="24">
        <v>925</v>
      </c>
      <c r="F44" s="24">
        <v>120</v>
      </c>
      <c r="G44" s="25">
        <v>160</v>
      </c>
      <c r="H44" s="24">
        <f>SUM(G44*G27)</f>
        <v>1600</v>
      </c>
      <c r="I44" s="24">
        <v>3</v>
      </c>
      <c r="J44" s="24">
        <v>20</v>
      </c>
      <c r="K44" s="24">
        <v>30</v>
      </c>
      <c r="L44" s="24">
        <f t="shared" ref="L44:L45" si="0">SUM((J44+K44)/5)+F44</f>
        <v>130</v>
      </c>
      <c r="M44" s="24">
        <f t="shared" ref="M44:M45" si="1">SUM(H44*15%)</f>
        <v>240</v>
      </c>
    </row>
    <row r="45" spans="2:13" ht="23.25" x14ac:dyDescent="0.35">
      <c r="C45" s="24" t="s">
        <v>112</v>
      </c>
      <c r="D45" s="24" t="s">
        <v>25</v>
      </c>
      <c r="E45" s="24">
        <v>62</v>
      </c>
      <c r="F45" s="24">
        <v>80</v>
      </c>
      <c r="G45" s="25">
        <v>50</v>
      </c>
      <c r="H45" s="24">
        <f>SUM(G45*G27)</f>
        <v>500</v>
      </c>
      <c r="I45" s="24">
        <v>1</v>
      </c>
      <c r="J45" s="24">
        <v>10</v>
      </c>
      <c r="K45" s="24">
        <v>10</v>
      </c>
      <c r="L45" s="24">
        <f t="shared" si="0"/>
        <v>84</v>
      </c>
      <c r="M45" s="24">
        <f t="shared" si="1"/>
        <v>75</v>
      </c>
    </row>
    <row r="46" spans="2:13" ht="20.25" x14ac:dyDescent="0.3"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51" spans="2:14" ht="30" x14ac:dyDescent="0.2">
      <c r="D51" s="37" t="s">
        <v>86</v>
      </c>
      <c r="E51" s="37"/>
      <c r="F51" s="37"/>
    </row>
    <row r="53" spans="2:14" x14ac:dyDescent="0.2">
      <c r="B53" t="s">
        <v>69</v>
      </c>
      <c r="G53" t="s">
        <v>68</v>
      </c>
    </row>
    <row r="55" spans="2:14" ht="25.5" x14ac:dyDescent="0.35">
      <c r="C55" s="19" t="s">
        <v>35</v>
      </c>
      <c r="D55" s="19" t="s">
        <v>39</v>
      </c>
      <c r="E55" s="19" t="s">
        <v>80</v>
      </c>
      <c r="F55" s="19" t="s">
        <v>51</v>
      </c>
      <c r="G55" s="19" t="s">
        <v>56</v>
      </c>
      <c r="H55" s="19" t="s">
        <v>55</v>
      </c>
      <c r="I55" s="19" t="s">
        <v>58</v>
      </c>
    </row>
    <row r="57" spans="2:14" ht="23.25" x14ac:dyDescent="0.35">
      <c r="C57" s="2" t="s">
        <v>36</v>
      </c>
      <c r="D57" s="2">
        <v>100</v>
      </c>
      <c r="E57" s="2">
        <v>150</v>
      </c>
      <c r="F57" s="2">
        <v>20</v>
      </c>
      <c r="G57" s="26">
        <v>0.25</v>
      </c>
      <c r="H57" s="1">
        <f>SUM(E57*F57)+(E57*F57*G57)</f>
        <v>3750</v>
      </c>
      <c r="I57" s="2">
        <f>SUM(H57*I25)+H57</f>
        <v>11250</v>
      </c>
      <c r="K57" s="2" t="s">
        <v>6</v>
      </c>
      <c r="L57" s="2"/>
    </row>
    <row r="58" spans="2:14" ht="23.25" x14ac:dyDescent="0.35">
      <c r="K58" s="2"/>
      <c r="L58" s="2" t="s">
        <v>59</v>
      </c>
    </row>
    <row r="59" spans="2:14" ht="26.25" x14ac:dyDescent="0.4">
      <c r="C59" s="28" t="s">
        <v>42</v>
      </c>
      <c r="K59" s="2" t="s">
        <v>55</v>
      </c>
      <c r="L59" s="22" t="s">
        <v>64</v>
      </c>
      <c r="M59" s="22"/>
      <c r="N59" s="22"/>
    </row>
    <row r="60" spans="2:14" ht="26.25" x14ac:dyDescent="0.4">
      <c r="C60" s="29">
        <v>4</v>
      </c>
      <c r="H60" s="1"/>
      <c r="K60" s="2"/>
      <c r="L60" s="2"/>
    </row>
    <row r="61" spans="2:14" ht="23.25" x14ac:dyDescent="0.35">
      <c r="B61" t="s">
        <v>70</v>
      </c>
      <c r="H61" s="1"/>
      <c r="K61" s="2" t="s">
        <v>61</v>
      </c>
      <c r="L61" s="22" t="s">
        <v>60</v>
      </c>
      <c r="M61" s="22"/>
    </row>
    <row r="62" spans="2:14" ht="23.25" x14ac:dyDescent="0.35">
      <c r="H62" s="2" t="s">
        <v>62</v>
      </c>
      <c r="I62" s="22" t="s">
        <v>63</v>
      </c>
      <c r="J62" s="22"/>
    </row>
    <row r="63" spans="2:14" ht="25.5" x14ac:dyDescent="0.35">
      <c r="C63" s="19" t="s">
        <v>71</v>
      </c>
      <c r="D63" s="19" t="s">
        <v>72</v>
      </c>
      <c r="E63" s="19" t="s">
        <v>77</v>
      </c>
      <c r="F63" s="19" t="s">
        <v>78</v>
      </c>
      <c r="H63" s="2"/>
      <c r="I63" s="2"/>
    </row>
    <row r="64" spans="2:14" ht="23.25" x14ac:dyDescent="0.35">
      <c r="H64" s="2"/>
      <c r="I64" s="2"/>
    </row>
    <row r="65" spans="3:10" ht="23.25" x14ac:dyDescent="0.35">
      <c r="C65" s="32" t="s">
        <v>75</v>
      </c>
      <c r="D65" s="2">
        <v>3</v>
      </c>
      <c r="E65" s="2">
        <v>40</v>
      </c>
      <c r="F65" s="2">
        <v>8</v>
      </c>
      <c r="H65" s="2" t="s">
        <v>58</v>
      </c>
      <c r="I65" s="22" t="s">
        <v>65</v>
      </c>
      <c r="J65" s="22"/>
    </row>
    <row r="66" spans="3:10" ht="23.25" x14ac:dyDescent="0.35">
      <c r="C66" s="32" t="s">
        <v>76</v>
      </c>
      <c r="D66" s="2">
        <v>3</v>
      </c>
      <c r="E66" s="2">
        <v>25</v>
      </c>
      <c r="F66" s="2">
        <v>5</v>
      </c>
      <c r="H66" s="2"/>
      <c r="I66" s="2"/>
    </row>
    <row r="67" spans="3:10" ht="23.25" x14ac:dyDescent="0.35">
      <c r="H67" s="2" t="s">
        <v>57</v>
      </c>
      <c r="I67" s="22" t="s">
        <v>66</v>
      </c>
      <c r="J67" s="22"/>
    </row>
    <row r="68" spans="3:10" ht="20.25" x14ac:dyDescent="0.3">
      <c r="D68" s="14" t="s">
        <v>73</v>
      </c>
      <c r="E68" s="13" t="s">
        <v>74</v>
      </c>
      <c r="I68" t="s">
        <v>67</v>
      </c>
    </row>
    <row r="74" spans="3:10" ht="25.5" x14ac:dyDescent="0.35">
      <c r="C74" s="34" t="s">
        <v>103</v>
      </c>
      <c r="D74" s="34"/>
    </row>
    <row r="75" spans="3:10" ht="25.5" x14ac:dyDescent="0.35">
      <c r="C75" s="3" t="s">
        <v>101</v>
      </c>
      <c r="D75" s="33" t="s">
        <v>102</v>
      </c>
      <c r="E75" s="19" t="s">
        <v>39</v>
      </c>
      <c r="F75" s="19" t="s">
        <v>104</v>
      </c>
      <c r="G75" s="19"/>
    </row>
    <row r="76" spans="3:10" ht="23.25" x14ac:dyDescent="0.3">
      <c r="C76" s="30" t="s">
        <v>96</v>
      </c>
      <c r="D76" s="31" t="s">
        <v>98</v>
      </c>
      <c r="E76" s="35">
        <v>30</v>
      </c>
      <c r="F76" s="15">
        <v>45</v>
      </c>
    </row>
    <row r="77" spans="3:10" ht="23.25" x14ac:dyDescent="0.3">
      <c r="C77" s="31" t="s">
        <v>100</v>
      </c>
      <c r="D77" s="30" t="s">
        <v>99</v>
      </c>
      <c r="E77" s="35">
        <v>35</v>
      </c>
      <c r="F77" s="15">
        <v>40</v>
      </c>
    </row>
    <row r="78" spans="3:10" ht="23.25" x14ac:dyDescent="0.3">
      <c r="C78" s="31" t="s">
        <v>97</v>
      </c>
      <c r="D78" s="27">
        <v>0</v>
      </c>
      <c r="E78" s="35">
        <v>15</v>
      </c>
      <c r="F78" s="15">
        <v>35</v>
      </c>
    </row>
    <row r="79" spans="3:10" ht="23.25" x14ac:dyDescent="0.3">
      <c r="C79" s="27">
        <v>0</v>
      </c>
      <c r="D79" s="30" t="s">
        <v>99</v>
      </c>
      <c r="E79" s="35">
        <v>26</v>
      </c>
      <c r="F79" s="15">
        <v>30</v>
      </c>
    </row>
    <row r="80" spans="3:10" ht="23.25" x14ac:dyDescent="0.35">
      <c r="E80" s="36">
        <f>SUM(E76:E79)</f>
        <v>106</v>
      </c>
      <c r="F80" s="36">
        <f>SUM(F76:F79)</f>
        <v>150</v>
      </c>
    </row>
    <row r="84" spans="2:10" ht="30" x14ac:dyDescent="0.2">
      <c r="D84" s="37" t="s">
        <v>87</v>
      </c>
      <c r="E84" s="37"/>
      <c r="F84" s="37"/>
    </row>
    <row r="86" spans="2:10" x14ac:dyDescent="0.2">
      <c r="B86" t="s">
        <v>69</v>
      </c>
      <c r="G86" t="s">
        <v>68</v>
      </c>
    </row>
    <row r="88" spans="2:10" ht="25.5" x14ac:dyDescent="0.35">
      <c r="C88" s="19" t="s">
        <v>35</v>
      </c>
      <c r="D88" s="19" t="s">
        <v>39</v>
      </c>
      <c r="E88" s="19" t="s">
        <v>80</v>
      </c>
      <c r="F88" s="19" t="s">
        <v>51</v>
      </c>
      <c r="G88" s="19" t="s">
        <v>56</v>
      </c>
      <c r="H88" s="19" t="s">
        <v>55</v>
      </c>
      <c r="I88" s="19" t="s">
        <v>58</v>
      </c>
    </row>
    <row r="90" spans="2:10" ht="23.25" x14ac:dyDescent="0.35">
      <c r="C90" s="1" t="s">
        <v>47</v>
      </c>
      <c r="D90" s="1">
        <v>120</v>
      </c>
      <c r="E90" s="1">
        <v>160</v>
      </c>
      <c r="F90" s="1">
        <v>10</v>
      </c>
      <c r="G90" s="18">
        <v>0.1</v>
      </c>
      <c r="H90" s="1">
        <f>SUM(E90*F90)+(E90*F90*G90)</f>
        <v>1760</v>
      </c>
      <c r="I90" s="2">
        <f>SUM(H90*I25)+H90</f>
        <v>5280</v>
      </c>
      <c r="J90">
        <v>26400</v>
      </c>
    </row>
    <row r="92" spans="2:10" ht="26.25" x14ac:dyDescent="0.4">
      <c r="C92" s="28" t="s">
        <v>42</v>
      </c>
    </row>
    <row r="93" spans="2:10" ht="26.25" x14ac:dyDescent="0.4">
      <c r="C93" s="29">
        <v>3</v>
      </c>
    </row>
    <row r="94" spans="2:10" x14ac:dyDescent="0.2">
      <c r="B94" t="s">
        <v>70</v>
      </c>
    </row>
    <row r="95" spans="2:10" x14ac:dyDescent="0.2">
      <c r="J95">
        <v>1760</v>
      </c>
    </row>
    <row r="96" spans="2:10" ht="25.5" x14ac:dyDescent="0.35">
      <c r="C96" s="19" t="s">
        <v>71</v>
      </c>
      <c r="D96" s="19" t="s">
        <v>72</v>
      </c>
      <c r="E96" s="19" t="s">
        <v>77</v>
      </c>
      <c r="F96" s="19" t="s">
        <v>78</v>
      </c>
      <c r="G96" s="3"/>
    </row>
    <row r="98" spans="2:15" ht="20.25" x14ac:dyDescent="0.3">
      <c r="C98" s="17" t="s">
        <v>75</v>
      </c>
      <c r="D98" s="1">
        <v>2</v>
      </c>
      <c r="E98" s="1">
        <v>20</v>
      </c>
      <c r="F98" s="1">
        <v>4</v>
      </c>
    </row>
    <row r="99" spans="2:15" ht="20.25" x14ac:dyDescent="0.3">
      <c r="C99" s="16" t="s">
        <v>75</v>
      </c>
      <c r="D99" s="1">
        <v>4</v>
      </c>
      <c r="E99" s="1">
        <v>30</v>
      </c>
      <c r="F99" s="1">
        <v>6</v>
      </c>
    </row>
    <row r="101" spans="2:15" ht="23.25" x14ac:dyDescent="0.35">
      <c r="D101" s="14" t="s">
        <v>73</v>
      </c>
      <c r="E101" s="13" t="s">
        <v>74</v>
      </c>
      <c r="K101" s="2" t="s">
        <v>88</v>
      </c>
      <c r="L101" s="2"/>
    </row>
    <row r="102" spans="2:15" ht="23.25" x14ac:dyDescent="0.35">
      <c r="K102" s="2"/>
      <c r="L102" s="2"/>
    </row>
    <row r="103" spans="2:15" ht="23.25" x14ac:dyDescent="0.35">
      <c r="K103" s="22" t="s">
        <v>89</v>
      </c>
      <c r="L103" s="22"/>
      <c r="M103" s="22"/>
    </row>
    <row r="104" spans="2:15" ht="23.25" x14ac:dyDescent="0.35">
      <c r="K104" s="22" t="s">
        <v>90</v>
      </c>
      <c r="L104" s="22"/>
      <c r="M104" s="22"/>
      <c r="N104" s="22"/>
      <c r="O104" s="22"/>
    </row>
    <row r="105" spans="2:15" ht="25.5" x14ac:dyDescent="0.35">
      <c r="B105" t="s">
        <v>79</v>
      </c>
      <c r="C105" s="34" t="s">
        <v>103</v>
      </c>
      <c r="D105" s="34"/>
      <c r="K105" s="22" t="s">
        <v>91</v>
      </c>
      <c r="L105" s="22"/>
      <c r="M105" s="22"/>
    </row>
    <row r="106" spans="2:15" ht="25.5" x14ac:dyDescent="0.35">
      <c r="C106" s="3" t="s">
        <v>101</v>
      </c>
      <c r="D106" s="33" t="s">
        <v>102</v>
      </c>
      <c r="E106" s="19" t="s">
        <v>39</v>
      </c>
      <c r="F106" s="19" t="s">
        <v>104</v>
      </c>
      <c r="K106" s="22" t="s">
        <v>92</v>
      </c>
      <c r="L106" s="22"/>
      <c r="M106" s="22"/>
    </row>
    <row r="107" spans="2:15" ht="23.25" x14ac:dyDescent="0.35">
      <c r="B107" t="s">
        <v>108</v>
      </c>
      <c r="C107" s="31" t="s">
        <v>105</v>
      </c>
      <c r="D107" s="31" t="s">
        <v>106</v>
      </c>
      <c r="E107" s="35">
        <v>50</v>
      </c>
      <c r="F107" s="15">
        <v>60</v>
      </c>
      <c r="K107" s="2"/>
      <c r="L107" s="2"/>
    </row>
    <row r="108" spans="2:15" ht="25.5" x14ac:dyDescent="0.35">
      <c r="B108" t="s">
        <v>109</v>
      </c>
      <c r="C108" s="27">
        <v>0</v>
      </c>
      <c r="D108" s="30" t="s">
        <v>107</v>
      </c>
      <c r="E108" s="35">
        <v>40</v>
      </c>
      <c r="F108" s="15">
        <v>50</v>
      </c>
      <c r="G108" s="19"/>
    </row>
    <row r="109" spans="2:15" ht="23.25" x14ac:dyDescent="0.3">
      <c r="C109" s="38">
        <v>0</v>
      </c>
      <c r="D109" s="27">
        <v>0</v>
      </c>
      <c r="E109" s="35">
        <v>34</v>
      </c>
      <c r="F109" s="15">
        <v>50</v>
      </c>
    </row>
    <row r="110" spans="2:15" ht="23.25" x14ac:dyDescent="0.3">
      <c r="C110" s="38"/>
      <c r="D110" s="38"/>
      <c r="E110" s="35"/>
      <c r="F110" s="15"/>
      <c r="G110" s="15"/>
    </row>
    <row r="111" spans="2:15" ht="23.25" x14ac:dyDescent="0.35">
      <c r="E111" s="36">
        <f>SUM(E107:E110)</f>
        <v>124</v>
      </c>
      <c r="F111" s="36">
        <f>SUM(F107:F110)</f>
        <v>160</v>
      </c>
    </row>
    <row r="116" spans="2:9" ht="30" x14ac:dyDescent="0.2">
      <c r="D116" s="21" t="s">
        <v>93</v>
      </c>
      <c r="E116" s="21"/>
      <c r="F116" s="21"/>
    </row>
    <row r="118" spans="2:9" x14ac:dyDescent="0.2">
      <c r="B118" t="s">
        <v>69</v>
      </c>
      <c r="G118" t="s">
        <v>68</v>
      </c>
    </row>
    <row r="120" spans="2:9" ht="25.5" x14ac:dyDescent="0.35">
      <c r="C120" s="19" t="s">
        <v>35</v>
      </c>
      <c r="D120" s="19" t="s">
        <v>39</v>
      </c>
      <c r="E120" s="19" t="s">
        <v>80</v>
      </c>
      <c r="F120" s="19" t="s">
        <v>51</v>
      </c>
      <c r="G120" s="19" t="s">
        <v>56</v>
      </c>
      <c r="H120" s="19" t="s">
        <v>55</v>
      </c>
      <c r="I120" s="19" t="s">
        <v>58</v>
      </c>
    </row>
    <row r="122" spans="2:9" ht="23.25" x14ac:dyDescent="0.35">
      <c r="C122" s="1" t="s">
        <v>47</v>
      </c>
      <c r="D122" s="1">
        <v>80</v>
      </c>
      <c r="E122" s="1">
        <v>50</v>
      </c>
      <c r="F122" s="1">
        <v>5</v>
      </c>
      <c r="G122" s="18">
        <v>0.2</v>
      </c>
      <c r="H122" s="1">
        <f>SUM(E122*F122)+(E122*F122*G122)</f>
        <v>300</v>
      </c>
      <c r="I122" s="2">
        <f>SUM(H122*I25)+H122</f>
        <v>900</v>
      </c>
    </row>
    <row r="124" spans="2:9" ht="26.25" x14ac:dyDescent="0.4">
      <c r="C124" s="28" t="s">
        <v>42</v>
      </c>
    </row>
    <row r="125" spans="2:9" ht="26.25" x14ac:dyDescent="0.4">
      <c r="C125" s="29">
        <v>1</v>
      </c>
    </row>
    <row r="126" spans="2:9" x14ac:dyDescent="0.2">
      <c r="B126" t="s">
        <v>70</v>
      </c>
    </row>
    <row r="128" spans="2:9" ht="25.5" x14ac:dyDescent="0.35">
      <c r="C128" s="19" t="s">
        <v>71</v>
      </c>
      <c r="D128" s="19" t="s">
        <v>72</v>
      </c>
      <c r="E128" s="19" t="s">
        <v>77</v>
      </c>
      <c r="F128" s="19" t="s">
        <v>78</v>
      </c>
      <c r="G128" s="3"/>
    </row>
    <row r="130" spans="2:7" ht="20.25" x14ac:dyDescent="0.3">
      <c r="C130" s="16" t="s">
        <v>94</v>
      </c>
      <c r="D130" s="1">
        <v>1</v>
      </c>
      <c r="E130" s="1">
        <v>10</v>
      </c>
      <c r="F130" s="1">
        <v>2</v>
      </c>
    </row>
    <row r="131" spans="2:7" ht="20.25" x14ac:dyDescent="0.3">
      <c r="C131" s="17" t="s">
        <v>95</v>
      </c>
      <c r="D131" s="1">
        <v>2</v>
      </c>
      <c r="E131" s="1">
        <v>10</v>
      </c>
      <c r="F131" s="1">
        <v>2</v>
      </c>
    </row>
    <row r="133" spans="2:7" ht="20.25" x14ac:dyDescent="0.3">
      <c r="D133" s="14" t="s">
        <v>73</v>
      </c>
      <c r="E133" s="13" t="s">
        <v>74</v>
      </c>
    </row>
    <row r="137" spans="2:7" x14ac:dyDescent="0.2">
      <c r="B137" t="s">
        <v>79</v>
      </c>
    </row>
    <row r="140" spans="2:7" ht="25.5" x14ac:dyDescent="0.35">
      <c r="C140" s="34" t="s">
        <v>103</v>
      </c>
      <c r="D140" s="34"/>
      <c r="G140" s="19"/>
    </row>
    <row r="141" spans="2:7" ht="25.5" x14ac:dyDescent="0.35">
      <c r="C141" s="3" t="s">
        <v>101</v>
      </c>
      <c r="D141" s="33" t="s">
        <v>102</v>
      </c>
      <c r="E141" s="19" t="s">
        <v>39</v>
      </c>
      <c r="F141" s="19" t="s">
        <v>104</v>
      </c>
    </row>
    <row r="142" spans="2:7" ht="23.25" x14ac:dyDescent="0.3">
      <c r="C142" s="30" t="s">
        <v>99</v>
      </c>
      <c r="D142" s="30" t="s">
        <v>110</v>
      </c>
      <c r="E142" s="35">
        <v>80</v>
      </c>
      <c r="F142" s="15">
        <v>50</v>
      </c>
      <c r="G142" s="15"/>
    </row>
    <row r="143" spans="2:7" ht="23.25" x14ac:dyDescent="0.3">
      <c r="C143" s="27"/>
      <c r="D143" s="38"/>
      <c r="E143" s="35"/>
      <c r="F143" s="15"/>
    </row>
    <row r="144" spans="2:7" ht="23.25" x14ac:dyDescent="0.3">
      <c r="C144" s="38"/>
      <c r="D144" s="27"/>
      <c r="E144" s="35"/>
      <c r="F144" s="15"/>
    </row>
    <row r="145" spans="3:6" ht="23.25" x14ac:dyDescent="0.3">
      <c r="C145" s="38"/>
      <c r="D145" s="38"/>
      <c r="E145" s="35"/>
      <c r="F145" s="15"/>
    </row>
    <row r="146" spans="3:6" ht="23.25" x14ac:dyDescent="0.35">
      <c r="E146" s="36">
        <f>SUM(E142:E145)</f>
        <v>80</v>
      </c>
      <c r="F146" s="36">
        <f>SUM(F142:F145)</f>
        <v>50</v>
      </c>
    </row>
  </sheetData>
  <mergeCells count="16">
    <mergeCell ref="C140:D140"/>
    <mergeCell ref="C25:E25"/>
    <mergeCell ref="D51:F51"/>
    <mergeCell ref="D84:F84"/>
    <mergeCell ref="L59:N59"/>
    <mergeCell ref="L61:M61"/>
    <mergeCell ref="I62:J62"/>
    <mergeCell ref="I65:J65"/>
    <mergeCell ref="I67:J67"/>
    <mergeCell ref="C74:D74"/>
    <mergeCell ref="D116:F116"/>
    <mergeCell ref="K103:M103"/>
    <mergeCell ref="K104:O104"/>
    <mergeCell ref="K106:M106"/>
    <mergeCell ref="K105:M105"/>
    <mergeCell ref="C105:D10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2023-07-10T09:11:02Z</dcterms:created>
  <dcterms:modified xsi:type="dcterms:W3CDTF">2023-07-17T12:34:28Z</dcterms:modified>
</cp:coreProperties>
</file>