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Todas" sheetId="1" r:id="rId1"/>
  </sheets>
  <calcPr calcId="162913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10" i="1"/>
  <c r="C15" i="1" s="1"/>
  <c r="D10" i="1"/>
  <c r="D15" i="1" s="1"/>
  <c r="E10" i="1"/>
  <c r="E15" i="1" s="1"/>
  <c r="F10" i="1"/>
  <c r="F15" i="1" s="1"/>
  <c r="G10" i="1"/>
  <c r="G15" i="1" s="1"/>
  <c r="H10" i="1"/>
  <c r="H15" i="1" s="1"/>
  <c r="J10" i="1"/>
  <c r="J15" i="1" s="1"/>
  <c r="K10" i="1"/>
  <c r="K15" i="1" s="1"/>
  <c r="L10" i="1"/>
  <c r="L15" i="1" s="1"/>
  <c r="M10" i="1"/>
  <c r="M15" i="1" s="1"/>
  <c r="N10" i="1"/>
  <c r="N15" i="1" s="1"/>
  <c r="O10" i="1"/>
  <c r="O15" i="1" s="1"/>
  <c r="P10" i="1"/>
  <c r="P15" i="1" s="1"/>
  <c r="Q10" i="1"/>
  <c r="Q15" i="1" s="1"/>
  <c r="R10" i="1"/>
  <c r="R15" i="1" s="1"/>
  <c r="S10" i="1"/>
  <c r="S15" i="1" s="1"/>
  <c r="T10" i="1"/>
  <c r="T15" i="1" s="1"/>
  <c r="U10" i="1"/>
  <c r="V10" i="1"/>
  <c r="V15" i="1" s="1"/>
  <c r="W10" i="1"/>
  <c r="W15" i="1" s="1"/>
  <c r="I15" i="1"/>
  <c r="U15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E31" i="1" l="1"/>
  <c r="E30" i="1"/>
  <c r="D31" i="1"/>
  <c r="D30" i="1"/>
  <c r="C31" i="1"/>
  <c r="C30" i="1"/>
  <c r="E27" i="1"/>
  <c r="D27" i="1"/>
  <c r="C27" i="1"/>
  <c r="E28" i="1" l="1"/>
  <c r="E29" i="1"/>
  <c r="D29" i="1" l="1"/>
  <c r="D28" i="1"/>
  <c r="C29" i="1" l="1"/>
  <c r="C28" i="1"/>
</calcChain>
</file>

<file path=xl/sharedStrings.xml><?xml version="1.0" encoding="utf-8"?>
<sst xmlns="http://schemas.openxmlformats.org/spreadsheetml/2006/main" count="53" uniqueCount="28">
  <si>
    <t>3P20</t>
  </si>
  <si>
    <t>2MWT Vprom (m/s)</t>
  </si>
  <si>
    <t>2MWT Vprom (Km/h)</t>
  </si>
  <si>
    <t>2MWT Distancia (m)</t>
  </si>
  <si>
    <t>Saturación Oxigeno antes</t>
  </si>
  <si>
    <t>Plus -M (Puntaje Bruto)</t>
  </si>
  <si>
    <t>Plus -M (Puntaje T)</t>
  </si>
  <si>
    <t>Saturación Oxigeno despues</t>
  </si>
  <si>
    <t>20mWT Tiempo normal (seg)</t>
  </si>
  <si>
    <t>20mWT Tiempo veloz (seg)</t>
  </si>
  <si>
    <t>20mWT Pasos  normal</t>
  </si>
  <si>
    <t>20mWT pasos veloz</t>
  </si>
  <si>
    <t>L-Test Tiempo (seg)</t>
  </si>
  <si>
    <t>Frec Cardiaca antes (pulsos/min)</t>
  </si>
  <si>
    <t>Frec Cardiaca despues (pulsos/min)</t>
  </si>
  <si>
    <t>PCI(pulsos/metro)</t>
  </si>
  <si>
    <t>Plus -M (Percentil)</t>
  </si>
  <si>
    <t>Plus -M (Standard error)</t>
  </si>
  <si>
    <t>PLUS-M</t>
  </si>
  <si>
    <t>2MWT</t>
  </si>
  <si>
    <t>20mWT</t>
  </si>
  <si>
    <t>3P26</t>
  </si>
  <si>
    <t>ATK PA 01</t>
  </si>
  <si>
    <t>PCI</t>
  </si>
  <si>
    <t>L-Test</t>
  </si>
  <si>
    <t>Conv</t>
  </si>
  <si>
    <t>20mWT Velocidad veloz (m/seg)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</si>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</sst>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ck">
        <color auto="1"/>
      </right>
      <top/>
      <bottom style="thick">
        <color auto="1"/>
      </bottom>
      <diagonal/>
    </border>
    <border>
      <left/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indexed="64"/>
      </right>
      <top style="thick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5" xfId="0" applyBorder="1"/>
    <xf numFmtId="2" fontId="0" fillId="0" borderId="12" xfId="0" applyNumberFormat="1" applyBorder="1"/>
    <xf numFmtId="10" fontId="0" fillId="0" borderId="9" xfId="0" applyNumberFormat="1" applyBorder="1"/>
    <xf numFmtId="2" fontId="0" fillId="0" borderId="7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4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3" xfId="0" applyFill="1" applyBorder="1"/>
    <xf numFmtId="0" fontId="1" fillId="0" borderId="0" xfId="0" applyFont="1"/>
    <xf numFmtId="0" fontId="1" fillId="0" borderId="23" xfId="0" applyFont="1" applyBorder="1"/>
    <xf numFmtId="0" fontId="1" fillId="3" borderId="2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 wrapText="1"/>
    </xf>
    <xf numFmtId="0" fontId="1" fillId="4" borderId="22" xfId="0" applyFont="1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1" fillId="4" borderId="25" xfId="0" applyFont="1" applyFill="1" applyBorder="1" applyAlignment="1">
      <alignment horizontal="center"/>
    </xf>
    <xf numFmtId="2" fontId="0" fillId="0" borderId="26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1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2" fontId="0" fillId="0" borderId="33" xfId="0" applyNumberFormat="1" applyBorder="1"/>
    <xf numFmtId="0" fontId="3" fillId="0" borderId="34" xfId="0" applyFont="1" applyBorder="1" applyAlignment="1">
      <alignment horizontal="center"/>
    </xf>
    <xf numFmtId="2" fontId="0" fillId="0" borderId="36" xfId="0" applyNumberFormat="1" applyBorder="1"/>
    <xf numFmtId="2" fontId="0" fillId="0" borderId="35" xfId="0" applyNumberFormat="1" applyBorder="1"/>
    <xf numFmtId="0" fontId="3" fillId="0" borderId="20" xfId="0" applyFont="1" applyBorder="1" applyAlignment="1">
      <alignment horizontal="center" vertical="center" textRotation="90"/>
    </xf>
    <xf numFmtId="0" fontId="3" fillId="0" borderId="24" xfId="0" applyFont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3" fillId="0" borderId="19" xfId="0" applyFont="1" applyBorder="1" applyAlignment="1">
      <alignment horizontal="center" vertical="center" textRotation="90"/>
    </xf>
    <xf numFmtId="2" fontId="0" fillId="0" borderId="7" xfId="0" applyNumberFormat="1" applyFill="1" applyBorder="1"/>
    <xf numFmtId="2" fontId="0" fillId="0" borderId="12" xfId="0" applyNumberFormat="1" applyFill="1" applyBorder="1"/>
    <xf numFmtId="2" fontId="0" fillId="0" borderId="36" xfId="0" applyNumberFormat="1" applyFill="1" applyBorder="1"/>
    <xf numFmtId="0" fontId="0" fillId="0" borderId="0" xfId="0" applyFill="1"/>
    <xf numFmtId="2" fontId="0" fillId="0" borderId="37" xfId="0" applyNumberFormat="1" applyFill="1" applyBorder="1"/>
    <xf numFmtId="2" fontId="0" fillId="0" borderId="38" xfId="0" applyNumberFormat="1" applyFill="1" applyBorder="1"/>
    <xf numFmtId="0" fontId="1" fillId="0" borderId="38" xfId="0" applyFont="1" applyBorder="1"/>
    <xf numFmtId="0" fontId="3" fillId="0" borderId="39" xfId="0" applyFont="1" applyBorder="1"/>
    <xf numFmtId="0" fontId="3" fillId="0" borderId="41" xfId="0" applyFont="1" applyBorder="1"/>
    <xf numFmtId="0" fontId="3" fillId="0" borderId="42" xfId="0" applyFont="1" applyBorder="1"/>
    <xf numFmtId="0" fontId="3" fillId="0" borderId="42" xfId="0" applyFont="1" applyFill="1" applyBorder="1"/>
    <xf numFmtId="0" fontId="3" fillId="0" borderId="41" xfId="0" applyFont="1" applyFill="1" applyBorder="1"/>
    <xf numFmtId="0" fontId="3" fillId="0" borderId="40" xfId="0" applyFont="1" applyBorder="1"/>
    <xf numFmtId="0" fontId="1" fillId="5" borderId="1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 wrapText="1"/>
    </xf>
    <xf numFmtId="0" fontId="0" fillId="0" borderId="11" xfId="0" applyBorder="1"/>
    <xf numFmtId="10" fontId="0" fillId="0" borderId="12" xfId="0" applyNumberFormat="1" applyBorder="1"/>
    <xf numFmtId="2" fontId="0" fillId="0" borderId="43" xfId="0" applyNumberFormat="1" applyFill="1" applyBorder="1"/>
    <xf numFmtId="0" fontId="0" fillId="0" borderId="12" xfId="0" applyBorder="1"/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 wrapText="1"/>
    </xf>
    <xf numFmtId="0" fontId="1" fillId="4" borderId="45" xfId="0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29" xfId="0" applyBorder="1"/>
    <xf numFmtId="0" fontId="0" fillId="0" borderId="30" xfId="0" applyBorder="1"/>
    <xf numFmtId="10" fontId="0" fillId="0" borderId="48" xfId="0" applyNumberFormat="1" applyBorder="1"/>
    <xf numFmtId="10" fontId="0" fillId="0" borderId="49" xfId="0" applyNumberFormat="1" applyBorder="1"/>
    <xf numFmtId="0" fontId="0" fillId="0" borderId="50" xfId="0" applyBorder="1"/>
    <xf numFmtId="2" fontId="0" fillId="0" borderId="51" xfId="0" applyNumberFormat="1" applyBorder="1"/>
    <xf numFmtId="2" fontId="0" fillId="0" borderId="48" xfId="0" applyNumberFormat="1" applyBorder="1"/>
    <xf numFmtId="2" fontId="0" fillId="0" borderId="52" xfId="0" applyNumberFormat="1" applyBorder="1"/>
    <xf numFmtId="2" fontId="0" fillId="0" borderId="48" xfId="0" applyNumberFormat="1" applyFill="1" applyBorder="1"/>
    <xf numFmtId="2" fontId="0" fillId="0" borderId="52" xfId="0" applyNumberFormat="1" applyFill="1" applyBorder="1"/>
    <xf numFmtId="0" fontId="0" fillId="0" borderId="50" xfId="0" applyBorder="1" applyAlignment="1">
      <alignment horizontal="right"/>
    </xf>
    <xf numFmtId="2" fontId="0" fillId="0" borderId="53" xfId="0" applyNumberFormat="1" applyFill="1" applyBorder="1"/>
    <xf numFmtId="2" fontId="0" fillId="0" borderId="54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effectLst/>
              </a:rPr>
              <a:t>2MWT 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41854931665188"/>
          <c:y val="0.14814721150043644"/>
          <c:w val="0.64475131625781745"/>
          <c:h val="0.66685240082004638"/>
        </c:manualLayout>
      </c:layout>
      <c:barChart>
        <c:barDir val="col"/>
        <c:grouping val="clustered"/>
        <c:varyColors val="0"/>
        <c:ser>
          <c:idx val="0"/>
          <c:order val="0"/>
          <c:tx>
            <c:v>Conventional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(Todas!$D$1,Todas!$G$1,Todas!$J$1,Todas!$M$1,Todas!$P$1,Todas!$S$1,Todas!$V$1)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(Todas!$C$10,Todas!$F$10,Todas!$I$10,Todas!$L$10,Todas!$O$10,Todas!$R$10,Todas!$U$10)</c:f>
              <c:numCache>
                <c:formatCode>0.00</c:formatCode>
                <c:ptCount val="7"/>
                <c:pt idx="0">
                  <c:v>1.4708333333333334</c:v>
                </c:pt>
                <c:pt idx="1">
                  <c:v>1.3616666666666668</c:v>
                </c:pt>
                <c:pt idx="2">
                  <c:v>0.98</c:v>
                </c:pt>
                <c:pt idx="3">
                  <c:v>1.325</c:v>
                </c:pt>
                <c:pt idx="4">
                  <c:v>1.3983333333333334</c:v>
                </c:pt>
                <c:pt idx="5">
                  <c:v>1.4224999999999999</c:v>
                </c:pt>
                <c:pt idx="6">
                  <c:v>1.3108333333333335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4-41B3-8A17-0D67DF311822}"/>
            </c:ext>
          </c:extLst>
        </c:ser>
        <c:ser>
          <c:idx val="1"/>
          <c:order val="1"/>
          <c:tx>
            <c:v>ATK-PA-01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(Todas!$D$1,Todas!$G$1,Todas!$J$1,Todas!$M$1,Todas!$P$1,Todas!$S$1,Todas!$V$1)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(Todas!$D$10,Todas!$G$10,Todas!$J$10,Todas!$M$10,Todas!$P$10,Todas!$S$10,Todas!$V$10)</c:f>
              <c:numCache>
                <c:formatCode>0.00</c:formatCode>
                <c:ptCount val="7"/>
                <c:pt idx="0">
                  <c:v>1.405</c:v>
                </c:pt>
                <c:pt idx="1">
                  <c:v>1.35</c:v>
                </c:pt>
                <c:pt idx="2">
                  <c:v>0.95833333333333337</c:v>
                </c:pt>
                <c:pt idx="3">
                  <c:v>1.3341666666666667</c:v>
                </c:pt>
                <c:pt idx="4">
                  <c:v>1.04</c:v>
                </c:pt>
                <c:pt idx="5">
                  <c:v>1.3900000000000001</c:v>
                </c:pt>
                <c:pt idx="6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4-41B3-8A17-0D67DF311822}"/>
            </c:ext>
          </c:extLst>
        </c:ser>
        <c:ser>
          <c:idx val="2"/>
          <c:order val="2"/>
          <c:tx>
            <c:v>3P26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(Todas!$D$1,Todas!$G$1,Todas!$J$1,Todas!$M$1,Todas!$P$1,Todas!$S$1,Todas!$V$1)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(Todas!$K$10,Todas!$E$10,Todas!$H$10,Todas!$N$10,Todas!$Q$10,Todas!$T$10,Todas!$W$10)</c:f>
              <c:numCache>
                <c:formatCode>0.00</c:formatCode>
                <c:ptCount val="7"/>
                <c:pt idx="0">
                  <c:v>0.85833333333333328</c:v>
                </c:pt>
                <c:pt idx="1">
                  <c:v>1.3083333333333333</c:v>
                </c:pt>
                <c:pt idx="2">
                  <c:v>1.1166666666666667</c:v>
                </c:pt>
                <c:pt idx="3">
                  <c:v>0.85166666666666668</c:v>
                </c:pt>
                <c:pt idx="4">
                  <c:v>1.0616666666666668</c:v>
                </c:pt>
                <c:pt idx="5">
                  <c:v>1.135</c:v>
                </c:pt>
                <c:pt idx="6">
                  <c:v>1.2708333333333333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4-41B3-8A17-0D67DF311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72504"/>
        <c:axId val="148775248"/>
      </c:barChart>
      <c:catAx>
        <c:axId val="1487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Paciente</a:t>
                </a:r>
              </a:p>
            </c:rich>
          </c:tx>
          <c:layout>
            <c:manualLayout>
              <c:xMode val="edge"/>
              <c:yMode val="edge"/>
              <c:x val="0.43983957769513643"/>
              <c:y val="0.89692338090999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5248"/>
        <c:crosses val="autoZero"/>
        <c:auto val="1"/>
        <c:lblAlgn val="ctr"/>
        <c:lblOffset val="100"/>
        <c:noMultiLvlLbl val="0"/>
      </c:catAx>
      <c:valAx>
        <c:axId val="1487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Average Speed [m/s]</a:t>
                </a:r>
              </a:p>
            </c:rich>
          </c:tx>
          <c:layout>
            <c:manualLayout>
              <c:xMode val="edge"/>
              <c:yMode val="edge"/>
              <c:x val="3.6363629856186498E-2"/>
              <c:y val="0.24179390845705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80622677053926"/>
          <c:y val="0.4461135197881908"/>
          <c:w val="0.15203331512202936"/>
          <c:h val="0.19122478743825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Plus -M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7242621005093"/>
          <c:y val="0.13284947052002666"/>
          <c:w val="0.71469939692908668"/>
          <c:h val="0.71467362452652494"/>
        </c:manualLayout>
      </c:layout>
      <c:barChart>
        <c:barDir val="col"/>
        <c:grouping val="clustered"/>
        <c:varyColors val="0"/>
        <c:ser>
          <c:idx val="0"/>
          <c:order val="0"/>
          <c:tx>
            <c:v>Conventional</c:v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val>
            <c:numRef>
              <c:f>(Todas!$C$5,Todas!$F$5,Todas!$I$5,Todas!$L$5,Todas!$O$5,Todas!$R$5,Todas!$U$5)</c:f>
              <c:numCache>
                <c:formatCode>General</c:formatCode>
                <c:ptCount val="7"/>
                <c:pt idx="0">
                  <c:v>57.3</c:v>
                </c:pt>
                <c:pt idx="1">
                  <c:v>49.1</c:v>
                </c:pt>
                <c:pt idx="2">
                  <c:v>46.4</c:v>
                </c:pt>
                <c:pt idx="3">
                  <c:v>47.7</c:v>
                </c:pt>
                <c:pt idx="4">
                  <c:v>50.5</c:v>
                </c:pt>
                <c:pt idx="5">
                  <c:v>50.5</c:v>
                </c:pt>
                <c:pt idx="6">
                  <c:v>52.7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6-4F2C-AC15-AB991764AC0B}"/>
            </c:ext>
          </c:extLst>
        </c:ser>
        <c:ser>
          <c:idx val="1"/>
          <c:order val="1"/>
          <c:tx>
            <c:v>ATK-PA-01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(Todas!$D$5,Todas!$G$5,Todas!$J$5,Todas!$M$5,Todas!$P$5,Todas!$S$5,Todas!$V$5)</c:f>
              <c:numCache>
                <c:formatCode>General</c:formatCode>
                <c:ptCount val="7"/>
                <c:pt idx="0">
                  <c:v>56.3</c:v>
                </c:pt>
                <c:pt idx="1">
                  <c:v>51.2</c:v>
                </c:pt>
                <c:pt idx="2">
                  <c:v>47.7</c:v>
                </c:pt>
                <c:pt idx="3" formatCode="0.00">
                  <c:v>50.5</c:v>
                </c:pt>
                <c:pt idx="4">
                  <c:v>57.3</c:v>
                </c:pt>
                <c:pt idx="5">
                  <c:v>51.2</c:v>
                </c:pt>
                <c:pt idx="6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6-4F2C-AC15-AB991764AC0B}"/>
            </c:ext>
          </c:extLst>
        </c:ser>
        <c:ser>
          <c:idx val="2"/>
          <c:order val="2"/>
          <c:tx>
            <c:v>3P26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(Todas!$E$5,Todas!$H$5,Todas!$K$5,Todas!$N$5,Todas!$Q$5,Todas!$T$5,Todas!$W$5)</c:f>
              <c:numCache>
                <c:formatCode>General</c:formatCode>
                <c:ptCount val="7"/>
                <c:pt idx="0">
                  <c:v>45.2</c:v>
                </c:pt>
                <c:pt idx="1">
                  <c:v>45.8</c:v>
                </c:pt>
                <c:pt idx="2">
                  <c:v>49.1</c:v>
                </c:pt>
                <c:pt idx="3">
                  <c:v>46.4</c:v>
                </c:pt>
                <c:pt idx="4">
                  <c:v>56.3</c:v>
                </c:pt>
                <c:pt idx="5">
                  <c:v>49.1</c:v>
                </c:pt>
                <c:pt idx="6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6-4F2C-AC15-AB991764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67800"/>
        <c:axId val="8672960"/>
      </c:barChart>
      <c:catAx>
        <c:axId val="148767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Paciente</a:t>
                </a:r>
              </a:p>
            </c:rich>
          </c:tx>
          <c:layout>
            <c:manualLayout>
              <c:xMode val="edge"/>
              <c:yMode val="edge"/>
              <c:x val="0.42906237531748798"/>
              <c:y val="0.91282048074596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960"/>
        <c:crosses val="autoZero"/>
        <c:auto val="1"/>
        <c:lblAlgn val="ctr"/>
        <c:lblOffset val="100"/>
        <c:noMultiLvlLbl val="0"/>
      </c:catAx>
      <c:valAx>
        <c:axId val="86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T Score</a:t>
                </a:r>
              </a:p>
            </c:rich>
          </c:tx>
          <c:layout>
            <c:manualLayout>
              <c:xMode val="edge"/>
              <c:yMode val="edge"/>
              <c:x val="2.140950179420897E-2"/>
              <c:y val="0.47495276179274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PCI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37855785852435"/>
          <c:y val="0.12106862467402656"/>
          <c:w val="0.65174475747480887"/>
          <c:h val="0.73149556214406097"/>
        </c:manualLayout>
      </c:layout>
      <c:barChart>
        <c:barDir val="col"/>
        <c:grouping val="clustered"/>
        <c:varyColors val="0"/>
        <c:ser>
          <c:idx val="0"/>
          <c:order val="0"/>
          <c:tx>
            <c:v>Conventional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(Todas!$C$15,Todas!$F$15,Todas!$I$15,Todas!$L$15,Todas!$O$15,Todas!$R$15,Todas!$U$15)</c:f>
              <c:numCache>
                <c:formatCode>0.00</c:formatCode>
                <c:ptCount val="7"/>
                <c:pt idx="0">
                  <c:v>0.32861189801699714</c:v>
                </c:pt>
                <c:pt idx="1">
                  <c:v>0.25703794369645039</c:v>
                </c:pt>
                <c:pt idx="2">
                  <c:v>0.57823129251700678</c:v>
                </c:pt>
                <c:pt idx="3">
                  <c:v>0.38993710691823902</c:v>
                </c:pt>
                <c:pt idx="4">
                  <c:v>0.40524433849821212</c:v>
                </c:pt>
                <c:pt idx="5">
                  <c:v>0.210896309314587</c:v>
                </c:pt>
                <c:pt idx="6">
                  <c:v>0.30514939605848695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B-41E9-ADD0-BF67C7E7779C}"/>
            </c:ext>
          </c:extLst>
        </c:ser>
        <c:ser>
          <c:idx val="1"/>
          <c:order val="1"/>
          <c:tx>
            <c:v>ATK-PA-01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(Todas!$D$15,Todas!$G$15,Todas!$J$15,Todas!$M$15,Todas!$P$15,Todas!$S$15,Todas!$V$15)</c:f>
              <c:numCache>
                <c:formatCode>0.00</c:formatCode>
                <c:ptCount val="7"/>
                <c:pt idx="0">
                  <c:v>0.35587188612099646</c:v>
                </c:pt>
                <c:pt idx="1">
                  <c:v>0.49382716049382708</c:v>
                </c:pt>
                <c:pt idx="2">
                  <c:v>0.81739130434782603</c:v>
                </c:pt>
                <c:pt idx="3">
                  <c:v>0.47470331043098057</c:v>
                </c:pt>
                <c:pt idx="4">
                  <c:v>0.94551282051282048</c:v>
                </c:pt>
                <c:pt idx="5">
                  <c:v>0.28776978417266186</c:v>
                </c:pt>
                <c:pt idx="6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B-41E9-ADD0-BF67C7E7779C}"/>
            </c:ext>
          </c:extLst>
        </c:ser>
        <c:ser>
          <c:idx val="2"/>
          <c:order val="2"/>
          <c:tx>
            <c:v>3P26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(Todas!$E$15,Todas!$H$15,Todas!$K$15,Todas!$N$15,Todas!$Q$15,Todas!$T$15,Todas!$W$15)</c:f>
              <c:numCache>
                <c:formatCode>0.00</c:formatCode>
                <c:ptCount val="7"/>
                <c:pt idx="0">
                  <c:v>0.11464968152866241</c:v>
                </c:pt>
                <c:pt idx="1">
                  <c:v>0.56716417910447758</c:v>
                </c:pt>
                <c:pt idx="2">
                  <c:v>0.67961165048543692</c:v>
                </c:pt>
                <c:pt idx="3">
                  <c:v>0.66536203522504889</c:v>
                </c:pt>
                <c:pt idx="4">
                  <c:v>0.62794348508634212</c:v>
                </c:pt>
                <c:pt idx="5">
                  <c:v>0.29368575624082233</c:v>
                </c:pt>
                <c:pt idx="6">
                  <c:v>0.17049180327868854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B-41E9-ADD0-BF67C7E7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91752"/>
        <c:axId val="177885872"/>
      </c:barChart>
      <c:catAx>
        <c:axId val="17789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CO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Paciente</a:t>
                </a:r>
              </a:p>
            </c:rich>
          </c:tx>
          <c:layout>
            <c:manualLayout>
              <c:xMode val="edge"/>
              <c:yMode val="edge"/>
              <c:x val="0.42416396698741254"/>
              <c:y val="0.92613585979073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s-CO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CO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5872"/>
        <c:crosses val="autoZero"/>
        <c:auto val="1"/>
        <c:lblAlgn val="ctr"/>
        <c:lblOffset val="100"/>
        <c:noMultiLvlLbl val="0"/>
      </c:catAx>
      <c:valAx>
        <c:axId val="1778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CO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PCI [neartbeat/meter]</a:t>
                </a:r>
              </a:p>
            </c:rich>
          </c:tx>
          <c:layout>
            <c:manualLayout>
              <c:xMode val="edge"/>
              <c:yMode val="edge"/>
              <c:x val="3.5077770451107403E-2"/>
              <c:y val="0.35050257370338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s-CO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CO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CO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CO" sz="12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20mWT (paso veloz)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7242621005093"/>
          <c:y val="0.13284947052002666"/>
          <c:w val="0.71469939692908668"/>
          <c:h val="0.71467362452652494"/>
        </c:manualLayout>
      </c:layout>
      <c:barChart>
        <c:barDir val="col"/>
        <c:grouping val="clustered"/>
        <c:varyColors val="0"/>
        <c:ser>
          <c:idx val="0"/>
          <c:order val="0"/>
          <c:tx>
            <c:v>Conventional</c:v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val>
            <c:numRef>
              <c:f>(Todas!$C$18,Todas!$F$18,Todas!$I$18,Todas!$L$18,Todas!$O$18,Todas!$R$18,Todas!$U$18)</c:f>
              <c:numCache>
                <c:formatCode>General</c:formatCode>
                <c:ptCount val="7"/>
                <c:pt idx="0">
                  <c:v>13.6</c:v>
                </c:pt>
                <c:pt idx="1">
                  <c:v>14.86</c:v>
                </c:pt>
                <c:pt idx="2">
                  <c:v>18.32</c:v>
                </c:pt>
                <c:pt idx="3">
                  <c:v>14.06</c:v>
                </c:pt>
                <c:pt idx="4">
                  <c:v>13.62</c:v>
                </c:pt>
                <c:pt idx="5">
                  <c:v>14.06</c:v>
                </c:pt>
                <c:pt idx="6">
                  <c:v>13.57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8-41D7-8C1F-720ABA41EABE}"/>
            </c:ext>
          </c:extLst>
        </c:ser>
        <c:ser>
          <c:idx val="1"/>
          <c:order val="1"/>
          <c:tx>
            <c:v>ATK-PA-01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(Todas!$D$18,Todas!$G$18,Todas!$J$18,Todas!$M$18,Todas!$P$18,Todas!$S$18,Todas!$V$18)</c:f>
              <c:numCache>
                <c:formatCode>General</c:formatCode>
                <c:ptCount val="7"/>
                <c:pt idx="0">
                  <c:v>12.8</c:v>
                </c:pt>
                <c:pt idx="1">
                  <c:v>14.22</c:v>
                </c:pt>
                <c:pt idx="2">
                  <c:v>18.3</c:v>
                </c:pt>
                <c:pt idx="3">
                  <c:v>12.71</c:v>
                </c:pt>
                <c:pt idx="4">
                  <c:v>13.53</c:v>
                </c:pt>
                <c:pt idx="5">
                  <c:v>13.69</c:v>
                </c:pt>
                <c:pt idx="6">
                  <c:v>14.48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8-41D7-8C1F-720ABA41EABE}"/>
            </c:ext>
          </c:extLst>
        </c:ser>
        <c:ser>
          <c:idx val="2"/>
          <c:order val="2"/>
          <c:tx>
            <c:v>3P26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(Todas!$E$18,Todas!$H$18,Todas!$K$18,Todas!$N$18,Todas!$Q$18,Todas!$T$18,Todas!$W$18)</c:f>
              <c:numCache>
                <c:formatCode>General</c:formatCode>
                <c:ptCount val="7"/>
                <c:pt idx="0">
                  <c:v>14.71</c:v>
                </c:pt>
                <c:pt idx="1">
                  <c:v>19.13</c:v>
                </c:pt>
                <c:pt idx="2">
                  <c:v>21.91</c:v>
                </c:pt>
                <c:pt idx="3">
                  <c:v>17.559999999999999</c:v>
                </c:pt>
                <c:pt idx="4" formatCode="0.00">
                  <c:v>17.059999999999999</c:v>
                </c:pt>
                <c:pt idx="5">
                  <c:v>17.059999999999999</c:v>
                </c:pt>
                <c:pt idx="6">
                  <c:v>17.149999999999999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8-41D7-8C1F-720ABA41E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89008"/>
        <c:axId val="177889400"/>
      </c:barChart>
      <c:catAx>
        <c:axId val="17788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Paciente</a:t>
                </a:r>
              </a:p>
            </c:rich>
          </c:tx>
          <c:layout>
            <c:manualLayout>
              <c:xMode val="edge"/>
              <c:yMode val="edge"/>
              <c:x val="0.42906237531748798"/>
              <c:y val="0.91282048074596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9400"/>
        <c:crosses val="autoZero"/>
        <c:auto val="1"/>
        <c:lblAlgn val="ctr"/>
        <c:lblOffset val="100"/>
        <c:noMultiLvlLbl val="0"/>
      </c:catAx>
      <c:valAx>
        <c:axId val="1778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Time [sec]</a:t>
                </a:r>
              </a:p>
            </c:rich>
          </c:tx>
          <c:layout>
            <c:manualLayout>
              <c:xMode val="edge"/>
              <c:yMode val="edge"/>
              <c:x val="2.1409425367095884E-2"/>
              <c:y val="0.28654700752093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20mWT (fast pace)  </a:t>
            </a:r>
          </a:p>
        </c:rich>
      </c:tx>
      <c:layout>
        <c:manualLayout>
          <c:xMode val="edge"/>
          <c:yMode val="edge"/>
          <c:x val="0.36874336106141553"/>
          <c:y val="3.4532366276017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7242621005093"/>
          <c:y val="0.13284947052002666"/>
          <c:w val="0.71469939692908668"/>
          <c:h val="0.71467362452652494"/>
        </c:manualLayout>
      </c:layout>
      <c:barChart>
        <c:barDir val="col"/>
        <c:grouping val="clustered"/>
        <c:varyColors val="0"/>
        <c:ser>
          <c:idx val="0"/>
          <c:order val="0"/>
          <c:tx>
            <c:v>Conventional</c:v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val>
            <c:numRef>
              <c:f>(Todas!$C$20,Todas!$F$20,Todas!$I$20,Todas!$L$20,Todas!$O$20,Todas!$R$20,Todas!$U$20)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A-4B38-8452-BEA6C0783EA3}"/>
            </c:ext>
          </c:extLst>
        </c:ser>
        <c:ser>
          <c:idx val="1"/>
          <c:order val="1"/>
          <c:tx>
            <c:v>ATK-PA-01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(Todas!$D$20,Todas!$G$20,Todas!$J$20,Todas!$M$20,Todas!$P$20,Todas!$S$20,Todas!$V$20)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17</c:v>
                </c:pt>
                <c:pt idx="3">
                  <c:v>14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A-4B38-8452-BEA6C0783EA3}"/>
            </c:ext>
          </c:extLst>
        </c:ser>
        <c:ser>
          <c:idx val="2"/>
          <c:order val="2"/>
          <c:tx>
            <c:v>3P26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(Todas!$E$20,Todas!$H$20,Todas!$K$20,Todas!$N$20,Todas!$Q$20,Todas!$T$20,Todas!$W$20)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A-4B38-8452-BEA6C078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92536"/>
        <c:axId val="177891360"/>
      </c:barChart>
      <c:catAx>
        <c:axId val="17789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Paciente</a:t>
                </a:r>
              </a:p>
            </c:rich>
          </c:tx>
          <c:layout>
            <c:manualLayout>
              <c:xMode val="edge"/>
              <c:yMode val="edge"/>
              <c:x val="0.42906237531748798"/>
              <c:y val="0.91282048074596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1360"/>
        <c:crosses val="autoZero"/>
        <c:auto val="1"/>
        <c:lblAlgn val="ctr"/>
        <c:lblOffset val="100"/>
        <c:noMultiLvlLbl val="0"/>
      </c:catAx>
      <c:valAx>
        <c:axId val="1778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Number of steps</a:t>
                </a:r>
              </a:p>
            </c:rich>
          </c:tx>
          <c:layout>
            <c:manualLayout>
              <c:xMode val="edge"/>
              <c:yMode val="edge"/>
              <c:x val="2.1409425367095884E-2"/>
              <c:y val="0.28654700752093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CO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L-Test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7242621005093"/>
          <c:y val="0.13284947052002666"/>
          <c:w val="0.71469939692908668"/>
          <c:h val="0.71467362452652494"/>
        </c:manualLayout>
      </c:layout>
      <c:barChart>
        <c:barDir val="col"/>
        <c:grouping val="clustered"/>
        <c:varyColors val="0"/>
        <c:ser>
          <c:idx val="0"/>
          <c:order val="0"/>
          <c:tx>
            <c:v>Conventional</c:v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val>
            <c:numRef>
              <c:f>(Todas!$C$21,Todas!$F$21,Todas!$I$21,Todas!$L$21,Todas!$O$21,Todas!$R$21,Todas!$U$21)</c:f>
              <c:numCache>
                <c:formatCode>General</c:formatCode>
                <c:ptCount val="7"/>
                <c:pt idx="0">
                  <c:v>20.9</c:v>
                </c:pt>
                <c:pt idx="1">
                  <c:v>25.4</c:v>
                </c:pt>
                <c:pt idx="2">
                  <c:v>30.7</c:v>
                </c:pt>
                <c:pt idx="3">
                  <c:v>28.2</c:v>
                </c:pt>
                <c:pt idx="4">
                  <c:v>24.4</c:v>
                </c:pt>
                <c:pt idx="5">
                  <c:v>23.5</c:v>
                </c:pt>
                <c:pt idx="6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7-4F2F-84C5-BCE42FE32D96}"/>
            </c:ext>
          </c:extLst>
        </c:ser>
        <c:ser>
          <c:idx val="1"/>
          <c:order val="1"/>
          <c:tx>
            <c:v>ATK-PA-01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(Todas!$D$21,Todas!$G$21,Todas!$J$21,Todas!$M$21,Todas!$P$21,Todas!$S$21,Todas!$V$21)</c:f>
              <c:numCache>
                <c:formatCode>General</c:formatCode>
                <c:ptCount val="7"/>
                <c:pt idx="0">
                  <c:v>19.899999999999999</c:v>
                </c:pt>
                <c:pt idx="1">
                  <c:v>24.16</c:v>
                </c:pt>
                <c:pt idx="2">
                  <c:v>34.1</c:v>
                </c:pt>
                <c:pt idx="3">
                  <c:v>28.29</c:v>
                </c:pt>
                <c:pt idx="4">
                  <c:v>20.47</c:v>
                </c:pt>
                <c:pt idx="5">
                  <c:v>20.36</c:v>
                </c:pt>
                <c:pt idx="6">
                  <c:v>23.67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7-4F2F-84C5-BCE42FE32D96}"/>
            </c:ext>
          </c:extLst>
        </c:ser>
        <c:ser>
          <c:idx val="2"/>
          <c:order val="2"/>
          <c:tx>
            <c:v>3P26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(Todas!$E$21,Todas!$H$21,Todas!$K$21,Todas!$N$21,Todas!$Q$21,Todas!$T$21,Todas!$W$21)</c:f>
              <c:numCache>
                <c:formatCode>General</c:formatCode>
                <c:ptCount val="7"/>
                <c:pt idx="0">
                  <c:v>24.38</c:v>
                </c:pt>
                <c:pt idx="1">
                  <c:v>27.66</c:v>
                </c:pt>
                <c:pt idx="2">
                  <c:v>27.43</c:v>
                </c:pt>
                <c:pt idx="3">
                  <c:v>28.76</c:v>
                </c:pt>
                <c:pt idx="4">
                  <c:v>22.45</c:v>
                </c:pt>
                <c:pt idx="5">
                  <c:v>26.67</c:v>
                </c:pt>
                <c:pt idx="6">
                  <c:v>27.12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B7-4F2F-84C5-BCE42FE32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87440"/>
        <c:axId val="177892144"/>
      </c:barChart>
      <c:catAx>
        <c:axId val="17788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Paciente</a:t>
                </a:r>
              </a:p>
            </c:rich>
          </c:tx>
          <c:layout>
            <c:manualLayout>
              <c:xMode val="edge"/>
              <c:yMode val="edge"/>
              <c:x val="0.42906237531748798"/>
              <c:y val="0.91282048074596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2144"/>
        <c:crosses val="autoZero"/>
        <c:auto val="1"/>
        <c:lblAlgn val="ctr"/>
        <c:lblOffset val="100"/>
        <c:noMultiLvlLbl val="0"/>
      </c:catAx>
      <c:valAx>
        <c:axId val="1778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[sec]</a:t>
                </a:r>
              </a:p>
            </c:rich>
          </c:tx>
          <c:layout>
            <c:manualLayout>
              <c:xMode val="edge"/>
              <c:yMode val="edge"/>
              <c:x val="2.140950179420897E-2"/>
              <c:y val="0.47495276179274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328084</xdr:colOff>
      <xdr:row>23</xdr:row>
      <xdr:rowOff>31750</xdr:rowOff>
    </xdr:from>
    <xdr:to>
      <xdr:col>16</xdr:col>
      <xdr:colOff>423334</xdr:colOff>
      <xdr:row>42</xdr:row>
      <xdr:rowOff>74083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179916</xdr:colOff>
      <xdr:row>32</xdr:row>
      <xdr:rowOff>169333</xdr:rowOff>
    </xdr:from>
    <xdr:to>
      <xdr:col>6</xdr:col>
      <xdr:colOff>592665</xdr:colOff>
      <xdr:row>55</xdr:row>
      <xdr:rowOff>169334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615344</xdr:colOff>
      <xdr:row>22</xdr:row>
      <xdr:rowOff>111880</xdr:rowOff>
    </xdr:from>
    <xdr:to>
      <xdr:col>24</xdr:col>
      <xdr:colOff>657678</xdr:colOff>
      <xdr:row>44</xdr:row>
      <xdr:rowOff>143631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222248</xdr:colOff>
      <xdr:row>67</xdr:row>
      <xdr:rowOff>169333</xdr:rowOff>
    </xdr:from>
    <xdr:to>
      <xdr:col>15</xdr:col>
      <xdr:colOff>571498</xdr:colOff>
      <xdr:row>91</xdr:row>
      <xdr:rowOff>10584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169334</xdr:colOff>
      <xdr:row>44</xdr:row>
      <xdr:rowOff>31748</xdr:rowOff>
    </xdr:from>
    <xdr:to>
      <xdr:col>15</xdr:col>
      <xdr:colOff>518584</xdr:colOff>
      <xdr:row>67</xdr:row>
      <xdr:rowOff>63499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497417</xdr:colOff>
      <xdr:row>58</xdr:row>
      <xdr:rowOff>21167</xdr:rowOff>
    </xdr:from>
    <xdr:to>
      <xdr:col>7</xdr:col>
      <xdr:colOff>52916</xdr:colOff>
      <xdr:row>81</xdr:row>
      <xdr:rowOff>21168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topLeftCell="A22" zoomScale="70" zoomScaleNormal="70" workbookViewId="0">
      <selection activeCell="C27" sqref="C27"/>
    </sheetView>
  </sheetViews>
  <sheetFormatPr baseColWidth="10" defaultColWidth="9.140625" defaultRowHeight="15" x14ac:dyDescent="0.25"/>
  <cols>
    <col min="2" max="2" width="32" customWidth="1"/>
    <col min="3" max="3" width="12.42578125" customWidth="1"/>
    <col min="4" max="4" width="12.5703125" customWidth="1"/>
    <col min="5" max="5" width="12.7109375" customWidth="1"/>
    <col min="6" max="6" width="12.42578125" customWidth="1"/>
    <col min="7" max="7" width="12.85546875" customWidth="1"/>
    <col min="8" max="9" width="12.7109375" customWidth="1"/>
    <col min="10" max="10" width="12.85546875" customWidth="1"/>
    <col min="11" max="11" width="13.140625" customWidth="1"/>
    <col min="12" max="12" width="12.5703125" customWidth="1"/>
    <col min="13" max="13" width="13.5703125" customWidth="1"/>
    <col min="14" max="15" width="12.7109375" customWidth="1"/>
    <col min="16" max="16" width="14.5703125" customWidth="1"/>
    <col min="17" max="17" width="13.5703125" customWidth="1"/>
    <col min="18" max="18" width="12.5703125" customWidth="1"/>
    <col min="19" max="20" width="13.7109375" customWidth="1"/>
    <col min="21" max="21" width="13.28515625" customWidth="1"/>
    <col min="22" max="22" width="13.140625" customWidth="1"/>
    <col min="23" max="23" width="13" customWidth="1"/>
    <col min="24" max="24" width="12.42578125" customWidth="1"/>
    <col min="25" max="25" width="13.42578125" customWidth="1"/>
    <col min="26" max="26" width="13" customWidth="1"/>
  </cols>
  <sheetData>
    <row r="1" spans="1:23" ht="15.75" thickBot="1" x14ac:dyDescent="0.3"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</row>
    <row r="2" spans="1:23" ht="27" customHeight="1" thickTop="1" x14ac:dyDescent="0.25">
      <c r="C2" s="75">
        <v>1</v>
      </c>
      <c r="D2" s="76"/>
      <c r="E2" s="77"/>
      <c r="F2" s="69">
        <v>2</v>
      </c>
      <c r="G2" s="53"/>
      <c r="H2" s="54"/>
      <c r="I2" s="52">
        <v>3</v>
      </c>
      <c r="J2" s="53"/>
      <c r="K2" s="54"/>
      <c r="L2" s="52">
        <v>4</v>
      </c>
      <c r="M2" s="53"/>
      <c r="N2" s="54"/>
      <c r="O2" s="52">
        <v>5</v>
      </c>
      <c r="P2" s="53"/>
      <c r="Q2" s="54"/>
      <c r="R2" s="52">
        <v>6</v>
      </c>
      <c r="S2" s="53"/>
      <c r="T2" s="54"/>
      <c r="U2" s="52">
        <v>7</v>
      </c>
      <c r="V2" s="53"/>
      <c r="W2" s="54"/>
    </row>
    <row r="3" spans="1:23" ht="22.5" customHeight="1" thickBot="1" x14ac:dyDescent="0.3">
      <c r="B3" s="62"/>
      <c r="C3" s="78" t="s">
        <v>25</v>
      </c>
      <c r="D3" s="32" t="s">
        <v>22</v>
      </c>
      <c r="E3" s="79" t="s">
        <v>21</v>
      </c>
      <c r="F3" s="70" t="s">
        <v>25</v>
      </c>
      <c r="G3" s="32" t="s">
        <v>22</v>
      </c>
      <c r="H3" s="34" t="s">
        <v>21</v>
      </c>
      <c r="I3" s="30" t="s">
        <v>25</v>
      </c>
      <c r="J3" s="32" t="s">
        <v>22</v>
      </c>
      <c r="K3" s="34" t="s">
        <v>21</v>
      </c>
      <c r="L3" s="30" t="s">
        <v>25</v>
      </c>
      <c r="M3" s="32" t="s">
        <v>22</v>
      </c>
      <c r="N3" s="34" t="s">
        <v>21</v>
      </c>
      <c r="O3" s="30" t="s">
        <v>25</v>
      </c>
      <c r="P3" s="32" t="s">
        <v>22</v>
      </c>
      <c r="Q3" s="34" t="s">
        <v>21</v>
      </c>
      <c r="R3" s="30" t="s">
        <v>25</v>
      </c>
      <c r="S3" s="32" t="s">
        <v>22</v>
      </c>
      <c r="T3" s="34" t="s">
        <v>21</v>
      </c>
      <c r="U3" s="30" t="s">
        <v>25</v>
      </c>
      <c r="V3" s="32" t="s">
        <v>22</v>
      </c>
      <c r="W3" s="34" t="s">
        <v>21</v>
      </c>
    </row>
    <row r="4" spans="1:23" ht="16.5" customHeight="1" thickTop="1" x14ac:dyDescent="0.25">
      <c r="A4" s="50" t="s">
        <v>18</v>
      </c>
      <c r="B4" s="63" t="s">
        <v>5</v>
      </c>
      <c r="C4" s="80">
        <v>53</v>
      </c>
      <c r="D4" s="35">
        <v>52</v>
      </c>
      <c r="E4" s="81">
        <v>37</v>
      </c>
      <c r="F4" s="71">
        <v>43</v>
      </c>
      <c r="G4" s="9">
        <v>46</v>
      </c>
      <c r="H4">
        <v>38</v>
      </c>
      <c r="I4" s="8">
        <v>39</v>
      </c>
      <c r="J4" s="9">
        <v>41</v>
      </c>
      <c r="K4" s="10">
        <v>43</v>
      </c>
      <c r="L4" s="8">
        <v>41</v>
      </c>
      <c r="M4" s="13">
        <v>45</v>
      </c>
      <c r="N4" s="10">
        <v>39</v>
      </c>
      <c r="O4" s="8">
        <v>45</v>
      </c>
      <c r="P4" s="9">
        <v>53</v>
      </c>
      <c r="Q4" s="10">
        <v>52</v>
      </c>
      <c r="R4" s="8">
        <v>45</v>
      </c>
      <c r="S4" s="9">
        <v>46</v>
      </c>
      <c r="T4" s="10">
        <v>43</v>
      </c>
      <c r="U4" s="8">
        <v>48</v>
      </c>
      <c r="V4" s="9">
        <v>46</v>
      </c>
      <c r="W4" s="10">
        <v>45</v>
      </c>
    </row>
    <row r="5" spans="1:23" ht="15.75" x14ac:dyDescent="0.25">
      <c r="A5" s="51"/>
      <c r="B5" s="64" t="s">
        <v>6</v>
      </c>
      <c r="C5" s="82">
        <v>57.3</v>
      </c>
      <c r="D5" s="36">
        <v>56.3</v>
      </c>
      <c r="E5" s="83">
        <v>45.2</v>
      </c>
      <c r="F5" s="7">
        <v>49.1</v>
      </c>
      <c r="G5" s="2">
        <v>51.2</v>
      </c>
      <c r="H5" s="3">
        <v>45.8</v>
      </c>
      <c r="I5" s="1">
        <v>46.4</v>
      </c>
      <c r="J5" s="2">
        <v>47.7</v>
      </c>
      <c r="K5" s="3">
        <v>49.1</v>
      </c>
      <c r="L5" s="1">
        <v>47.7</v>
      </c>
      <c r="M5" s="12">
        <v>50.5</v>
      </c>
      <c r="N5" s="3">
        <v>46.4</v>
      </c>
      <c r="O5" s="1">
        <v>50.5</v>
      </c>
      <c r="P5" s="2">
        <v>57.3</v>
      </c>
      <c r="Q5" s="3">
        <v>56.3</v>
      </c>
      <c r="R5" s="1">
        <v>50.5</v>
      </c>
      <c r="S5" s="2">
        <v>51.2</v>
      </c>
      <c r="T5" s="3">
        <v>49.1</v>
      </c>
      <c r="U5" s="1">
        <v>52.7</v>
      </c>
      <c r="V5" s="2">
        <v>51.2</v>
      </c>
      <c r="W5" s="3">
        <v>50.5</v>
      </c>
    </row>
    <row r="6" spans="1:23" ht="15.75" x14ac:dyDescent="0.25">
      <c r="A6" s="51"/>
      <c r="B6" s="64" t="s">
        <v>17</v>
      </c>
      <c r="C6" s="82">
        <v>2.5</v>
      </c>
      <c r="D6" s="2">
        <v>2.4</v>
      </c>
      <c r="E6" s="83">
        <v>1.9</v>
      </c>
      <c r="F6" s="7">
        <v>2</v>
      </c>
      <c r="G6" s="2">
        <v>2</v>
      </c>
      <c r="H6" s="3">
        <v>1.9</v>
      </c>
      <c r="I6" s="1">
        <v>1.9</v>
      </c>
      <c r="J6" s="2">
        <v>1.9</v>
      </c>
      <c r="K6" s="3">
        <v>2</v>
      </c>
      <c r="L6" s="2">
        <v>1.9</v>
      </c>
      <c r="M6" s="2">
        <v>2</v>
      </c>
      <c r="N6" s="3">
        <v>1.9</v>
      </c>
      <c r="O6" s="1">
        <v>2</v>
      </c>
      <c r="P6" s="7">
        <v>2.5</v>
      </c>
      <c r="Q6" s="3">
        <v>2.4</v>
      </c>
      <c r="R6" s="1">
        <v>2</v>
      </c>
      <c r="S6" s="7">
        <v>2</v>
      </c>
      <c r="T6" s="3">
        <v>2</v>
      </c>
      <c r="U6" s="1">
        <v>2.1</v>
      </c>
      <c r="V6" s="2">
        <v>2</v>
      </c>
      <c r="W6" s="3">
        <v>2</v>
      </c>
    </row>
    <row r="7" spans="1:23" ht="16.5" thickBot="1" x14ac:dyDescent="0.3">
      <c r="A7" s="55"/>
      <c r="B7" s="65" t="s">
        <v>16</v>
      </c>
      <c r="C7" s="84">
        <v>0.76700000000000002</v>
      </c>
      <c r="D7" s="23">
        <v>0.73399999999999999</v>
      </c>
      <c r="E7" s="85">
        <v>0.315</v>
      </c>
      <c r="F7" s="72">
        <v>0.46400000000000002</v>
      </c>
      <c r="G7" s="23">
        <v>0.54800000000000004</v>
      </c>
      <c r="H7" s="16">
        <v>0.33700000000000002</v>
      </c>
      <c r="I7" s="22">
        <v>0.36099999999999999</v>
      </c>
      <c r="J7" s="23">
        <v>0.41099999999999998</v>
      </c>
      <c r="K7" s="16">
        <v>0.46400000000000002</v>
      </c>
      <c r="L7" s="23">
        <v>0.41099999999999998</v>
      </c>
      <c r="M7" s="23">
        <v>0.51900000000000002</v>
      </c>
      <c r="N7" s="16">
        <v>0.36099999999999999</v>
      </c>
      <c r="O7" s="22">
        <v>0.51900000000000002</v>
      </c>
      <c r="P7" s="23">
        <v>0.76700000000000002</v>
      </c>
      <c r="Q7" s="16">
        <v>0.73399999999999999</v>
      </c>
      <c r="R7" s="22">
        <v>0.51900000000000002</v>
      </c>
      <c r="S7" s="23">
        <v>0.54800000000000004</v>
      </c>
      <c r="T7" s="16">
        <v>0.46400000000000002</v>
      </c>
      <c r="U7" s="22">
        <v>0.60799999999999998</v>
      </c>
      <c r="V7" s="23">
        <v>0.54800000000000004</v>
      </c>
      <c r="W7" s="16">
        <v>0.51900000000000002</v>
      </c>
    </row>
    <row r="8" spans="1:23" ht="15" customHeight="1" thickTop="1" x14ac:dyDescent="0.25">
      <c r="A8" s="50" t="s">
        <v>19</v>
      </c>
      <c r="B8" s="63" t="s">
        <v>3</v>
      </c>
      <c r="C8" s="80">
        <v>176.5</v>
      </c>
      <c r="D8" s="9">
        <v>168.6</v>
      </c>
      <c r="E8" s="86">
        <v>157</v>
      </c>
      <c r="F8" s="71">
        <v>163.4</v>
      </c>
      <c r="G8" s="9">
        <v>162</v>
      </c>
      <c r="H8" s="14">
        <v>134</v>
      </c>
      <c r="I8" s="8">
        <v>117</v>
      </c>
      <c r="J8" s="9">
        <v>115</v>
      </c>
      <c r="K8" s="10">
        <v>103</v>
      </c>
      <c r="L8" s="8">
        <v>159</v>
      </c>
      <c r="M8" s="13">
        <v>160.1</v>
      </c>
      <c r="N8" s="10">
        <v>102.2</v>
      </c>
      <c r="O8" s="8">
        <v>167.8</v>
      </c>
      <c r="P8" s="9">
        <v>124.8</v>
      </c>
      <c r="Q8" s="14">
        <v>127.4</v>
      </c>
      <c r="R8" s="8">
        <v>170.7</v>
      </c>
      <c r="S8" s="9">
        <v>166.8</v>
      </c>
      <c r="T8" s="10">
        <v>136.19999999999999</v>
      </c>
      <c r="U8" s="8">
        <v>157.30000000000001</v>
      </c>
      <c r="V8" s="9">
        <v>150</v>
      </c>
      <c r="W8" s="10">
        <v>152.5</v>
      </c>
    </row>
    <row r="9" spans="1:23" ht="15.75" x14ac:dyDescent="0.25">
      <c r="A9" s="51"/>
      <c r="B9" s="64" t="s">
        <v>2</v>
      </c>
      <c r="C9" s="41">
        <f t="shared" ref="C9:N9" si="0">(C8/1000)/(120/3600)</f>
        <v>5.2949999999999999</v>
      </c>
      <c r="D9" s="12">
        <f t="shared" si="0"/>
        <v>5.0579999999999998</v>
      </c>
      <c r="E9" s="87">
        <f t="shared" si="0"/>
        <v>4.71</v>
      </c>
      <c r="F9" s="12">
        <f t="shared" si="0"/>
        <v>4.902000000000001</v>
      </c>
      <c r="G9" s="12">
        <f t="shared" si="0"/>
        <v>4.8600000000000003</v>
      </c>
      <c r="H9" s="12">
        <f t="shared" si="0"/>
        <v>4.0200000000000005</v>
      </c>
      <c r="I9" s="11">
        <f t="shared" si="0"/>
        <v>3.5100000000000002</v>
      </c>
      <c r="J9" s="12">
        <f t="shared" si="0"/>
        <v>3.45</v>
      </c>
      <c r="K9" s="12">
        <f t="shared" si="0"/>
        <v>3.09</v>
      </c>
      <c r="L9" s="1">
        <f t="shared" si="0"/>
        <v>4.7700000000000005</v>
      </c>
      <c r="M9" s="12">
        <f t="shared" si="0"/>
        <v>4.8029999999999999</v>
      </c>
      <c r="N9" s="12">
        <f t="shared" si="0"/>
        <v>3.0659999999999998</v>
      </c>
      <c r="O9" s="11">
        <f t="shared" ref="O9:W9" si="1">(O8/1000)/(120/3600)</f>
        <v>5.0339999999999998</v>
      </c>
      <c r="P9" s="12">
        <f t="shared" si="1"/>
        <v>3.7439999999999998</v>
      </c>
      <c r="Q9" s="12">
        <f t="shared" si="1"/>
        <v>3.8220000000000005</v>
      </c>
      <c r="R9" s="11">
        <f t="shared" si="1"/>
        <v>5.1209999999999996</v>
      </c>
      <c r="S9" s="2">
        <f t="shared" si="1"/>
        <v>5.0040000000000004</v>
      </c>
      <c r="T9" s="12">
        <f t="shared" si="1"/>
        <v>4.0859999999999994</v>
      </c>
      <c r="U9" s="11">
        <f t="shared" si="1"/>
        <v>4.7190000000000012</v>
      </c>
      <c r="V9" s="12">
        <f t="shared" si="1"/>
        <v>4.5</v>
      </c>
      <c r="W9" s="49">
        <f t="shared" si="1"/>
        <v>4.5750000000000002</v>
      </c>
    </row>
    <row r="10" spans="1:23" ht="16.5" thickBot="1" x14ac:dyDescent="0.3">
      <c r="A10" s="55"/>
      <c r="B10" s="65" t="s">
        <v>1</v>
      </c>
      <c r="C10" s="88">
        <f t="shared" ref="C10:N10" si="2">C8/120</f>
        <v>1.4708333333333334</v>
      </c>
      <c r="D10" s="15">
        <f t="shared" si="2"/>
        <v>1.405</v>
      </c>
      <c r="E10" s="89">
        <f t="shared" si="2"/>
        <v>1.3083333333333333</v>
      </c>
      <c r="F10" s="15">
        <f t="shared" si="2"/>
        <v>1.3616666666666668</v>
      </c>
      <c r="G10" s="15">
        <f t="shared" si="2"/>
        <v>1.35</v>
      </c>
      <c r="H10" s="15">
        <f t="shared" si="2"/>
        <v>1.1166666666666667</v>
      </c>
      <c r="I10" s="17">
        <v>0.98</v>
      </c>
      <c r="J10" s="15">
        <f t="shared" si="2"/>
        <v>0.95833333333333337</v>
      </c>
      <c r="K10" s="15">
        <f t="shared" si="2"/>
        <v>0.85833333333333328</v>
      </c>
      <c r="L10" s="17">
        <f t="shared" si="2"/>
        <v>1.325</v>
      </c>
      <c r="M10" s="15">
        <f t="shared" si="2"/>
        <v>1.3341666666666667</v>
      </c>
      <c r="N10" s="15">
        <f t="shared" si="2"/>
        <v>0.85166666666666668</v>
      </c>
      <c r="O10" s="17">
        <f t="shared" ref="O10:V10" si="3">O8/120</f>
        <v>1.3983333333333334</v>
      </c>
      <c r="P10" s="15">
        <f>P8/120</f>
        <v>1.04</v>
      </c>
      <c r="Q10" s="15">
        <f t="shared" si="3"/>
        <v>1.0616666666666668</v>
      </c>
      <c r="R10" s="17">
        <f t="shared" si="3"/>
        <v>1.4224999999999999</v>
      </c>
      <c r="S10" s="15">
        <f t="shared" si="3"/>
        <v>1.3900000000000001</v>
      </c>
      <c r="T10" s="15">
        <f t="shared" si="3"/>
        <v>1.135</v>
      </c>
      <c r="U10" s="17">
        <f t="shared" si="3"/>
        <v>1.3108333333333335</v>
      </c>
      <c r="V10" s="15">
        <f t="shared" si="3"/>
        <v>1.25</v>
      </c>
      <c r="W10" s="48">
        <f>W8/120</f>
        <v>1.2708333333333333</v>
      </c>
    </row>
    <row r="11" spans="1:23" ht="15" customHeight="1" thickTop="1" x14ac:dyDescent="0.25">
      <c r="A11" s="50" t="s">
        <v>23</v>
      </c>
      <c r="B11" s="63" t="s">
        <v>13</v>
      </c>
      <c r="C11" s="80">
        <v>75</v>
      </c>
      <c r="D11" s="9">
        <v>74</v>
      </c>
      <c r="E11" s="86">
        <v>93</v>
      </c>
      <c r="F11" s="71">
        <v>78</v>
      </c>
      <c r="G11" s="9">
        <v>64</v>
      </c>
      <c r="H11" s="10">
        <v>65</v>
      </c>
      <c r="I11" s="8">
        <v>82</v>
      </c>
      <c r="J11" s="9">
        <v>85</v>
      </c>
      <c r="K11" s="10">
        <v>86</v>
      </c>
      <c r="L11" s="8">
        <v>74</v>
      </c>
      <c r="M11" s="9">
        <v>75</v>
      </c>
      <c r="N11" s="10">
        <v>79</v>
      </c>
      <c r="O11" s="8">
        <v>91</v>
      </c>
      <c r="P11" s="9">
        <v>83</v>
      </c>
      <c r="Q11" s="9">
        <v>68</v>
      </c>
      <c r="R11" s="8">
        <v>83</v>
      </c>
      <c r="S11" s="9">
        <v>81</v>
      </c>
      <c r="T11" s="10">
        <v>82</v>
      </c>
      <c r="U11" s="8">
        <v>73</v>
      </c>
      <c r="V11" s="9">
        <v>81</v>
      </c>
      <c r="W11" s="10">
        <v>78</v>
      </c>
    </row>
    <row r="12" spans="1:23" ht="15.75" x14ac:dyDescent="0.25">
      <c r="A12" s="51"/>
      <c r="B12" s="64" t="s">
        <v>14</v>
      </c>
      <c r="C12" s="82">
        <v>104</v>
      </c>
      <c r="D12" s="2">
        <v>104</v>
      </c>
      <c r="E12" s="83">
        <v>102</v>
      </c>
      <c r="F12" s="7">
        <v>99</v>
      </c>
      <c r="G12" s="2">
        <v>104</v>
      </c>
      <c r="H12" s="3">
        <v>103</v>
      </c>
      <c r="I12" s="1">
        <v>116</v>
      </c>
      <c r="J12" s="2">
        <v>132</v>
      </c>
      <c r="K12" s="3">
        <v>121</v>
      </c>
      <c r="L12" s="1">
        <v>105</v>
      </c>
      <c r="M12" s="2">
        <v>113</v>
      </c>
      <c r="N12" s="3">
        <v>113</v>
      </c>
      <c r="O12" s="1">
        <v>125</v>
      </c>
      <c r="P12" s="2">
        <v>142</v>
      </c>
      <c r="Q12" s="2">
        <v>108</v>
      </c>
      <c r="R12" s="1">
        <v>101</v>
      </c>
      <c r="S12" s="2">
        <v>105</v>
      </c>
      <c r="T12" s="3">
        <v>102</v>
      </c>
      <c r="U12" s="1">
        <v>97</v>
      </c>
      <c r="V12" s="2">
        <v>105</v>
      </c>
      <c r="W12" s="3">
        <v>91</v>
      </c>
    </row>
    <row r="13" spans="1:23" ht="15.75" x14ac:dyDescent="0.25">
      <c r="A13" s="51"/>
      <c r="B13" s="64" t="s">
        <v>4</v>
      </c>
      <c r="C13" s="82">
        <v>97</v>
      </c>
      <c r="D13" s="2">
        <v>98</v>
      </c>
      <c r="E13" s="83">
        <v>98</v>
      </c>
      <c r="F13" s="7">
        <v>97</v>
      </c>
      <c r="G13" s="2">
        <v>97</v>
      </c>
      <c r="H13" s="3">
        <v>96</v>
      </c>
      <c r="I13" s="1">
        <v>96</v>
      </c>
      <c r="J13" s="2">
        <v>98</v>
      </c>
      <c r="K13" s="3">
        <v>98</v>
      </c>
      <c r="L13" s="1">
        <v>98</v>
      </c>
      <c r="M13" s="2">
        <v>98</v>
      </c>
      <c r="N13" s="3">
        <v>96</v>
      </c>
      <c r="O13" s="1">
        <v>97</v>
      </c>
      <c r="P13" s="2">
        <v>98</v>
      </c>
      <c r="Q13" s="2">
        <v>97</v>
      </c>
      <c r="R13" s="1">
        <v>96</v>
      </c>
      <c r="S13" s="2">
        <v>95</v>
      </c>
      <c r="T13" s="3">
        <v>97</v>
      </c>
      <c r="U13" s="1">
        <v>97</v>
      </c>
      <c r="V13" s="2">
        <v>98</v>
      </c>
      <c r="W13" s="26">
        <v>95</v>
      </c>
    </row>
    <row r="14" spans="1:23" ht="15.75" x14ac:dyDescent="0.25">
      <c r="A14" s="51"/>
      <c r="B14" s="64" t="s">
        <v>7</v>
      </c>
      <c r="C14" s="82">
        <v>98</v>
      </c>
      <c r="D14" s="2">
        <v>97</v>
      </c>
      <c r="E14" s="83">
        <v>97</v>
      </c>
      <c r="F14" s="7">
        <v>98</v>
      </c>
      <c r="G14" s="2">
        <v>97</v>
      </c>
      <c r="H14" s="3">
        <v>97</v>
      </c>
      <c r="I14" s="1">
        <v>97</v>
      </c>
      <c r="J14" s="2">
        <v>97</v>
      </c>
      <c r="K14" s="3">
        <v>97</v>
      </c>
      <c r="L14" s="1">
        <v>98</v>
      </c>
      <c r="M14" s="2">
        <v>98</v>
      </c>
      <c r="N14" s="3">
        <v>98</v>
      </c>
      <c r="O14" s="1">
        <v>98</v>
      </c>
      <c r="P14" s="2">
        <v>97</v>
      </c>
      <c r="Q14" s="2">
        <v>98</v>
      </c>
      <c r="R14" s="1">
        <v>97</v>
      </c>
      <c r="S14" s="2">
        <v>96</v>
      </c>
      <c r="T14" s="3">
        <v>99</v>
      </c>
      <c r="U14" s="1">
        <v>99</v>
      </c>
      <c r="V14" s="2">
        <v>97</v>
      </c>
      <c r="W14" s="3">
        <v>98</v>
      </c>
    </row>
    <row r="15" spans="1:23" s="59" customFormat="1" ht="16.5" thickBot="1" x14ac:dyDescent="0.3">
      <c r="A15" s="55"/>
      <c r="B15" s="66" t="s">
        <v>15</v>
      </c>
      <c r="C15" s="90">
        <f>((C12-C11)/60)/C10</f>
        <v>0.32861189801699714</v>
      </c>
      <c r="D15" s="57">
        <f t="shared" ref="D15:N15" si="4">((D12-D11)/60)/D10</f>
        <v>0.35587188612099646</v>
      </c>
      <c r="E15" s="91">
        <f t="shared" si="4"/>
        <v>0.11464968152866241</v>
      </c>
      <c r="F15" s="57">
        <f t="shared" si="4"/>
        <v>0.25703794369645039</v>
      </c>
      <c r="G15" s="57">
        <f t="shared" si="4"/>
        <v>0.49382716049382708</v>
      </c>
      <c r="H15" s="57">
        <f t="shared" si="4"/>
        <v>0.56716417910447758</v>
      </c>
      <c r="I15" s="56">
        <f t="shared" si="4"/>
        <v>0.57823129251700678</v>
      </c>
      <c r="J15" s="57">
        <f t="shared" si="4"/>
        <v>0.81739130434782603</v>
      </c>
      <c r="K15" s="57">
        <f t="shared" si="4"/>
        <v>0.67961165048543692</v>
      </c>
      <c r="L15" s="56">
        <f t="shared" si="4"/>
        <v>0.38993710691823902</v>
      </c>
      <c r="M15" s="57">
        <f t="shared" si="4"/>
        <v>0.47470331043098057</v>
      </c>
      <c r="N15" s="57">
        <f t="shared" si="4"/>
        <v>0.66536203522504889</v>
      </c>
      <c r="O15" s="56">
        <f t="shared" ref="O15:W15" si="5">((O12-O11)/60)/O10</f>
        <v>0.40524433849821212</v>
      </c>
      <c r="P15" s="57">
        <f t="shared" si="5"/>
        <v>0.94551282051282048</v>
      </c>
      <c r="Q15" s="57">
        <f t="shared" si="5"/>
        <v>0.62794348508634212</v>
      </c>
      <c r="R15" s="56">
        <f t="shared" si="5"/>
        <v>0.210896309314587</v>
      </c>
      <c r="S15" s="57">
        <f t="shared" si="5"/>
        <v>0.28776978417266186</v>
      </c>
      <c r="T15" s="57">
        <f t="shared" si="5"/>
        <v>0.29368575624082233</v>
      </c>
      <c r="U15" s="56">
        <f t="shared" si="5"/>
        <v>0.30514939605848695</v>
      </c>
      <c r="V15" s="57">
        <f t="shared" si="5"/>
        <v>0.32</v>
      </c>
      <c r="W15" s="58">
        <f t="shared" si="5"/>
        <v>0.17049180327868854</v>
      </c>
    </row>
    <row r="16" spans="1:23" ht="16.5" customHeight="1" thickTop="1" x14ac:dyDescent="0.25">
      <c r="A16" s="50" t="s">
        <v>20</v>
      </c>
      <c r="B16" s="63" t="s">
        <v>8</v>
      </c>
      <c r="C16" s="80">
        <v>15.3</v>
      </c>
      <c r="D16" s="9">
        <v>17</v>
      </c>
      <c r="E16" s="92">
        <v>17.62</v>
      </c>
      <c r="F16" s="71">
        <v>15.81</v>
      </c>
      <c r="G16" s="9">
        <v>18.899999999999999</v>
      </c>
      <c r="H16" s="24">
        <v>20.82</v>
      </c>
      <c r="I16" s="8">
        <v>25.06</v>
      </c>
      <c r="J16" s="9">
        <v>27.3</v>
      </c>
      <c r="K16" s="10">
        <v>27.66</v>
      </c>
      <c r="L16" s="8">
        <v>21.37</v>
      </c>
      <c r="M16" s="9">
        <v>22.54</v>
      </c>
      <c r="N16" s="10">
        <v>23.11</v>
      </c>
      <c r="O16" s="8">
        <v>18.62</v>
      </c>
      <c r="P16" s="9">
        <v>18.73</v>
      </c>
      <c r="Q16" s="13">
        <v>21.66</v>
      </c>
      <c r="R16" s="8">
        <v>19.53</v>
      </c>
      <c r="S16" s="9">
        <v>17.14</v>
      </c>
      <c r="T16" s="10">
        <v>21.46</v>
      </c>
      <c r="U16" s="8">
        <v>19.87</v>
      </c>
      <c r="V16" s="9">
        <v>20.25</v>
      </c>
      <c r="W16" s="10">
        <v>21.09</v>
      </c>
    </row>
    <row r="17" spans="1:23" ht="15.75" x14ac:dyDescent="0.25">
      <c r="A17" s="51"/>
      <c r="B17" s="64" t="s">
        <v>10</v>
      </c>
      <c r="C17" s="82">
        <v>13</v>
      </c>
      <c r="D17" s="2">
        <v>14</v>
      </c>
      <c r="E17" s="83">
        <v>15</v>
      </c>
      <c r="F17" s="7">
        <v>14</v>
      </c>
      <c r="G17" s="2">
        <v>15</v>
      </c>
      <c r="H17" s="3">
        <v>15</v>
      </c>
      <c r="I17" s="1">
        <v>16</v>
      </c>
      <c r="J17" s="2">
        <v>18</v>
      </c>
      <c r="K17" s="3">
        <v>17</v>
      </c>
      <c r="L17" s="1">
        <v>18</v>
      </c>
      <c r="M17" s="2">
        <v>18</v>
      </c>
      <c r="N17" s="26">
        <v>18</v>
      </c>
      <c r="O17" s="1">
        <v>14</v>
      </c>
      <c r="P17" s="2">
        <v>14</v>
      </c>
      <c r="Q17" s="2">
        <v>14</v>
      </c>
      <c r="R17" s="1">
        <v>15</v>
      </c>
      <c r="S17" s="2">
        <v>16</v>
      </c>
      <c r="T17" s="3">
        <v>14</v>
      </c>
      <c r="U17" s="1">
        <v>15</v>
      </c>
      <c r="V17" s="2">
        <v>16</v>
      </c>
      <c r="W17" s="3">
        <v>15</v>
      </c>
    </row>
    <row r="18" spans="1:23" ht="15.75" x14ac:dyDescent="0.25">
      <c r="A18" s="51"/>
      <c r="B18" s="64" t="s">
        <v>9</v>
      </c>
      <c r="C18" s="82">
        <v>13.6</v>
      </c>
      <c r="D18" s="2">
        <v>12.8</v>
      </c>
      <c r="E18" s="83">
        <v>14.71</v>
      </c>
      <c r="F18" s="7">
        <v>14.86</v>
      </c>
      <c r="G18" s="2">
        <v>14.22</v>
      </c>
      <c r="H18" s="2">
        <v>19.13</v>
      </c>
      <c r="I18" s="1">
        <v>18.32</v>
      </c>
      <c r="J18" s="2">
        <v>18.3</v>
      </c>
      <c r="K18" s="3">
        <v>21.91</v>
      </c>
      <c r="L18" s="1">
        <v>14.06</v>
      </c>
      <c r="M18" s="2">
        <v>12.71</v>
      </c>
      <c r="N18" s="3">
        <v>17.559999999999999</v>
      </c>
      <c r="O18" s="1">
        <v>13.62</v>
      </c>
      <c r="P18" s="2">
        <v>13.53</v>
      </c>
      <c r="Q18" s="12">
        <v>17.059999999999999</v>
      </c>
      <c r="R18" s="1">
        <v>14.06</v>
      </c>
      <c r="S18" s="2">
        <v>13.69</v>
      </c>
      <c r="T18" s="3">
        <v>17.059999999999999</v>
      </c>
      <c r="U18" s="1">
        <v>13.57</v>
      </c>
      <c r="V18" s="2">
        <v>14.48</v>
      </c>
      <c r="W18" s="3">
        <v>17.149999999999999</v>
      </c>
    </row>
    <row r="19" spans="1:23" s="59" customFormat="1" ht="15.75" x14ac:dyDescent="0.25">
      <c r="A19" s="51"/>
      <c r="B19" s="67" t="s">
        <v>26</v>
      </c>
      <c r="C19" s="93">
        <f>20/C18</f>
        <v>1.4705882352941178</v>
      </c>
      <c r="D19" s="60">
        <f>20/D18</f>
        <v>1.5625</v>
      </c>
      <c r="E19" s="94">
        <f>20/E18</f>
        <v>1.3596193065941535</v>
      </c>
      <c r="F19" s="73">
        <f t="shared" ref="F19:W19" si="6">20/F18</f>
        <v>1.3458950201884254</v>
      </c>
      <c r="G19" s="61">
        <f t="shared" si="6"/>
        <v>1.4064697609001406</v>
      </c>
      <c r="H19" s="61">
        <f t="shared" si="6"/>
        <v>1.0454783063251438</v>
      </c>
      <c r="I19" s="61">
        <f t="shared" si="6"/>
        <v>1.0917030567685588</v>
      </c>
      <c r="J19" s="61">
        <f t="shared" si="6"/>
        <v>1.0928961748633879</v>
      </c>
      <c r="K19" s="61">
        <f t="shared" si="6"/>
        <v>0.91282519397535367</v>
      </c>
      <c r="L19" s="61">
        <f t="shared" si="6"/>
        <v>1.4224751066856329</v>
      </c>
      <c r="M19" s="61">
        <f t="shared" si="6"/>
        <v>1.5735641227380015</v>
      </c>
      <c r="N19" s="61">
        <f t="shared" si="6"/>
        <v>1.1389521640091116</v>
      </c>
      <c r="O19" s="61">
        <f>20/O18</f>
        <v>1.4684287812041117</v>
      </c>
      <c r="P19" s="61">
        <f t="shared" si="6"/>
        <v>1.4781966001478197</v>
      </c>
      <c r="Q19" s="61">
        <f t="shared" si="6"/>
        <v>1.1723329425556859</v>
      </c>
      <c r="R19" s="61">
        <f t="shared" si="6"/>
        <v>1.4224751066856329</v>
      </c>
      <c r="S19" s="61">
        <f t="shared" si="6"/>
        <v>1.4609203798392989</v>
      </c>
      <c r="T19" s="61">
        <f t="shared" si="6"/>
        <v>1.1723329425556859</v>
      </c>
      <c r="U19" s="61">
        <f t="shared" si="6"/>
        <v>1.4738393515106853</v>
      </c>
      <c r="V19" s="61">
        <f t="shared" si="6"/>
        <v>1.3812154696132597</v>
      </c>
      <c r="W19" s="61">
        <f t="shared" si="6"/>
        <v>1.1661807580174928</v>
      </c>
    </row>
    <row r="20" spans="1:23" ht="16.5" thickBot="1" x14ac:dyDescent="0.3">
      <c r="A20" s="55"/>
      <c r="B20" s="65" t="s">
        <v>11</v>
      </c>
      <c r="C20" s="95">
        <v>11</v>
      </c>
      <c r="D20" s="5">
        <v>12</v>
      </c>
      <c r="E20" s="96">
        <v>13</v>
      </c>
      <c r="F20" s="74">
        <v>12</v>
      </c>
      <c r="G20" s="5">
        <v>13</v>
      </c>
      <c r="H20" s="6">
        <v>14</v>
      </c>
      <c r="I20" s="4">
        <v>14</v>
      </c>
      <c r="J20" s="5">
        <v>17</v>
      </c>
      <c r="K20" s="6">
        <v>16</v>
      </c>
      <c r="L20" s="4">
        <v>15</v>
      </c>
      <c r="M20" s="5">
        <v>14</v>
      </c>
      <c r="N20" s="6">
        <v>16</v>
      </c>
      <c r="O20" s="4">
        <v>12</v>
      </c>
      <c r="P20" s="5">
        <v>12</v>
      </c>
      <c r="Q20" s="5">
        <v>13</v>
      </c>
      <c r="R20" s="4">
        <v>12</v>
      </c>
      <c r="S20" s="5">
        <v>13</v>
      </c>
      <c r="T20" s="6">
        <v>13</v>
      </c>
      <c r="U20" s="4">
        <v>13</v>
      </c>
      <c r="V20" s="5">
        <v>13</v>
      </c>
      <c r="W20" s="6">
        <v>14</v>
      </c>
    </row>
    <row r="21" spans="1:23" ht="15.75" customHeight="1" thickTop="1" thickBot="1" x14ac:dyDescent="0.3">
      <c r="A21" s="47" t="s">
        <v>24</v>
      </c>
      <c r="B21" s="68" t="s">
        <v>12</v>
      </c>
      <c r="C21" s="97">
        <v>20.9</v>
      </c>
      <c r="D21" s="98">
        <v>19.899999999999999</v>
      </c>
      <c r="E21" s="99">
        <v>24.38</v>
      </c>
      <c r="F21" s="18">
        <v>25.4</v>
      </c>
      <c r="G21" s="19">
        <v>24.16</v>
      </c>
      <c r="H21" s="25">
        <v>27.66</v>
      </c>
      <c r="I21" s="21">
        <v>30.7</v>
      </c>
      <c r="J21" s="19">
        <v>34.1</v>
      </c>
      <c r="K21" s="20">
        <v>27.43</v>
      </c>
      <c r="L21" s="21">
        <v>28.2</v>
      </c>
      <c r="M21" s="19">
        <v>28.29</v>
      </c>
      <c r="N21" s="20">
        <v>28.76</v>
      </c>
      <c r="O21" s="21">
        <v>24.4</v>
      </c>
      <c r="P21" s="19">
        <v>20.47</v>
      </c>
      <c r="Q21" s="20">
        <v>22.45</v>
      </c>
      <c r="R21" s="21">
        <v>23.5</v>
      </c>
      <c r="S21" s="19">
        <v>20.36</v>
      </c>
      <c r="T21" s="20">
        <v>26.67</v>
      </c>
      <c r="U21" s="21">
        <v>24.7</v>
      </c>
      <c r="V21" s="19">
        <v>23.67</v>
      </c>
      <c r="W21" s="20">
        <v>27.12</v>
      </c>
    </row>
    <row r="22" spans="1:23" ht="15.75" thickTop="1" x14ac:dyDescent="0.25"/>
    <row r="24" spans="1:23" ht="15.75" thickBot="1" x14ac:dyDescent="0.3"/>
    <row r="25" spans="1:23" ht="15.75" thickTop="1" x14ac:dyDescent="0.25">
      <c r="C25" s="29"/>
      <c r="D25" s="31"/>
      <c r="E25" s="33"/>
    </row>
    <row r="26" spans="1:23" ht="15.75" thickBot="1" x14ac:dyDescent="0.3">
      <c r="B26" s="27" t="s">
        <v>27</v>
      </c>
      <c r="C26" s="30" t="s">
        <v>25</v>
      </c>
      <c r="D26" s="32" t="s">
        <v>22</v>
      </c>
      <c r="E26" s="37" t="s">
        <v>0</v>
      </c>
    </row>
    <row r="27" spans="1:23" ht="15.75" thickTop="1" x14ac:dyDescent="0.25">
      <c r="B27" s="28" t="s">
        <v>6</v>
      </c>
      <c r="C27" s="38">
        <f>AVERAGE(C5,F5,I5,L5,O5,R5,U5)</f>
        <v>50.6</v>
      </c>
      <c r="D27" s="39">
        <f>AVERAGE(D5,G5,J5,M5,P5,S5,V5)</f>
        <v>52.199999999999996</v>
      </c>
      <c r="E27" s="40">
        <f>AVERAGE(E5,H5,K5,N5,Q5,T5,W5)</f>
        <v>48.914285714285718</v>
      </c>
    </row>
    <row r="28" spans="1:23" x14ac:dyDescent="0.25">
      <c r="B28" s="28" t="s">
        <v>1</v>
      </c>
      <c r="C28" s="41">
        <f>AVERAGE(C10,F10,I10,L10,O10,R10,U10)</f>
        <v>1.3241666666666667</v>
      </c>
      <c r="D28" s="42">
        <f>AVERAGE(D10,G10,J10,M10,P10,S10,V10)</f>
        <v>1.2467857142857144</v>
      </c>
      <c r="E28" s="43">
        <f>AVERAGE(E10,H10,K10,N10,Q10,T10,W10)</f>
        <v>1.0860714285714284</v>
      </c>
    </row>
    <row r="29" spans="1:23" x14ac:dyDescent="0.25">
      <c r="B29" s="28" t="s">
        <v>15</v>
      </c>
      <c r="C29" s="41">
        <f>AVERAGE(C15,F15,I15,L15,O15,R15,U15)</f>
        <v>0.35358689785999703</v>
      </c>
      <c r="D29" s="42">
        <f>AVERAGE(D15,G15,J15,M15,P15,S15,V15)</f>
        <v>0.52786803801130178</v>
      </c>
      <c r="E29" s="43">
        <f>AVERAGE(E15,H15,K15,N15,Q15,T15,W15)</f>
        <v>0.44555837013563987</v>
      </c>
    </row>
    <row r="30" spans="1:23" x14ac:dyDescent="0.25">
      <c r="B30" s="28" t="s">
        <v>9</v>
      </c>
      <c r="C30" s="41">
        <f>AVERAGE(C18,F18,I18,L18,O18,R18,U18)</f>
        <v>14.584285714285715</v>
      </c>
      <c r="D30" s="42">
        <f>AVERAGE(D18,G18,J18,M18,P18,S18,V18)</f>
        <v>14.247142857142858</v>
      </c>
      <c r="E30" s="43">
        <f>AVERAGE(E18,H18,K18,N18,Q18,T18,W18)</f>
        <v>17.797142857142859</v>
      </c>
    </row>
    <row r="31" spans="1:23" ht="15.75" thickBot="1" x14ac:dyDescent="0.3">
      <c r="B31" s="28" t="s">
        <v>11</v>
      </c>
      <c r="C31" s="44">
        <f>AVERAGE(C20,F20,I20,L20,O20,R20,U20)</f>
        <v>12.714285714285714</v>
      </c>
      <c r="D31" s="45">
        <f>AVERAGE(D20,G20,J20,M20,P20,S20,V20)</f>
        <v>13.428571428571429</v>
      </c>
      <c r="E31" s="46">
        <f>AVERAGE(E20,H20,K20,N20,Q20,T20,W20)</f>
        <v>14.142857142857142</v>
      </c>
    </row>
  </sheetData>
  <mergeCells count="11">
    <mergeCell ref="O2:Q2"/>
    <mergeCell ref="R2:T2"/>
    <mergeCell ref="U2:W2"/>
    <mergeCell ref="A16:A20"/>
    <mergeCell ref="A11:A15"/>
    <mergeCell ref="A8:A10"/>
    <mergeCell ref="A4:A7"/>
    <mergeCell ref="C2:E2"/>
    <mergeCell ref="F2:H2"/>
    <mergeCell ref="I2:K2"/>
    <mergeCell ref="L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2023-07-14T20:05:48Z</dcterms:modified>
</cp:coreProperties>
</file>