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Becerra\Desktop\"/>
    </mc:Choice>
  </mc:AlternateContent>
  <xr:revisionPtr revIDLastSave="0" documentId="13_ncr:1_{E03CF5CF-58C0-4BEC-AF9B-C8A04AEA5EC3}" xr6:coauthVersionLast="47" xr6:coauthVersionMax="47" xr10:uidLastSave="{00000000-0000-0000-0000-000000000000}"/>
  <bookViews>
    <workbookView xWindow="-108" yWindow="-108" windowWidth="22320" windowHeight="13176" xr2:uid="{A3A922A7-5E52-4146-BCA5-EF6CDD213609}"/>
  </bookViews>
  <sheets>
    <sheet name="Escenarios" sheetId="1" r:id="rId1"/>
    <sheet name="Sheet4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9" i="1" l="1"/>
  <c r="AL28" i="1"/>
  <c r="AL27" i="1"/>
  <c r="AO29" i="1"/>
  <c r="AM26" i="1"/>
  <c r="AL26" i="1"/>
  <c r="AE29" i="1"/>
  <c r="AE28" i="1"/>
  <c r="AE27" i="1"/>
  <c r="AH29" i="1"/>
  <c r="AF26" i="1"/>
  <c r="AE26" i="1"/>
  <c r="X29" i="1"/>
  <c r="X28" i="1"/>
  <c r="X27" i="1"/>
  <c r="AA29" i="1"/>
  <c r="Y26" i="1"/>
  <c r="X26" i="1"/>
  <c r="Q29" i="1"/>
  <c r="Q28" i="1"/>
  <c r="Q27" i="1"/>
  <c r="J29" i="1"/>
  <c r="J28" i="1"/>
  <c r="J27" i="1"/>
  <c r="B29" i="1"/>
  <c r="B27" i="1"/>
  <c r="B28" i="1"/>
  <c r="T29" i="1"/>
  <c r="R26" i="1"/>
  <c r="Q26" i="1"/>
  <c r="M29" i="1"/>
  <c r="K26" i="1"/>
  <c r="J26" i="1"/>
  <c r="E29" i="1"/>
  <c r="C26" i="1"/>
  <c r="B26" i="1"/>
  <c r="AP29" i="1" l="1"/>
  <c r="AI29" i="1"/>
  <c r="AB29" i="1"/>
  <c r="U29" i="1"/>
  <c r="F29" i="1"/>
  <c r="N29" i="1"/>
</calcChain>
</file>

<file path=xl/sharedStrings.xml><?xml version="1.0" encoding="utf-8"?>
<sst xmlns="http://schemas.openxmlformats.org/spreadsheetml/2006/main" count="83" uniqueCount="20">
  <si>
    <t>Total</t>
  </si>
  <si>
    <t>Max</t>
  </si>
  <si>
    <t>Min</t>
  </si>
  <si>
    <t>Desv</t>
  </si>
  <si>
    <t>Verify</t>
  </si>
  <si>
    <t>Verify1</t>
  </si>
  <si>
    <t>SelectOrders1</t>
  </si>
  <si>
    <t>SelectOrders</t>
  </si>
  <si>
    <t>SelectOrders2</t>
  </si>
  <si>
    <t>Define1</t>
  </si>
  <si>
    <t>Define</t>
  </si>
  <si>
    <t>Día</t>
  </si>
  <si>
    <t>Ordenes</t>
  </si>
  <si>
    <t>Camiones</t>
  </si>
  <si>
    <t>MaxOrder</t>
  </si>
  <si>
    <t>Distancia</t>
  </si>
  <si>
    <t>DistPromedio</t>
  </si>
  <si>
    <t>DistProm</t>
  </si>
  <si>
    <t>Max(Orden)</t>
  </si>
  <si>
    <t>Min(Orden)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</si>
</sst>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3" fillId="2" borderId="0" xfId="0" applyFont="1" applyFill="1"/>
    <xf numFmtId="164" fontId="3" fillId="2" borderId="0" xfId="1" applyNumberFormat="1" applyFont="1" applyFill="1"/>
    <xf numFmtId="165" fontId="3" fillId="2" borderId="0" xfId="1" applyNumberFormat="1" applyFont="1" applyFill="1"/>
    <xf numFmtId="14" fontId="0" fillId="3" borderId="0" xfId="0" applyNumberFormat="1" applyFill="1"/>
    <xf numFmtId="164" fontId="0" fillId="3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43" fontId="0" fillId="3" borderId="0" xfId="0" applyNumberFormat="1" applyFill="1"/>
    <xf numFmtId="0" fontId="2" fillId="3" borderId="0" xfId="0" applyFont="1" applyFill="1"/>
    <xf numFmtId="164" fontId="4" fillId="3" borderId="0" xfId="1" applyNumberFormat="1" applyFont="1" applyFill="1"/>
    <xf numFmtId="164" fontId="2" fillId="3" borderId="0" xfId="1" applyNumberFormat="1" applyFont="1" applyFill="1"/>
    <xf numFmtId="165" fontId="2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Sheet5!$B$15</c:f>
              <c:strCache>
                <c:ptCount val="1"/>
                <c:pt idx="0">
                  <c:v>DistProm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Sheet5!$C$15:$H$15</c:f>
              <c:numCache>
                <c:formatCode>_(* #,##0.0000_);_(* \(#,##0.0000\);_(* "-"??_);_(@_)</c:formatCode>
                <c:ptCount val="6"/>
                <c:pt idx="0">
                  <c:v>0.11878453242439116</c:v>
                </c:pt>
                <c:pt idx="1">
                  <c:v>0.11891624194446947</c:v>
                </c:pt>
                <c:pt idx="2">
                  <c:v>0.11850627175906556</c:v>
                </c:pt>
                <c:pt idx="3">
                  <c:v>0.1171546898071868</c:v>
                </c:pt>
                <c:pt idx="4">
                  <c:v>0.11425440232292168</c:v>
                </c:pt>
                <c:pt idx="5">
                  <c:v>3.2752348809371161E-2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2-494E-B672-7B71BBCD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012176"/>
        <c:axId val="572114544"/>
      </c:lineChart>
      <c:catAx>
        <c:axId val="75101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114544"/>
        <c:crosses val="autoZero"/>
        <c:auto val="1"/>
        <c:lblAlgn val="ctr"/>
        <c:lblOffset val="100"/>
        <c:noMultiLvlLbl val="0"/>
      </c:catAx>
      <c:valAx>
        <c:axId val="5721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10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Sheet5!$B$14</c:f>
              <c:strCache>
                <c:ptCount val="1"/>
                <c:pt idx="0">
                  <c:v>Desv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Sheet5!$C$14:$H$14</c:f>
              <c:numCache>
                <c:formatCode>_(* #,##0_);_(* \(#,##0\);_(* "-"??_);_(@_)</c:formatCode>
                <c:ptCount val="6"/>
                <c:pt idx="0">
                  <c:v>7920.1132400549741</c:v>
                </c:pt>
                <c:pt idx="1">
                  <c:v>4985.0140383453281</c:v>
                </c:pt>
                <c:pt idx="2">
                  <c:v>4985.0140383453281</c:v>
                </c:pt>
                <c:pt idx="3">
                  <c:v>4969.8395040316273</c:v>
                </c:pt>
                <c:pt idx="4">
                  <c:v>5109.7269492442874</c:v>
                </c:pt>
                <c:pt idx="5">
                  <c:v>5109.7269492442874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8-43CD-A43E-1CAC8293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96496"/>
        <c:axId val="750996816"/>
      </c:lineChart>
      <c:catAx>
        <c:axId val="750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996816"/>
        <c:crosses val="autoZero"/>
        <c:auto val="1"/>
        <c:lblAlgn val="ctr"/>
        <c:lblOffset val="100"/>
        <c:noMultiLvlLbl val="0"/>
      </c:catAx>
      <c:valAx>
        <c:axId val="7509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099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8</xdr:row>
      <xdr:rowOff>114300</xdr:rowOff>
    </xdr:from>
    <xdr:to>
      <xdr:col>8</xdr:col>
      <xdr:colOff>38100</xdr:colOff>
      <xdr:row>34</xdr:row>
      <xdr:rowOff>121920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A5DAF8-B5E1-4501-97B3-6607E488F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1577340"/>
          <a:ext cx="466344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121920</xdr:colOff>
      <xdr:row>6</xdr:row>
      <xdr:rowOff>53340</xdr:rowOff>
    </xdr:from>
    <xdr:to>
      <xdr:col>10</xdr:col>
      <xdr:colOff>518160</xdr:colOff>
      <xdr:row>32</xdr:row>
      <xdr:rowOff>60960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ADB238-DEE1-44A4-8133-AA7243F88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1150620"/>
          <a:ext cx="466344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556260</xdr:colOff>
      <xdr:row>5</xdr:row>
      <xdr:rowOff>0</xdr:rowOff>
    </xdr:from>
    <xdr:to>
      <xdr:col>13</xdr:col>
      <xdr:colOff>342900</xdr:colOff>
      <xdr:row>31</xdr:row>
      <xdr:rowOff>7620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E79EEB-43A0-4A48-B2E4-99F65BAA7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4260" y="914400"/>
          <a:ext cx="466344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259080</xdr:colOff>
      <xdr:row>3</xdr:row>
      <xdr:rowOff>175260</xdr:rowOff>
    </xdr:from>
    <xdr:to>
      <xdr:col>16</xdr:col>
      <xdr:colOff>45720</xdr:colOff>
      <xdr:row>30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4CBAD5-4693-459C-8577-563F3A851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723900"/>
          <a:ext cx="466344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137160</xdr:colOff>
      <xdr:row>2</xdr:row>
      <xdr:rowOff>68580</xdr:rowOff>
    </xdr:from>
    <xdr:to>
      <xdr:col>18</xdr:col>
      <xdr:colOff>464820</xdr:colOff>
      <xdr:row>28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29BFC8A-B98B-407D-90D0-71036EFBD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2760" y="434340"/>
          <a:ext cx="459486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4</xdr:row>
      <xdr:rowOff>118110</xdr:rowOff>
    </xdr:from>
    <xdr:to>
      <xdr:col>16</xdr:col>
      <xdr:colOff>144780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A7861-CF5F-46C5-A597-DBBFC4CFA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15</xdr:row>
      <xdr:rowOff>152400</xdr:rowOff>
    </xdr:from>
    <xdr:to>
      <xdr:col>16</xdr:col>
      <xdr:colOff>175260</xdr:colOff>
      <xdr:row>25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F3F51-39DD-4684-9F57-AA5EA42CF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FF65-91D3-4D4F-AA5C-6EDB67C1FC13}">
  <dimension ref="A1:AP30"/>
  <sheetViews>
    <sheetView tabSelected="1" topLeftCell="Z1" workbookViewId="0">
      <selection activeCell="AP29" sqref="AP29"/>
    </sheetView>
  </sheetViews>
  <sheetFormatPr defaultRowHeight="14.4" x14ac:dyDescent="0.3"/>
  <cols>
    <col min="1" max="1" width="12.33203125" bestFit="1" customWidth="1"/>
    <col min="2" max="2" width="9.33203125" style="1" bestFit="1" customWidth="1"/>
    <col min="3" max="3" width="10.5546875" style="1" bestFit="1" customWidth="1"/>
    <col min="4" max="4" width="9.44140625" bestFit="1" customWidth="1"/>
    <col min="5" max="5" width="12.44140625" style="2" bestFit="1" customWidth="1"/>
    <col min="6" max="6" width="13.77734375" style="2" bestFit="1" customWidth="1"/>
    <col min="9" max="9" width="12.33203125" bestFit="1" customWidth="1"/>
    <col min="10" max="10" width="9.33203125" bestFit="1" customWidth="1"/>
    <col min="11" max="11" width="10.5546875" bestFit="1" customWidth="1"/>
    <col min="12" max="12" width="9.44140625" bestFit="1" customWidth="1"/>
    <col min="13" max="13" width="12.44140625" bestFit="1" customWidth="1"/>
    <col min="14" max="14" width="13.77734375" bestFit="1" customWidth="1"/>
    <col min="16" max="16" width="12.33203125" bestFit="1" customWidth="1"/>
    <col min="17" max="17" width="9.33203125" bestFit="1" customWidth="1"/>
    <col min="18" max="18" width="10.5546875" bestFit="1" customWidth="1"/>
    <col min="19" max="19" width="9.44140625" bestFit="1" customWidth="1"/>
    <col min="20" max="20" width="12.44140625" style="2" bestFit="1" customWidth="1"/>
    <col min="21" max="21" width="13.77734375" style="2" bestFit="1" customWidth="1"/>
    <col min="23" max="23" width="12.33203125" bestFit="1" customWidth="1"/>
    <col min="24" max="24" width="9.33203125" bestFit="1" customWidth="1"/>
    <col min="25" max="25" width="10.5546875" bestFit="1" customWidth="1"/>
    <col min="26" max="26" width="9.44140625" bestFit="1" customWidth="1"/>
    <col min="27" max="27" width="12.44140625" style="2" bestFit="1" customWidth="1"/>
    <col min="28" max="28" width="13.77734375" style="2" bestFit="1" customWidth="1"/>
    <col min="29" max="29" width="8.88671875" customWidth="1"/>
    <col min="30" max="30" width="11.33203125" customWidth="1"/>
    <col min="31" max="31" width="9.33203125" bestFit="1" customWidth="1"/>
    <col min="32" max="32" width="10.5546875" bestFit="1" customWidth="1"/>
    <col min="33" max="33" width="9.44140625" bestFit="1" customWidth="1"/>
    <col min="34" max="34" width="12.44140625" style="2" bestFit="1" customWidth="1"/>
    <col min="35" max="35" width="13.77734375" style="2" bestFit="1" customWidth="1"/>
    <col min="36" max="36" width="8.88671875" customWidth="1"/>
    <col min="37" max="37" width="11.33203125" bestFit="1" customWidth="1"/>
    <col min="38" max="38" width="9.33203125" bestFit="1" customWidth="1"/>
    <col min="39" max="39" width="10.5546875" bestFit="1" customWidth="1"/>
    <col min="40" max="40" width="9.44140625" bestFit="1" customWidth="1"/>
    <col min="41" max="41" width="12.44140625" style="2" bestFit="1" customWidth="1"/>
    <col min="42" max="42" width="13.77734375" style="2" bestFit="1" customWidth="1"/>
  </cols>
  <sheetData>
    <row r="1" spans="1:42" x14ac:dyDescent="0.3">
      <c r="A1" t="s">
        <v>6</v>
      </c>
      <c r="I1" t="s">
        <v>6</v>
      </c>
      <c r="P1" t="s">
        <v>6</v>
      </c>
      <c r="W1" t="s">
        <v>8</v>
      </c>
      <c r="AD1" t="s">
        <v>7</v>
      </c>
      <c r="AK1" t="s">
        <v>7</v>
      </c>
    </row>
    <row r="2" spans="1:42" x14ac:dyDescent="0.3">
      <c r="A2" t="s">
        <v>5</v>
      </c>
      <c r="I2" t="s">
        <v>5</v>
      </c>
      <c r="P2" t="s">
        <v>4</v>
      </c>
      <c r="W2" t="s">
        <v>4</v>
      </c>
      <c r="AD2" t="s">
        <v>4</v>
      </c>
      <c r="AK2" t="s">
        <v>4</v>
      </c>
    </row>
    <row r="3" spans="1:42" x14ac:dyDescent="0.3">
      <c r="A3" t="s">
        <v>9</v>
      </c>
      <c r="I3" t="s">
        <v>9</v>
      </c>
      <c r="P3" t="s">
        <v>9</v>
      </c>
      <c r="W3" t="s">
        <v>9</v>
      </c>
      <c r="AD3" t="s">
        <v>9</v>
      </c>
      <c r="AK3" t="s">
        <v>10</v>
      </c>
    </row>
    <row r="4" spans="1:42" s="4" customFormat="1" x14ac:dyDescent="0.3">
      <c r="A4" s="4" t="s">
        <v>11</v>
      </c>
      <c r="B4" s="5" t="s">
        <v>12</v>
      </c>
      <c r="C4" s="5" t="s">
        <v>13</v>
      </c>
      <c r="D4" s="4" t="s">
        <v>14</v>
      </c>
      <c r="E4" s="6" t="s">
        <v>15</v>
      </c>
      <c r="F4" s="6" t="s">
        <v>16</v>
      </c>
      <c r="I4" s="4" t="s">
        <v>11</v>
      </c>
      <c r="J4" s="5" t="s">
        <v>12</v>
      </c>
      <c r="K4" s="5" t="s">
        <v>13</v>
      </c>
      <c r="L4" s="4" t="s">
        <v>14</v>
      </c>
      <c r="M4" s="6" t="s">
        <v>15</v>
      </c>
      <c r="N4" s="6" t="s">
        <v>16</v>
      </c>
      <c r="P4" s="4" t="s">
        <v>11</v>
      </c>
      <c r="Q4" s="5" t="s">
        <v>12</v>
      </c>
      <c r="R4" s="5" t="s">
        <v>13</v>
      </c>
      <c r="S4" s="4" t="s">
        <v>14</v>
      </c>
      <c r="T4" s="6" t="s">
        <v>15</v>
      </c>
      <c r="U4" s="6" t="s">
        <v>16</v>
      </c>
      <c r="W4" s="4" t="s">
        <v>11</v>
      </c>
      <c r="X4" s="5" t="s">
        <v>12</v>
      </c>
      <c r="Y4" s="5" t="s">
        <v>13</v>
      </c>
      <c r="Z4" s="4" t="s">
        <v>14</v>
      </c>
      <c r="AA4" s="6" t="s">
        <v>15</v>
      </c>
      <c r="AB4" s="6" t="s">
        <v>16</v>
      </c>
      <c r="AD4" s="4" t="s">
        <v>11</v>
      </c>
      <c r="AE4" s="5" t="s">
        <v>12</v>
      </c>
      <c r="AF4" s="5" t="s">
        <v>13</v>
      </c>
      <c r="AG4" s="4" t="s">
        <v>14</v>
      </c>
      <c r="AH4" s="6" t="s">
        <v>15</v>
      </c>
      <c r="AI4" s="6" t="s">
        <v>16</v>
      </c>
      <c r="AK4" s="4" t="s">
        <v>11</v>
      </c>
      <c r="AL4" s="5" t="s">
        <v>12</v>
      </c>
      <c r="AM4" s="5" t="s">
        <v>13</v>
      </c>
      <c r="AN4" s="4" t="s">
        <v>14</v>
      </c>
      <c r="AO4" s="6" t="s">
        <v>15</v>
      </c>
      <c r="AP4" s="6" t="s">
        <v>16</v>
      </c>
    </row>
    <row r="5" spans="1:42" s="9" customFormat="1" x14ac:dyDescent="0.3">
      <c r="A5" s="7">
        <v>44441</v>
      </c>
      <c r="B5" s="8">
        <v>300</v>
      </c>
      <c r="C5" s="8">
        <v>3</v>
      </c>
      <c r="D5" s="9">
        <v>100</v>
      </c>
      <c r="E5" s="10">
        <v>123.31849136125101</v>
      </c>
      <c r="F5" s="10">
        <v>0.41106163787083599</v>
      </c>
      <c r="I5" s="7">
        <v>44441</v>
      </c>
      <c r="J5" s="8">
        <v>300</v>
      </c>
      <c r="K5" s="8">
        <v>3</v>
      </c>
      <c r="L5" s="9">
        <v>100</v>
      </c>
      <c r="M5" s="10">
        <v>123.31849136125101</v>
      </c>
      <c r="N5" s="10">
        <v>0.41106163787083599</v>
      </c>
      <c r="P5" s="7">
        <v>44441</v>
      </c>
      <c r="Q5" s="9">
        <v>300</v>
      </c>
      <c r="R5" s="9">
        <v>3</v>
      </c>
      <c r="S5" s="9">
        <v>100</v>
      </c>
      <c r="T5" s="10">
        <v>123.31849136125101</v>
      </c>
      <c r="U5" s="10">
        <v>0.41106163787083599</v>
      </c>
      <c r="W5" s="7">
        <v>44441</v>
      </c>
      <c r="X5" s="9">
        <v>300</v>
      </c>
      <c r="Y5" s="9">
        <v>3</v>
      </c>
      <c r="Z5" s="9">
        <v>100</v>
      </c>
      <c r="AA5" s="10">
        <v>123.31849136125101</v>
      </c>
      <c r="AB5" s="10">
        <v>0.41106163787083599</v>
      </c>
      <c r="AD5" s="7">
        <v>44441</v>
      </c>
      <c r="AE5" s="9">
        <v>300</v>
      </c>
      <c r="AF5" s="9">
        <v>3</v>
      </c>
      <c r="AG5" s="9">
        <v>100</v>
      </c>
      <c r="AH5" s="10">
        <v>123.31849136125101</v>
      </c>
      <c r="AI5" s="10">
        <v>0.41106163787083599</v>
      </c>
      <c r="AK5" s="7">
        <v>44441</v>
      </c>
      <c r="AL5" s="9">
        <v>300</v>
      </c>
      <c r="AM5" s="9">
        <v>3</v>
      </c>
      <c r="AN5" s="9">
        <v>100</v>
      </c>
      <c r="AO5" s="10">
        <v>135.808003498029</v>
      </c>
      <c r="AP5" s="10">
        <v>0.452693344993429</v>
      </c>
    </row>
    <row r="6" spans="1:42" s="9" customFormat="1" x14ac:dyDescent="0.3">
      <c r="A6" s="7">
        <v>44442</v>
      </c>
      <c r="B6" s="8">
        <v>4138</v>
      </c>
      <c r="C6" s="8">
        <v>42</v>
      </c>
      <c r="D6" s="9">
        <v>99</v>
      </c>
      <c r="E6" s="10">
        <v>517.57513747821804</v>
      </c>
      <c r="F6" s="10">
        <v>0.12507857358100999</v>
      </c>
      <c r="I6" s="7">
        <v>44442</v>
      </c>
      <c r="J6" s="8">
        <v>4138</v>
      </c>
      <c r="K6" s="8">
        <v>42</v>
      </c>
      <c r="L6" s="9">
        <v>99</v>
      </c>
      <c r="M6" s="10">
        <v>517.57513747821804</v>
      </c>
      <c r="N6" s="10">
        <v>0.12507857358100999</v>
      </c>
      <c r="P6" s="7">
        <v>44442</v>
      </c>
      <c r="Q6" s="9">
        <v>4138</v>
      </c>
      <c r="R6" s="9">
        <v>42</v>
      </c>
      <c r="S6" s="9">
        <v>100</v>
      </c>
      <c r="T6" s="10">
        <v>518.74717397559698</v>
      </c>
      <c r="U6" s="10">
        <v>0.12536181101391899</v>
      </c>
      <c r="W6" s="7">
        <v>44442</v>
      </c>
      <c r="X6" s="9">
        <v>4138</v>
      </c>
      <c r="Y6" s="9">
        <v>42</v>
      </c>
      <c r="Z6" s="9">
        <v>100</v>
      </c>
      <c r="AA6" s="10">
        <v>518.74717397559698</v>
      </c>
      <c r="AB6" s="10">
        <v>0.12536181101391899</v>
      </c>
      <c r="AD6" s="7">
        <v>44442</v>
      </c>
      <c r="AE6" s="9">
        <v>4138</v>
      </c>
      <c r="AF6" s="9">
        <v>42</v>
      </c>
      <c r="AG6" s="9">
        <v>100</v>
      </c>
      <c r="AH6" s="10">
        <v>518.74717397559698</v>
      </c>
      <c r="AI6" s="10">
        <v>0.12536181101391899</v>
      </c>
      <c r="AK6" s="7">
        <v>44442</v>
      </c>
      <c r="AL6" s="9">
        <v>4138</v>
      </c>
      <c r="AM6" s="9">
        <v>42</v>
      </c>
      <c r="AN6" s="9">
        <v>100</v>
      </c>
      <c r="AO6" s="10">
        <v>332.75087995597102</v>
      </c>
      <c r="AP6" s="10">
        <v>8.0413455765096897E-2</v>
      </c>
    </row>
    <row r="7" spans="1:42" s="9" customFormat="1" x14ac:dyDescent="0.3">
      <c r="A7" s="7">
        <v>44443</v>
      </c>
      <c r="B7" s="8">
        <v>14823</v>
      </c>
      <c r="C7" s="8">
        <v>151</v>
      </c>
      <c r="D7" s="9">
        <v>99</v>
      </c>
      <c r="E7" s="10">
        <v>1182.0420484935401</v>
      </c>
      <c r="F7" s="10">
        <v>7.9743779834954995E-2</v>
      </c>
      <c r="I7" s="7">
        <v>44443</v>
      </c>
      <c r="J7" s="8">
        <v>14823</v>
      </c>
      <c r="K7" s="8">
        <v>151</v>
      </c>
      <c r="L7" s="9">
        <v>99</v>
      </c>
      <c r="M7" s="10">
        <v>1182.0420484935401</v>
      </c>
      <c r="N7" s="10">
        <v>7.9743779834954995E-2</v>
      </c>
      <c r="P7" s="7">
        <v>44443</v>
      </c>
      <c r="Q7" s="9">
        <v>14823</v>
      </c>
      <c r="R7" s="9">
        <v>151</v>
      </c>
      <c r="S7" s="9">
        <v>100</v>
      </c>
      <c r="T7" s="10">
        <v>1180.80256296327</v>
      </c>
      <c r="U7" s="10">
        <v>7.9660160761200194E-2</v>
      </c>
      <c r="W7" s="7">
        <v>44443</v>
      </c>
      <c r="X7" s="9">
        <v>14823</v>
      </c>
      <c r="Y7" s="9">
        <v>151</v>
      </c>
      <c r="Z7" s="9">
        <v>100</v>
      </c>
      <c r="AA7" s="10">
        <v>1180.80256296327</v>
      </c>
      <c r="AB7" s="10">
        <v>7.9660160761200194E-2</v>
      </c>
      <c r="AD7" s="7">
        <v>44443</v>
      </c>
      <c r="AE7" s="9">
        <v>14823</v>
      </c>
      <c r="AF7" s="9">
        <v>151</v>
      </c>
      <c r="AG7" s="9">
        <v>100</v>
      </c>
      <c r="AH7" s="10">
        <v>1180.80256296327</v>
      </c>
      <c r="AI7" s="10">
        <v>7.9660160761200194E-2</v>
      </c>
      <c r="AK7" s="7">
        <v>44443</v>
      </c>
      <c r="AL7" s="9">
        <v>14823</v>
      </c>
      <c r="AM7" s="9">
        <v>151</v>
      </c>
      <c r="AN7" s="9">
        <v>100</v>
      </c>
      <c r="AO7" s="10">
        <v>434.84495108684598</v>
      </c>
      <c r="AP7" s="10">
        <v>2.9335826154411802E-2</v>
      </c>
    </row>
    <row r="8" spans="1:42" s="9" customFormat="1" x14ac:dyDescent="0.3">
      <c r="A8" s="7">
        <v>44444</v>
      </c>
      <c r="B8" s="8">
        <v>3543</v>
      </c>
      <c r="C8" s="8">
        <v>36</v>
      </c>
      <c r="D8" s="9">
        <v>99</v>
      </c>
      <c r="E8" s="10">
        <v>175.68870767964401</v>
      </c>
      <c r="F8" s="10">
        <v>4.9587555088807203E-2</v>
      </c>
      <c r="I8" s="7">
        <v>44444</v>
      </c>
      <c r="J8" s="8">
        <v>3543</v>
      </c>
      <c r="K8" s="8">
        <v>36</v>
      </c>
      <c r="L8" s="9">
        <v>99</v>
      </c>
      <c r="M8" s="10">
        <v>175.68870767964401</v>
      </c>
      <c r="N8" s="10">
        <v>4.9587555088807203E-2</v>
      </c>
      <c r="P8" s="7">
        <v>44444</v>
      </c>
      <c r="Q8" s="9">
        <v>3543</v>
      </c>
      <c r="R8" s="9">
        <v>36</v>
      </c>
      <c r="S8" s="9">
        <v>100</v>
      </c>
      <c r="T8" s="10">
        <v>176.17191755735101</v>
      </c>
      <c r="U8" s="10">
        <v>4.97239394742734E-2</v>
      </c>
      <c r="W8" s="7">
        <v>44444</v>
      </c>
      <c r="X8" s="9">
        <v>3543</v>
      </c>
      <c r="Y8" s="9">
        <v>36</v>
      </c>
      <c r="Z8" s="9">
        <v>100</v>
      </c>
      <c r="AA8" s="10">
        <v>176.17191755735101</v>
      </c>
      <c r="AB8" s="10">
        <v>4.97239394742734E-2</v>
      </c>
      <c r="AD8" s="7">
        <v>44444</v>
      </c>
      <c r="AE8" s="9">
        <v>3543</v>
      </c>
      <c r="AF8" s="9">
        <v>36</v>
      </c>
      <c r="AG8" s="9">
        <v>100</v>
      </c>
      <c r="AH8" s="10">
        <v>176.17191755735101</v>
      </c>
      <c r="AI8" s="10">
        <v>4.97239394742734E-2</v>
      </c>
      <c r="AK8" s="7">
        <v>44444</v>
      </c>
      <c r="AL8" s="9">
        <v>3543</v>
      </c>
      <c r="AM8" s="9">
        <v>36</v>
      </c>
      <c r="AN8" s="9">
        <v>100</v>
      </c>
      <c r="AO8" s="10">
        <v>143.74224544075801</v>
      </c>
      <c r="AP8" s="10">
        <v>4.0570772069082203E-2</v>
      </c>
    </row>
    <row r="9" spans="1:42" s="9" customFormat="1" x14ac:dyDescent="0.3">
      <c r="A9" s="7">
        <v>44445</v>
      </c>
      <c r="B9" s="8">
        <v>28351</v>
      </c>
      <c r="C9" s="8">
        <v>289</v>
      </c>
      <c r="D9" s="9">
        <v>99</v>
      </c>
      <c r="E9" s="10">
        <v>1753.5765910525799</v>
      </c>
      <c r="F9" s="10">
        <v>6.1852371734774099E-2</v>
      </c>
      <c r="I9" s="7">
        <v>44445</v>
      </c>
      <c r="J9" s="8">
        <v>28351</v>
      </c>
      <c r="K9" s="8">
        <v>289</v>
      </c>
      <c r="L9" s="9">
        <v>99</v>
      </c>
      <c r="M9" s="10">
        <v>1753.5765910525799</v>
      </c>
      <c r="N9" s="10">
        <v>6.1852371734774099E-2</v>
      </c>
      <c r="P9" s="7">
        <v>44445</v>
      </c>
      <c r="Q9" s="9">
        <v>28351</v>
      </c>
      <c r="R9" s="9">
        <v>289</v>
      </c>
      <c r="S9" s="9">
        <v>100</v>
      </c>
      <c r="T9" s="10">
        <v>1752.42679338316</v>
      </c>
      <c r="U9" s="10">
        <v>6.1811815928297299E-2</v>
      </c>
      <c r="W9" s="7">
        <v>44445</v>
      </c>
      <c r="X9" s="9">
        <v>28351</v>
      </c>
      <c r="Y9" s="9">
        <v>289</v>
      </c>
      <c r="Z9" s="9">
        <v>100</v>
      </c>
      <c r="AA9" s="10">
        <v>1752.42679338316</v>
      </c>
      <c r="AB9" s="10">
        <v>6.1811815928297299E-2</v>
      </c>
      <c r="AD9" s="7">
        <v>44445</v>
      </c>
      <c r="AE9" s="9">
        <v>28351</v>
      </c>
      <c r="AF9" s="9">
        <v>289</v>
      </c>
      <c r="AG9" s="9">
        <v>100</v>
      </c>
      <c r="AH9" s="10">
        <v>1752.42679338316</v>
      </c>
      <c r="AI9" s="10">
        <v>6.1811815928297299E-2</v>
      </c>
      <c r="AK9" s="7">
        <v>44445</v>
      </c>
      <c r="AL9" s="9">
        <v>28351</v>
      </c>
      <c r="AM9" s="9">
        <v>288</v>
      </c>
      <c r="AN9" s="9">
        <v>100</v>
      </c>
      <c r="AO9" s="10">
        <v>541.98826962712997</v>
      </c>
      <c r="AP9" s="10">
        <v>1.9117077691338202E-2</v>
      </c>
    </row>
    <row r="10" spans="1:42" s="9" customFormat="1" x14ac:dyDescent="0.3">
      <c r="A10" s="7">
        <v>44446</v>
      </c>
      <c r="B10" s="8">
        <v>25000</v>
      </c>
      <c r="C10" s="8">
        <v>255</v>
      </c>
      <c r="D10" s="9">
        <v>99</v>
      </c>
      <c r="E10" s="10">
        <v>2949.7540079299301</v>
      </c>
      <c r="F10" s="10">
        <v>0.117990160317197</v>
      </c>
      <c r="I10" s="7">
        <v>44446</v>
      </c>
      <c r="J10" s="8">
        <v>25000</v>
      </c>
      <c r="K10" s="8">
        <v>255</v>
      </c>
      <c r="L10" s="9">
        <v>99</v>
      </c>
      <c r="M10" s="10">
        <v>2949.7540079299301</v>
      </c>
      <c r="N10" s="10">
        <v>0.117990160317197</v>
      </c>
      <c r="P10" s="7">
        <v>44446</v>
      </c>
      <c r="Q10" s="9">
        <v>25000</v>
      </c>
      <c r="R10" s="9">
        <v>250</v>
      </c>
      <c r="S10" s="9">
        <v>100</v>
      </c>
      <c r="T10" s="10">
        <v>2919.9602724655801</v>
      </c>
      <c r="U10" s="10">
        <v>0.116798410898623</v>
      </c>
      <c r="W10" s="7">
        <v>44446</v>
      </c>
      <c r="X10" s="9">
        <v>25000</v>
      </c>
      <c r="Y10" s="9">
        <v>250</v>
      </c>
      <c r="Z10" s="9">
        <v>100</v>
      </c>
      <c r="AA10" s="10">
        <v>2607.5423998139399</v>
      </c>
      <c r="AB10" s="10">
        <v>0.10430169599255799</v>
      </c>
      <c r="AD10" s="7">
        <v>44446</v>
      </c>
      <c r="AE10" s="9">
        <v>25000</v>
      </c>
      <c r="AF10" s="9">
        <v>250</v>
      </c>
      <c r="AG10" s="9">
        <v>100</v>
      </c>
      <c r="AH10" s="10">
        <v>2252.2606930839502</v>
      </c>
      <c r="AI10" s="10">
        <v>9.0090427723358193E-2</v>
      </c>
      <c r="AK10" s="7">
        <v>44446</v>
      </c>
      <c r="AL10" s="9">
        <v>25000</v>
      </c>
      <c r="AM10" s="9">
        <v>250</v>
      </c>
      <c r="AN10" s="9">
        <v>100</v>
      </c>
      <c r="AO10" s="10">
        <v>731.92715439454105</v>
      </c>
      <c r="AP10" s="10">
        <v>2.9277086175781598E-2</v>
      </c>
    </row>
    <row r="11" spans="1:42" s="9" customFormat="1" x14ac:dyDescent="0.3">
      <c r="A11" s="7">
        <v>44447</v>
      </c>
      <c r="B11" s="8">
        <v>25000</v>
      </c>
      <c r="C11" s="8">
        <v>255</v>
      </c>
      <c r="D11" s="9">
        <v>99</v>
      </c>
      <c r="E11" s="10">
        <v>2631.3289612599301</v>
      </c>
      <c r="F11" s="10">
        <v>0.105253158450397</v>
      </c>
      <c r="I11" s="7">
        <v>44447</v>
      </c>
      <c r="J11" s="8">
        <v>25000</v>
      </c>
      <c r="K11" s="8">
        <v>255</v>
      </c>
      <c r="L11" s="9">
        <v>99</v>
      </c>
      <c r="M11" s="10">
        <v>2631.3289612599301</v>
      </c>
      <c r="N11" s="10">
        <v>0.105253158450397</v>
      </c>
      <c r="P11" s="7">
        <v>44447</v>
      </c>
      <c r="Q11" s="9">
        <v>25000</v>
      </c>
      <c r="R11" s="9">
        <v>250</v>
      </c>
      <c r="S11" s="9">
        <v>100</v>
      </c>
      <c r="T11" s="10">
        <v>2576.6552171834701</v>
      </c>
      <c r="U11" s="10">
        <v>0.103066208687339</v>
      </c>
      <c r="W11" s="7">
        <v>44447</v>
      </c>
      <c r="X11" s="9">
        <v>25000</v>
      </c>
      <c r="Y11" s="9">
        <v>250</v>
      </c>
      <c r="Z11" s="9">
        <v>100</v>
      </c>
      <c r="AA11" s="10">
        <v>1921.35618011409</v>
      </c>
      <c r="AB11" s="10">
        <v>7.68542472045637E-2</v>
      </c>
      <c r="AD11" s="7">
        <v>44447</v>
      </c>
      <c r="AE11" s="9">
        <v>25000</v>
      </c>
      <c r="AF11" s="9">
        <v>250</v>
      </c>
      <c r="AG11" s="9">
        <v>100</v>
      </c>
      <c r="AH11" s="10">
        <v>1966.15395507629</v>
      </c>
      <c r="AI11" s="10">
        <v>7.8646158203051694E-2</v>
      </c>
      <c r="AK11" s="7">
        <v>44447</v>
      </c>
      <c r="AL11" s="9">
        <v>25000</v>
      </c>
      <c r="AM11" s="9">
        <v>250</v>
      </c>
      <c r="AN11" s="9">
        <v>100</v>
      </c>
      <c r="AO11" s="10">
        <v>633.59702974281402</v>
      </c>
      <c r="AP11" s="10">
        <v>2.5343881189712598E-2</v>
      </c>
    </row>
    <row r="12" spans="1:42" s="9" customFormat="1" x14ac:dyDescent="0.3">
      <c r="A12" s="7">
        <v>44448</v>
      </c>
      <c r="B12" s="8">
        <v>25000</v>
      </c>
      <c r="C12" s="8">
        <v>255</v>
      </c>
      <c r="D12" s="9">
        <v>99</v>
      </c>
      <c r="E12" s="10">
        <v>2368.8994461953698</v>
      </c>
      <c r="F12" s="10">
        <v>9.4755977847814699E-2</v>
      </c>
      <c r="I12" s="7">
        <v>44448</v>
      </c>
      <c r="J12" s="8">
        <v>25000</v>
      </c>
      <c r="K12" s="8">
        <v>255</v>
      </c>
      <c r="L12" s="9">
        <v>99</v>
      </c>
      <c r="M12" s="10">
        <v>2368.8994461953698</v>
      </c>
      <c r="N12" s="10">
        <v>9.4755977847814699E-2</v>
      </c>
      <c r="P12" s="7">
        <v>44448</v>
      </c>
      <c r="Q12" s="9">
        <v>25000</v>
      </c>
      <c r="R12" s="9">
        <v>250</v>
      </c>
      <c r="S12" s="9">
        <v>100</v>
      </c>
      <c r="T12" s="10">
        <v>2358.6809071688399</v>
      </c>
      <c r="U12" s="10">
        <v>9.4347236286753497E-2</v>
      </c>
      <c r="W12" s="7">
        <v>44448</v>
      </c>
      <c r="X12" s="9">
        <v>28346</v>
      </c>
      <c r="Y12" s="9">
        <v>289</v>
      </c>
      <c r="Z12" s="9">
        <v>100</v>
      </c>
      <c r="AA12" s="10">
        <v>3435.7635563898898</v>
      </c>
      <c r="AB12" s="10">
        <v>0.12120805603576799</v>
      </c>
      <c r="AD12" s="7">
        <v>44448</v>
      </c>
      <c r="AE12" s="9">
        <v>29381</v>
      </c>
      <c r="AF12" s="9">
        <v>299</v>
      </c>
      <c r="AG12" s="9">
        <v>100</v>
      </c>
      <c r="AH12" s="10">
        <v>3744.8908211560502</v>
      </c>
      <c r="AI12" s="10">
        <v>0.12745961067206901</v>
      </c>
      <c r="AK12" s="7">
        <v>44448</v>
      </c>
      <c r="AL12" s="9">
        <v>29381</v>
      </c>
      <c r="AM12" s="9">
        <v>299</v>
      </c>
      <c r="AN12" s="9">
        <v>100</v>
      </c>
      <c r="AO12" s="10">
        <v>1007.45634932173</v>
      </c>
      <c r="AP12" s="10">
        <v>3.4289382571108099E-2</v>
      </c>
    </row>
    <row r="13" spans="1:42" s="9" customFormat="1" x14ac:dyDescent="0.3">
      <c r="A13" s="7">
        <v>44449</v>
      </c>
      <c r="B13" s="8">
        <v>25855</v>
      </c>
      <c r="C13" s="8">
        <v>263</v>
      </c>
      <c r="D13" s="9">
        <v>99</v>
      </c>
      <c r="E13" s="10">
        <v>3168.93232802988</v>
      </c>
      <c r="F13" s="10">
        <v>0.122565551267835</v>
      </c>
      <c r="I13" s="7">
        <v>44449</v>
      </c>
      <c r="J13" s="8">
        <v>25855</v>
      </c>
      <c r="K13" s="8">
        <v>263</v>
      </c>
      <c r="L13" s="9">
        <v>99</v>
      </c>
      <c r="M13" s="10">
        <v>3168.93232802988</v>
      </c>
      <c r="N13" s="10">
        <v>0.122565551267835</v>
      </c>
      <c r="P13" s="7">
        <v>44449</v>
      </c>
      <c r="Q13" s="9">
        <v>25855</v>
      </c>
      <c r="R13" s="9">
        <v>263</v>
      </c>
      <c r="S13" s="9">
        <v>100</v>
      </c>
      <c r="T13" s="10">
        <v>3168.9698414365498</v>
      </c>
      <c r="U13" s="10">
        <v>0.12256700218281</v>
      </c>
      <c r="W13" s="7">
        <v>44449</v>
      </c>
      <c r="X13" s="9">
        <v>25283</v>
      </c>
      <c r="Y13" s="9">
        <v>257</v>
      </c>
      <c r="Z13" s="9">
        <v>100</v>
      </c>
      <c r="AA13" s="10">
        <v>3198.3221370884899</v>
      </c>
      <c r="AB13" s="10">
        <v>0.126500895348198</v>
      </c>
      <c r="AD13" s="7">
        <v>44449</v>
      </c>
      <c r="AE13" s="9">
        <v>25000</v>
      </c>
      <c r="AF13" s="9">
        <v>250</v>
      </c>
      <c r="AG13" s="9">
        <v>100</v>
      </c>
      <c r="AH13" s="10">
        <v>3159.5026009214098</v>
      </c>
      <c r="AI13" s="10">
        <v>0.12638010403685601</v>
      </c>
      <c r="AK13" s="7">
        <v>44449</v>
      </c>
      <c r="AL13" s="9">
        <v>25000</v>
      </c>
      <c r="AM13" s="9">
        <v>250</v>
      </c>
      <c r="AN13" s="9">
        <v>100</v>
      </c>
      <c r="AO13" s="10">
        <v>930.537653619975</v>
      </c>
      <c r="AP13" s="10">
        <v>3.7221506144799001E-2</v>
      </c>
    </row>
    <row r="14" spans="1:42" s="9" customFormat="1" x14ac:dyDescent="0.3">
      <c r="A14" s="7">
        <v>44450</v>
      </c>
      <c r="B14" s="8">
        <v>27915</v>
      </c>
      <c r="C14" s="8">
        <v>284</v>
      </c>
      <c r="D14" s="9">
        <v>99</v>
      </c>
      <c r="E14" s="10">
        <v>3926.8666433322001</v>
      </c>
      <c r="F14" s="10">
        <v>0.14067227810611499</v>
      </c>
      <c r="I14" s="7">
        <v>44450</v>
      </c>
      <c r="J14" s="8">
        <v>27915</v>
      </c>
      <c r="K14" s="8">
        <v>284</v>
      </c>
      <c r="L14" s="9">
        <v>99</v>
      </c>
      <c r="M14" s="10">
        <v>3926.8666433322001</v>
      </c>
      <c r="N14" s="10">
        <v>0.14067227810611499</v>
      </c>
      <c r="P14" s="7">
        <v>44450</v>
      </c>
      <c r="Q14" s="9">
        <v>27915</v>
      </c>
      <c r="R14" s="9">
        <v>284</v>
      </c>
      <c r="S14" s="9">
        <v>100</v>
      </c>
      <c r="T14" s="10">
        <v>3918.8958495943398</v>
      </c>
      <c r="U14" s="10">
        <v>0.14038674008935501</v>
      </c>
      <c r="W14" s="7">
        <v>44450</v>
      </c>
      <c r="X14" s="9">
        <v>25141</v>
      </c>
      <c r="Y14" s="9">
        <v>256</v>
      </c>
      <c r="Z14" s="9">
        <v>100</v>
      </c>
      <c r="AA14" s="10">
        <v>3658.5858026149399</v>
      </c>
      <c r="AB14" s="10">
        <v>0.145522684165902</v>
      </c>
      <c r="AD14" s="7">
        <v>44450</v>
      </c>
      <c r="AE14" s="9">
        <v>25000</v>
      </c>
      <c r="AF14" s="9">
        <v>250</v>
      </c>
      <c r="AG14" s="9">
        <v>100</v>
      </c>
      <c r="AH14" s="10">
        <v>3588.9259880385898</v>
      </c>
      <c r="AI14" s="10">
        <v>0.143557039521544</v>
      </c>
      <c r="AK14" s="7">
        <v>44450</v>
      </c>
      <c r="AL14" s="9">
        <v>25000</v>
      </c>
      <c r="AM14" s="9">
        <v>250</v>
      </c>
      <c r="AN14" s="9">
        <v>100</v>
      </c>
      <c r="AO14" s="10">
        <v>876.52645915254402</v>
      </c>
      <c r="AP14" s="10">
        <v>3.5061058366101801E-2</v>
      </c>
    </row>
    <row r="15" spans="1:42" s="9" customFormat="1" x14ac:dyDescent="0.3">
      <c r="A15" s="7">
        <v>44451</v>
      </c>
      <c r="B15" s="8">
        <v>25000</v>
      </c>
      <c r="C15" s="8">
        <v>255</v>
      </c>
      <c r="D15" s="9">
        <v>99</v>
      </c>
      <c r="E15" s="10">
        <v>4607.92624330328</v>
      </c>
      <c r="F15" s="10">
        <v>0.18431704973213101</v>
      </c>
      <c r="I15" s="7">
        <v>44451</v>
      </c>
      <c r="J15" s="8">
        <v>25000</v>
      </c>
      <c r="K15" s="8">
        <v>255</v>
      </c>
      <c r="L15" s="9">
        <v>99</v>
      </c>
      <c r="M15" s="10">
        <v>4607.92624330328</v>
      </c>
      <c r="N15" s="10">
        <v>0.18431704973213101</v>
      </c>
      <c r="P15" s="7">
        <v>44451</v>
      </c>
      <c r="Q15" s="9">
        <v>25000</v>
      </c>
      <c r="R15" s="9">
        <v>250</v>
      </c>
      <c r="S15" s="9">
        <v>100</v>
      </c>
      <c r="T15" s="10">
        <v>4527.4648449117203</v>
      </c>
      <c r="U15" s="10">
        <v>0.181098593796469</v>
      </c>
      <c r="W15" s="7">
        <v>44451</v>
      </c>
      <c r="X15" s="9">
        <v>25000</v>
      </c>
      <c r="Y15" s="9">
        <v>250</v>
      </c>
      <c r="Z15" s="9">
        <v>100</v>
      </c>
      <c r="AA15" s="10">
        <v>4548.1991487245796</v>
      </c>
      <c r="AB15" s="10">
        <v>0.181927965948983</v>
      </c>
      <c r="AD15" s="7">
        <v>44451</v>
      </c>
      <c r="AE15" s="9">
        <v>25000</v>
      </c>
      <c r="AF15" s="9">
        <v>250</v>
      </c>
      <c r="AG15" s="9">
        <v>100</v>
      </c>
      <c r="AH15" s="10">
        <v>3487.68757082202</v>
      </c>
      <c r="AI15" s="10">
        <v>0.13950750283288099</v>
      </c>
      <c r="AK15" s="7">
        <v>44451</v>
      </c>
      <c r="AL15" s="9">
        <v>25000</v>
      </c>
      <c r="AM15" s="9">
        <v>250</v>
      </c>
      <c r="AN15" s="9">
        <v>100</v>
      </c>
      <c r="AO15" s="10">
        <v>745.44016246971296</v>
      </c>
      <c r="AP15" s="10">
        <v>2.98176064987885E-2</v>
      </c>
    </row>
    <row r="16" spans="1:42" s="9" customFormat="1" x14ac:dyDescent="0.3">
      <c r="A16" s="7">
        <v>44452</v>
      </c>
      <c r="B16" s="8">
        <v>26017</v>
      </c>
      <c r="C16" s="8">
        <v>265</v>
      </c>
      <c r="D16" s="9">
        <v>99</v>
      </c>
      <c r="E16" s="10">
        <v>4061.1483388773499</v>
      </c>
      <c r="F16" s="10">
        <v>0.15609595029701201</v>
      </c>
      <c r="I16" s="7">
        <v>44452</v>
      </c>
      <c r="J16" s="8">
        <v>26017</v>
      </c>
      <c r="K16" s="8">
        <v>265</v>
      </c>
      <c r="L16" s="9">
        <v>99</v>
      </c>
      <c r="M16" s="10">
        <v>4061.1483388773499</v>
      </c>
      <c r="N16" s="10">
        <v>0.15609595029701201</v>
      </c>
      <c r="P16" s="7">
        <v>44452</v>
      </c>
      <c r="Q16" s="9">
        <v>26017</v>
      </c>
      <c r="R16" s="9">
        <v>265</v>
      </c>
      <c r="S16" s="9">
        <v>100</v>
      </c>
      <c r="T16" s="10">
        <v>4071.2073918052401</v>
      </c>
      <c r="U16" s="10">
        <v>0.15648258414902699</v>
      </c>
      <c r="W16" s="7">
        <v>44452</v>
      </c>
      <c r="X16" s="9">
        <v>26017</v>
      </c>
      <c r="Y16" s="9">
        <v>265</v>
      </c>
      <c r="Z16" s="9">
        <v>100</v>
      </c>
      <c r="AA16" s="10">
        <v>3619.4269841137202</v>
      </c>
      <c r="AB16" s="10">
        <v>0.13911776854032801</v>
      </c>
      <c r="AD16" s="7">
        <v>44452</v>
      </c>
      <c r="AE16" s="9">
        <v>26104</v>
      </c>
      <c r="AF16" s="9">
        <v>266</v>
      </c>
      <c r="AG16" s="9">
        <v>100</v>
      </c>
      <c r="AH16" s="10">
        <v>3351.7726334931699</v>
      </c>
      <c r="AI16" s="10">
        <v>0.128400729140866</v>
      </c>
      <c r="AK16" s="7">
        <v>44452</v>
      </c>
      <c r="AL16" s="9">
        <v>26104</v>
      </c>
      <c r="AM16" s="9">
        <v>266</v>
      </c>
      <c r="AN16" s="9">
        <v>100</v>
      </c>
      <c r="AO16" s="10">
        <v>869.60987653934501</v>
      </c>
      <c r="AP16" s="10">
        <v>3.3313280590688998E-2</v>
      </c>
    </row>
    <row r="17" spans="1:42" s="9" customFormat="1" x14ac:dyDescent="0.3">
      <c r="A17" s="7">
        <v>44453</v>
      </c>
      <c r="B17" s="8">
        <v>25683</v>
      </c>
      <c r="C17" s="8">
        <v>262</v>
      </c>
      <c r="D17" s="9">
        <v>99</v>
      </c>
      <c r="E17" s="10">
        <v>2450.4004516514101</v>
      </c>
      <c r="F17" s="10">
        <v>9.5409432373609299E-2</v>
      </c>
      <c r="I17" s="7">
        <v>44453</v>
      </c>
      <c r="J17" s="8">
        <v>25683</v>
      </c>
      <c r="K17" s="8">
        <v>262</v>
      </c>
      <c r="L17" s="9">
        <v>99</v>
      </c>
      <c r="M17" s="10">
        <v>2450.4004516514101</v>
      </c>
      <c r="N17" s="10">
        <v>9.5409432373609299E-2</v>
      </c>
      <c r="P17" s="7">
        <v>44453</v>
      </c>
      <c r="Q17" s="9">
        <v>25683</v>
      </c>
      <c r="R17" s="9">
        <v>262</v>
      </c>
      <c r="S17" s="9">
        <v>100</v>
      </c>
      <c r="T17" s="10">
        <v>2450.29735206641</v>
      </c>
      <c r="U17" s="10">
        <v>9.5405418061223601E-2</v>
      </c>
      <c r="W17" s="7">
        <v>44453</v>
      </c>
      <c r="X17" s="9">
        <v>25683</v>
      </c>
      <c r="Y17" s="9">
        <v>262</v>
      </c>
      <c r="Z17" s="9">
        <v>100</v>
      </c>
      <c r="AA17" s="10">
        <v>2364.07321083023</v>
      </c>
      <c r="AB17" s="10">
        <v>9.2048172364218805E-2</v>
      </c>
      <c r="AD17" s="7">
        <v>44453</v>
      </c>
      <c r="AE17" s="9">
        <v>26450</v>
      </c>
      <c r="AF17" s="9">
        <v>269</v>
      </c>
      <c r="AG17" s="9">
        <v>100</v>
      </c>
      <c r="AH17" s="10">
        <v>2831.9309907636002</v>
      </c>
      <c r="AI17" s="10">
        <v>0.10706733424437</v>
      </c>
      <c r="AK17" s="7">
        <v>44453</v>
      </c>
      <c r="AL17" s="9">
        <v>26450</v>
      </c>
      <c r="AM17" s="9">
        <v>269</v>
      </c>
      <c r="AN17" s="9">
        <v>100</v>
      </c>
      <c r="AO17" s="10">
        <v>854.47310759984896</v>
      </c>
      <c r="AP17" s="10">
        <v>3.23052214593516E-2</v>
      </c>
    </row>
    <row r="18" spans="1:42" s="9" customFormat="1" x14ac:dyDescent="0.3">
      <c r="A18" s="7">
        <v>44454</v>
      </c>
      <c r="B18" s="8">
        <v>25781</v>
      </c>
      <c r="C18" s="8">
        <v>263</v>
      </c>
      <c r="D18" s="9">
        <v>99</v>
      </c>
      <c r="E18" s="10">
        <v>3194.79816731448</v>
      </c>
      <c r="F18" s="10">
        <v>0.123920645720278</v>
      </c>
      <c r="I18" s="7">
        <v>44454</v>
      </c>
      <c r="J18" s="8">
        <v>25781</v>
      </c>
      <c r="K18" s="8">
        <v>263</v>
      </c>
      <c r="L18" s="9">
        <v>99</v>
      </c>
      <c r="M18" s="10">
        <v>3194.79816731448</v>
      </c>
      <c r="N18" s="10">
        <v>0.123920645720278</v>
      </c>
      <c r="P18" s="7">
        <v>44454</v>
      </c>
      <c r="Q18" s="9">
        <v>25781</v>
      </c>
      <c r="R18" s="9">
        <v>263</v>
      </c>
      <c r="S18" s="9">
        <v>100</v>
      </c>
      <c r="T18" s="10">
        <v>3194.7115896728101</v>
      </c>
      <c r="U18" s="10">
        <v>0.123917287524643</v>
      </c>
      <c r="W18" s="7">
        <v>44454</v>
      </c>
      <c r="X18" s="9">
        <v>25781</v>
      </c>
      <c r="Y18" s="9">
        <v>263</v>
      </c>
      <c r="Z18" s="9">
        <v>100</v>
      </c>
      <c r="AA18" s="10">
        <v>2987.68994406207</v>
      </c>
      <c r="AB18" s="10">
        <v>0.11588727916147799</v>
      </c>
      <c r="AD18" s="7">
        <v>44454</v>
      </c>
      <c r="AE18" s="9">
        <v>25990</v>
      </c>
      <c r="AF18" s="9">
        <v>265</v>
      </c>
      <c r="AG18" s="9">
        <v>100</v>
      </c>
      <c r="AH18" s="10">
        <v>3191.7006496461299</v>
      </c>
      <c r="AI18" s="10">
        <v>0.122804949967146</v>
      </c>
      <c r="AK18" s="7">
        <v>44454</v>
      </c>
      <c r="AL18" s="9">
        <v>25990</v>
      </c>
      <c r="AM18" s="9">
        <v>265</v>
      </c>
      <c r="AN18" s="9">
        <v>100</v>
      </c>
      <c r="AO18" s="10">
        <v>830.60179344024095</v>
      </c>
      <c r="AP18" s="10">
        <v>3.1958514560994203E-2</v>
      </c>
    </row>
    <row r="19" spans="1:42" s="9" customFormat="1" x14ac:dyDescent="0.3">
      <c r="A19" s="7">
        <v>44455</v>
      </c>
      <c r="B19" s="8">
        <v>25893</v>
      </c>
      <c r="C19" s="8">
        <v>264</v>
      </c>
      <c r="D19" s="9">
        <v>99</v>
      </c>
      <c r="E19" s="10">
        <v>4071.1207171864999</v>
      </c>
      <c r="F19" s="10">
        <v>0.15722862229894199</v>
      </c>
      <c r="I19" s="7">
        <v>44455</v>
      </c>
      <c r="J19" s="8">
        <v>25893</v>
      </c>
      <c r="K19" s="8">
        <v>264</v>
      </c>
      <c r="L19" s="9">
        <v>99</v>
      </c>
      <c r="M19" s="10">
        <v>4071.1207171864999</v>
      </c>
      <c r="N19" s="10">
        <v>0.15722862229894199</v>
      </c>
      <c r="P19" s="7">
        <v>44455</v>
      </c>
      <c r="Q19" s="9">
        <v>25893</v>
      </c>
      <c r="R19" s="9">
        <v>264</v>
      </c>
      <c r="S19" s="9">
        <v>100</v>
      </c>
      <c r="T19" s="10">
        <v>4067.2499825190698</v>
      </c>
      <c r="U19" s="10">
        <v>0.15707913268138399</v>
      </c>
      <c r="W19" s="7">
        <v>44455</v>
      </c>
      <c r="X19" s="9">
        <v>26187</v>
      </c>
      <c r="Y19" s="9">
        <v>267</v>
      </c>
      <c r="Z19" s="9">
        <v>100</v>
      </c>
      <c r="AA19" s="10">
        <v>4094.3686497352101</v>
      </c>
      <c r="AB19" s="10">
        <v>0.15635119142075099</v>
      </c>
      <c r="AD19" s="7">
        <v>44455</v>
      </c>
      <c r="AE19" s="9">
        <v>26132</v>
      </c>
      <c r="AF19" s="9">
        <v>266</v>
      </c>
      <c r="AG19" s="9">
        <v>100</v>
      </c>
      <c r="AH19" s="10">
        <v>3877.2090533864298</v>
      </c>
      <c r="AI19" s="10">
        <v>0.148370161234748</v>
      </c>
      <c r="AK19" s="7">
        <v>44455</v>
      </c>
      <c r="AL19" s="9">
        <v>26132</v>
      </c>
      <c r="AM19" s="9">
        <v>266</v>
      </c>
      <c r="AN19" s="9">
        <v>100</v>
      </c>
      <c r="AO19" s="10">
        <v>1021.38000174354</v>
      </c>
      <c r="AP19" s="10">
        <v>3.9085412587767397E-2</v>
      </c>
    </row>
    <row r="20" spans="1:42" s="9" customFormat="1" x14ac:dyDescent="0.3">
      <c r="A20" s="7">
        <v>44456</v>
      </c>
      <c r="B20" s="8">
        <v>26020</v>
      </c>
      <c r="C20" s="8">
        <v>265</v>
      </c>
      <c r="D20" s="9">
        <v>99</v>
      </c>
      <c r="E20" s="10">
        <v>5183.7368740079801</v>
      </c>
      <c r="F20" s="10">
        <v>0.19922124804027599</v>
      </c>
      <c r="I20" s="7">
        <v>44456</v>
      </c>
      <c r="J20" s="8">
        <v>26020</v>
      </c>
      <c r="K20" s="8">
        <v>265</v>
      </c>
      <c r="L20" s="9">
        <v>99</v>
      </c>
      <c r="M20" s="10">
        <v>5183.7368740079801</v>
      </c>
      <c r="N20" s="10">
        <v>0.19922124804027599</v>
      </c>
      <c r="P20" s="7">
        <v>44456</v>
      </c>
      <c r="Q20" s="9">
        <v>26020</v>
      </c>
      <c r="R20" s="9">
        <v>265</v>
      </c>
      <c r="S20" s="9">
        <v>100</v>
      </c>
      <c r="T20" s="10">
        <v>5173.2462069032999</v>
      </c>
      <c r="U20" s="10">
        <v>0.19881807098014201</v>
      </c>
      <c r="W20" s="7">
        <v>44456</v>
      </c>
      <c r="X20" s="9">
        <v>25584</v>
      </c>
      <c r="Y20" s="9">
        <v>261</v>
      </c>
      <c r="Z20" s="9">
        <v>100</v>
      </c>
      <c r="AA20" s="10">
        <v>5348.8382287170098</v>
      </c>
      <c r="AB20" s="10">
        <v>0.20906966184791301</v>
      </c>
      <c r="AD20" s="7">
        <v>44456</v>
      </c>
      <c r="AE20" s="9">
        <v>24333</v>
      </c>
      <c r="AF20" s="9">
        <v>248</v>
      </c>
      <c r="AG20" s="9">
        <v>100</v>
      </c>
      <c r="AH20" s="10">
        <v>5215.7896131400203</v>
      </c>
      <c r="AI20" s="10">
        <v>0.21435045465581801</v>
      </c>
      <c r="AK20" s="7">
        <v>44456</v>
      </c>
      <c r="AL20" s="9">
        <v>24333</v>
      </c>
      <c r="AM20" s="9">
        <v>248</v>
      </c>
      <c r="AN20" s="9">
        <v>100</v>
      </c>
      <c r="AO20" s="10">
        <v>1306.40708589869</v>
      </c>
      <c r="AP20" s="10">
        <v>5.3688697895807803E-2</v>
      </c>
    </row>
    <row r="21" spans="1:42" s="9" customFormat="1" x14ac:dyDescent="0.3">
      <c r="A21" s="7">
        <v>44457</v>
      </c>
      <c r="B21" s="8">
        <v>200</v>
      </c>
      <c r="C21" s="8">
        <v>2</v>
      </c>
      <c r="D21" s="9">
        <v>100</v>
      </c>
      <c r="E21" s="10">
        <v>71.107044051389394</v>
      </c>
      <c r="F21" s="10">
        <v>0.355535220256947</v>
      </c>
      <c r="I21" s="7">
        <v>44459</v>
      </c>
      <c r="J21" s="8">
        <v>9980</v>
      </c>
      <c r="K21" s="8">
        <v>101</v>
      </c>
      <c r="L21" s="9">
        <v>99</v>
      </c>
      <c r="M21" s="10">
        <v>1563.26887276562</v>
      </c>
      <c r="N21" s="10">
        <v>0.15664016761178601</v>
      </c>
      <c r="P21" s="7">
        <v>44459</v>
      </c>
      <c r="Q21" s="9">
        <v>9980</v>
      </c>
      <c r="R21" s="9">
        <v>101</v>
      </c>
      <c r="S21" s="9">
        <v>100</v>
      </c>
      <c r="T21" s="10">
        <v>1546.9796280829901</v>
      </c>
      <c r="U21" s="10">
        <v>0.155007978765831</v>
      </c>
      <c r="W21" s="7">
        <v>44459</v>
      </c>
      <c r="X21" s="9">
        <v>10122</v>
      </c>
      <c r="Y21" s="9">
        <v>103</v>
      </c>
      <c r="Z21" s="9">
        <v>100</v>
      </c>
      <c r="AA21" s="10">
        <v>1597.70446356547</v>
      </c>
      <c r="AB21" s="10">
        <v>0.15784474052217601</v>
      </c>
      <c r="AD21" s="7">
        <v>44459</v>
      </c>
      <c r="AE21" s="9">
        <v>9754</v>
      </c>
      <c r="AF21" s="9">
        <v>99</v>
      </c>
      <c r="AG21" s="9">
        <v>100</v>
      </c>
      <c r="AH21" s="10">
        <v>1442.74282125165</v>
      </c>
      <c r="AI21" s="10">
        <v>0.147912940460493</v>
      </c>
      <c r="AK21" s="7">
        <v>44459</v>
      </c>
      <c r="AL21" s="9">
        <v>9754</v>
      </c>
      <c r="AM21" s="9">
        <v>99</v>
      </c>
      <c r="AN21" s="9">
        <v>100</v>
      </c>
      <c r="AO21" s="10">
        <v>603.14162060836497</v>
      </c>
      <c r="AP21" s="10">
        <v>6.1835310704158798E-2</v>
      </c>
    </row>
    <row r="22" spans="1:42" s="9" customFormat="1" x14ac:dyDescent="0.3">
      <c r="A22" s="7">
        <v>44459</v>
      </c>
      <c r="B22" s="8">
        <v>9780</v>
      </c>
      <c r="C22" s="8">
        <v>99</v>
      </c>
      <c r="D22" s="9">
        <v>99</v>
      </c>
      <c r="E22" s="10">
        <v>1434.4286728116699</v>
      </c>
      <c r="F22" s="10">
        <v>0.146669598447001</v>
      </c>
      <c r="I22" s="7">
        <v>44460</v>
      </c>
      <c r="J22" s="8">
        <v>29943</v>
      </c>
      <c r="K22" s="8">
        <v>305</v>
      </c>
      <c r="L22" s="9">
        <v>99</v>
      </c>
      <c r="M22" s="10">
        <v>2766.2232779842002</v>
      </c>
      <c r="N22" s="10">
        <v>9.2382970242934806E-2</v>
      </c>
      <c r="P22" s="7">
        <v>44460</v>
      </c>
      <c r="Q22" s="9">
        <v>29943</v>
      </c>
      <c r="R22" s="9">
        <v>305</v>
      </c>
      <c r="S22" s="9">
        <v>100</v>
      </c>
      <c r="T22" s="10">
        <v>2791.7051161620602</v>
      </c>
      <c r="U22" s="10">
        <v>9.32339817707665E-2</v>
      </c>
      <c r="W22" s="7">
        <v>44460</v>
      </c>
      <c r="X22" s="9">
        <v>29943</v>
      </c>
      <c r="Y22" s="9">
        <v>305</v>
      </c>
      <c r="Z22" s="9">
        <v>100</v>
      </c>
      <c r="AA22" s="10">
        <v>2791.7051161620602</v>
      </c>
      <c r="AB22" s="10">
        <v>9.32339817707665E-2</v>
      </c>
      <c r="AD22" s="7">
        <v>44460</v>
      </c>
      <c r="AE22" s="9">
        <v>29943</v>
      </c>
      <c r="AF22" s="9">
        <v>305</v>
      </c>
      <c r="AG22" s="9">
        <v>100</v>
      </c>
      <c r="AH22" s="10">
        <v>2791.7051161620602</v>
      </c>
      <c r="AI22" s="10">
        <v>9.32339817707665E-2</v>
      </c>
      <c r="AK22" s="7">
        <v>44460</v>
      </c>
      <c r="AL22" s="9">
        <v>29943</v>
      </c>
      <c r="AM22" s="9">
        <v>305</v>
      </c>
      <c r="AN22" s="9">
        <v>100</v>
      </c>
      <c r="AO22" s="10">
        <v>795.64522720016498</v>
      </c>
      <c r="AP22" s="10">
        <v>2.6571994362627801E-2</v>
      </c>
    </row>
    <row r="23" spans="1:42" s="9" customFormat="1" x14ac:dyDescent="0.3">
      <c r="A23" s="7">
        <v>44460</v>
      </c>
      <c r="B23" s="8">
        <v>29943</v>
      </c>
      <c r="C23" s="8">
        <v>305</v>
      </c>
      <c r="D23" s="9">
        <v>99</v>
      </c>
      <c r="E23" s="10">
        <v>2766.2232779842002</v>
      </c>
      <c r="F23" s="10">
        <v>9.2382970242934806E-2</v>
      </c>
      <c r="I23" s="7">
        <v>44461</v>
      </c>
      <c r="J23" s="8">
        <v>34699</v>
      </c>
      <c r="K23" s="8">
        <v>354</v>
      </c>
      <c r="L23" s="9">
        <v>99</v>
      </c>
      <c r="M23" s="10">
        <v>2760.8136089463801</v>
      </c>
      <c r="N23" s="10">
        <v>7.9564644772079293E-2</v>
      </c>
      <c r="P23" s="7">
        <v>44461</v>
      </c>
      <c r="Q23" s="9">
        <v>34699</v>
      </c>
      <c r="R23" s="9">
        <v>354</v>
      </c>
      <c r="S23" s="9">
        <v>100</v>
      </c>
      <c r="T23" s="10">
        <v>2759.9499146039302</v>
      </c>
      <c r="U23" s="10">
        <v>7.9539753727886395E-2</v>
      </c>
      <c r="W23" s="7">
        <v>44461</v>
      </c>
      <c r="X23" s="9">
        <v>34699</v>
      </c>
      <c r="Y23" s="9">
        <v>354</v>
      </c>
      <c r="Z23" s="9">
        <v>100</v>
      </c>
      <c r="AA23" s="10">
        <v>2759.9499146039302</v>
      </c>
      <c r="AB23" s="10">
        <v>7.9539753727886395E-2</v>
      </c>
      <c r="AD23" s="7">
        <v>44461</v>
      </c>
      <c r="AE23" s="9">
        <v>34699</v>
      </c>
      <c r="AF23" s="9">
        <v>354</v>
      </c>
      <c r="AG23" s="9">
        <v>100</v>
      </c>
      <c r="AH23" s="10">
        <v>2759.9499146039302</v>
      </c>
      <c r="AI23" s="10">
        <v>7.9539753727886395E-2</v>
      </c>
      <c r="AK23" s="7">
        <v>44461</v>
      </c>
      <c r="AL23" s="9">
        <v>34699</v>
      </c>
      <c r="AM23" s="9">
        <v>352</v>
      </c>
      <c r="AN23" s="9">
        <v>100</v>
      </c>
      <c r="AO23" s="10">
        <v>771.17504610273897</v>
      </c>
      <c r="AP23" s="10">
        <v>2.2224705210603699E-2</v>
      </c>
    </row>
    <row r="24" spans="1:42" s="9" customFormat="1" x14ac:dyDescent="0.3">
      <c r="A24" s="7">
        <v>44461</v>
      </c>
      <c r="B24" s="8">
        <v>34699</v>
      </c>
      <c r="C24" s="8">
        <v>354</v>
      </c>
      <c r="D24" s="9">
        <v>99</v>
      </c>
      <c r="E24" s="10">
        <v>2760.8136089463801</v>
      </c>
      <c r="F24" s="10">
        <v>7.9564644772079293E-2</v>
      </c>
      <c r="I24" s="7">
        <v>44462</v>
      </c>
      <c r="J24" s="8">
        <v>29396</v>
      </c>
      <c r="K24" s="8">
        <v>299</v>
      </c>
      <c r="L24" s="9">
        <v>99</v>
      </c>
      <c r="M24" s="10">
        <v>2667.9698303631599</v>
      </c>
      <c r="N24" s="10">
        <v>9.0759621389412098E-2</v>
      </c>
      <c r="P24" s="7">
        <v>44462</v>
      </c>
      <c r="Q24" s="9">
        <v>29396</v>
      </c>
      <c r="R24" s="9">
        <v>299</v>
      </c>
      <c r="S24" s="9">
        <v>100</v>
      </c>
      <c r="T24" s="10">
        <v>2668.2425902365799</v>
      </c>
      <c r="U24" s="10">
        <v>9.0768900198550106E-2</v>
      </c>
      <c r="W24" s="7">
        <v>44462</v>
      </c>
      <c r="X24" s="9">
        <v>29396</v>
      </c>
      <c r="Y24" s="9">
        <v>299</v>
      </c>
      <c r="Z24" s="9">
        <v>100</v>
      </c>
      <c r="AA24" s="10">
        <v>2668.2425902365799</v>
      </c>
      <c r="AB24" s="10">
        <v>9.0768900198550106E-2</v>
      </c>
      <c r="AD24" s="7">
        <v>44462</v>
      </c>
      <c r="AE24" s="9">
        <v>29396</v>
      </c>
      <c r="AF24" s="9">
        <v>299</v>
      </c>
      <c r="AG24" s="9">
        <v>100</v>
      </c>
      <c r="AH24" s="10">
        <v>2668.2425902365799</v>
      </c>
      <c r="AI24" s="10">
        <v>9.0768900198550106E-2</v>
      </c>
      <c r="AK24" s="7">
        <v>44462</v>
      </c>
      <c r="AL24" s="9">
        <v>29396</v>
      </c>
      <c r="AM24" s="9">
        <v>299</v>
      </c>
      <c r="AN24" s="9">
        <v>100</v>
      </c>
      <c r="AO24" s="10">
        <v>789.51340261034102</v>
      </c>
      <c r="AP24" s="10">
        <v>2.6857851497154101E-2</v>
      </c>
    </row>
    <row r="25" spans="1:42" s="9" customFormat="1" x14ac:dyDescent="0.3">
      <c r="A25" s="7">
        <v>44462</v>
      </c>
      <c r="B25" s="8">
        <v>29396</v>
      </c>
      <c r="C25" s="8">
        <v>299</v>
      </c>
      <c r="D25" s="9">
        <v>99</v>
      </c>
      <c r="E25" s="10">
        <v>2667.9698303631599</v>
      </c>
      <c r="F25" s="10">
        <v>9.0759621389412098E-2</v>
      </c>
      <c r="G25" s="11"/>
      <c r="I25" s="7"/>
      <c r="J25" s="8"/>
      <c r="K25" s="8"/>
      <c r="M25" s="10"/>
      <c r="N25" s="10"/>
      <c r="T25" s="10"/>
      <c r="U25" s="10"/>
      <c r="AA25" s="10"/>
      <c r="AB25" s="10"/>
      <c r="AH25" s="10"/>
      <c r="AI25" s="10"/>
      <c r="AO25" s="10"/>
      <c r="AP25" s="10"/>
    </row>
    <row r="26" spans="1:42" s="12" customFormat="1" x14ac:dyDescent="0.3">
      <c r="A26" s="12" t="s">
        <v>0</v>
      </c>
      <c r="B26" s="13">
        <f>SUM(B5:B25)</f>
        <v>438337</v>
      </c>
      <c r="C26" s="14">
        <f>SUM(C5:C25)</f>
        <v>4466</v>
      </c>
      <c r="I26" s="12" t="s">
        <v>0</v>
      </c>
      <c r="J26" s="14">
        <f>SUM(J5:J25)</f>
        <v>438337</v>
      </c>
      <c r="K26" s="14">
        <f>SUM(K5:K25)</f>
        <v>4466</v>
      </c>
      <c r="P26" s="12" t="s">
        <v>0</v>
      </c>
      <c r="Q26" s="14">
        <f>SUM(Q5:Q25)</f>
        <v>438337</v>
      </c>
      <c r="R26" s="14">
        <f>SUM(R5:R25)</f>
        <v>4446</v>
      </c>
      <c r="W26" s="12" t="s">
        <v>0</v>
      </c>
      <c r="X26" s="14">
        <f>SUM(X5:X25)</f>
        <v>438337</v>
      </c>
      <c r="Y26" s="14">
        <f>SUM(Y5:Y25)</f>
        <v>4452</v>
      </c>
      <c r="AD26" s="12" t="s">
        <v>0</v>
      </c>
      <c r="AE26" s="14">
        <f>SUM(AE5:AE25)</f>
        <v>438337</v>
      </c>
      <c r="AF26" s="14">
        <f>SUM(AF5:AF25)</f>
        <v>4441</v>
      </c>
      <c r="AK26" s="12" t="s">
        <v>0</v>
      </c>
      <c r="AL26" s="14">
        <f>SUM(AL5:AL25)</f>
        <v>438337</v>
      </c>
      <c r="AM26" s="14">
        <f>SUM(AM5:AM25)</f>
        <v>4438</v>
      </c>
      <c r="AO26" s="15"/>
      <c r="AP26" s="15"/>
    </row>
    <row r="27" spans="1:42" s="12" customFormat="1" x14ac:dyDescent="0.3">
      <c r="A27" s="12" t="s">
        <v>1</v>
      </c>
      <c r="B27" s="13">
        <f>MAX(B9:B25)</f>
        <v>34699</v>
      </c>
      <c r="C27" s="14"/>
      <c r="E27" s="15"/>
      <c r="F27" s="15"/>
      <c r="I27" s="12" t="s">
        <v>1</v>
      </c>
      <c r="J27" s="14">
        <f>MAX(J9:J25)</f>
        <v>34699</v>
      </c>
      <c r="K27" s="14"/>
      <c r="M27" s="15"/>
      <c r="N27" s="15"/>
      <c r="P27" s="12" t="s">
        <v>1</v>
      </c>
      <c r="Q27" s="14">
        <f>MAX(Q9:Q25)</f>
        <v>34699</v>
      </c>
      <c r="R27" s="14"/>
      <c r="T27" s="15"/>
      <c r="U27" s="15"/>
      <c r="W27" s="12" t="s">
        <v>1</v>
      </c>
      <c r="X27" s="14">
        <f>MAX(X9:X25)</f>
        <v>34699</v>
      </c>
      <c r="Y27" s="14"/>
      <c r="AA27" s="15"/>
      <c r="AB27" s="15"/>
      <c r="AD27" s="12" t="s">
        <v>1</v>
      </c>
      <c r="AE27" s="14">
        <f>MAX(AE9:AE25)</f>
        <v>34699</v>
      </c>
      <c r="AF27" s="14"/>
      <c r="AH27" s="15"/>
      <c r="AI27" s="15"/>
      <c r="AK27" s="12" t="s">
        <v>1</v>
      </c>
      <c r="AL27" s="14">
        <f>MAX(AL9:AL25)</f>
        <v>34699</v>
      </c>
      <c r="AM27" s="14"/>
      <c r="AO27" s="15"/>
      <c r="AP27" s="15"/>
    </row>
    <row r="28" spans="1:42" s="12" customFormat="1" x14ac:dyDescent="0.3">
      <c r="A28" s="12" t="s">
        <v>2</v>
      </c>
      <c r="B28" s="13">
        <f>MIN(B9:B25)</f>
        <v>200</v>
      </c>
      <c r="C28" s="14"/>
      <c r="E28" s="15"/>
      <c r="F28" s="15"/>
      <c r="I28" s="12" t="s">
        <v>2</v>
      </c>
      <c r="J28" s="14">
        <f>MIN(J9:J25)</f>
        <v>9980</v>
      </c>
      <c r="K28" s="14"/>
      <c r="M28" s="15"/>
      <c r="N28" s="15"/>
      <c r="P28" s="12" t="s">
        <v>2</v>
      </c>
      <c r="Q28" s="14">
        <f>MIN(Q9:Q25)</f>
        <v>9980</v>
      </c>
      <c r="R28" s="14"/>
      <c r="T28" s="15"/>
      <c r="U28" s="15"/>
      <c r="W28" s="12" t="s">
        <v>2</v>
      </c>
      <c r="X28" s="14">
        <f>MIN(X9:X25)</f>
        <v>10122</v>
      </c>
      <c r="Y28" s="14"/>
      <c r="AA28" s="15"/>
      <c r="AB28" s="15"/>
      <c r="AD28" s="12" t="s">
        <v>2</v>
      </c>
      <c r="AE28" s="14">
        <f>MIN(AE9:AE25)</f>
        <v>9754</v>
      </c>
      <c r="AF28" s="14"/>
      <c r="AH28" s="15"/>
      <c r="AI28" s="15"/>
      <c r="AK28" s="12" t="s">
        <v>2</v>
      </c>
      <c r="AL28" s="14">
        <f>MIN(AL9:AL25)</f>
        <v>9754</v>
      </c>
      <c r="AM28" s="14"/>
      <c r="AO28" s="15"/>
      <c r="AP28" s="15"/>
    </row>
    <row r="29" spans="1:42" s="12" customFormat="1" x14ac:dyDescent="0.3">
      <c r="A29" s="12" t="s">
        <v>3</v>
      </c>
      <c r="B29" s="13">
        <f>STDEV(B9:B25)</f>
        <v>7920.1132400549741</v>
      </c>
      <c r="C29" s="14"/>
      <c r="E29" s="15">
        <f>SUM(E5:E25)</f>
        <v>52067.65558931035</v>
      </c>
      <c r="F29" s="15">
        <f>E29/B26</f>
        <v>0.11878453242439116</v>
      </c>
      <c r="I29" s="12" t="s">
        <v>3</v>
      </c>
      <c r="J29" s="14">
        <f>STDEV(J9:J25)</f>
        <v>4985.0140383453281</v>
      </c>
      <c r="K29" s="14"/>
      <c r="M29" s="15">
        <f>SUM(M5:M25)</f>
        <v>52125.388745212913</v>
      </c>
      <c r="N29" s="15">
        <f>M29/J26</f>
        <v>0.11891624194446947</v>
      </c>
      <c r="P29" s="12" t="s">
        <v>3</v>
      </c>
      <c r="Q29" s="14">
        <f>STDEV(Q9:Q25)</f>
        <v>4985.0140383453281</v>
      </c>
      <c r="R29" s="14"/>
      <c r="T29" s="15">
        <f>SUM(T5:T25)</f>
        <v>51945.683644053519</v>
      </c>
      <c r="U29" s="15">
        <f>T29/Q26</f>
        <v>0.11850627175906556</v>
      </c>
      <c r="W29" s="12" t="s">
        <v>3</v>
      </c>
      <c r="X29" s="14">
        <f>STDEV(X9:X25)</f>
        <v>4969.8395040316273</v>
      </c>
      <c r="Y29" s="14"/>
      <c r="AA29" s="15">
        <f>SUM(AA5:AA25)</f>
        <v>51353.235266012838</v>
      </c>
      <c r="AB29" s="15">
        <f>AA29/X26</f>
        <v>0.1171546898071868</v>
      </c>
      <c r="AD29" s="12" t="s">
        <v>3</v>
      </c>
      <c r="AE29" s="14">
        <f>STDEV(AE9:AE25)</f>
        <v>5109.7269492442874</v>
      </c>
      <c r="AF29" s="14"/>
      <c r="AH29" s="15">
        <f>SUM(AH5:AH25)</f>
        <v>50081.931951022518</v>
      </c>
      <c r="AI29" s="15">
        <f>AH29/AE26</f>
        <v>0.11425440232292168</v>
      </c>
      <c r="AK29" s="12" t="s">
        <v>3</v>
      </c>
      <c r="AL29" s="14">
        <f>STDEV(AL9:AL25)</f>
        <v>5109.7269492442874</v>
      </c>
      <c r="AM29" s="14"/>
      <c r="AO29" s="15">
        <f>SUM(AO5:AO25)</f>
        <v>14356.566320053325</v>
      </c>
      <c r="AP29" s="15">
        <f>AO29/AL26</f>
        <v>3.2752348809371161E-2</v>
      </c>
    </row>
    <row r="30" spans="1:42" x14ac:dyDescent="0.3">
      <c r="J30" s="1"/>
      <c r="K30" s="1"/>
      <c r="M30" s="2"/>
      <c r="N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9C3C-7EBD-44BE-B285-BEBED15D0D7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41C8-B66E-40FB-B69E-9D31660FEFB6}">
  <dimension ref="B11:H15"/>
  <sheetViews>
    <sheetView workbookViewId="0">
      <selection activeCell="H23" sqref="H23"/>
    </sheetView>
  </sheetViews>
  <sheetFormatPr defaultRowHeight="14.4" x14ac:dyDescent="0.3"/>
  <cols>
    <col min="2" max="2" width="11.21875" bestFit="1" customWidth="1"/>
    <col min="3" max="8" width="11.109375" bestFit="1" customWidth="1"/>
  </cols>
  <sheetData>
    <row r="11" spans="2:8" x14ac:dyDescent="0.3">
      <c r="B11" s="3" t="s">
        <v>12</v>
      </c>
      <c r="C11" s="1">
        <v>438337</v>
      </c>
      <c r="D11" s="1">
        <v>438337</v>
      </c>
      <c r="E11" s="1">
        <v>438337</v>
      </c>
      <c r="F11" s="1">
        <v>438337</v>
      </c>
      <c r="G11" s="1">
        <v>438337</v>
      </c>
      <c r="H11" s="1">
        <v>438337</v>
      </c>
    </row>
    <row r="12" spans="2:8" x14ac:dyDescent="0.3">
      <c r="B12" s="3" t="s">
        <v>18</v>
      </c>
      <c r="C12" s="1">
        <v>34699</v>
      </c>
      <c r="D12" s="1">
        <v>34699</v>
      </c>
      <c r="E12" s="1">
        <v>34699</v>
      </c>
      <c r="F12" s="1">
        <v>34699</v>
      </c>
      <c r="G12" s="1">
        <v>34699</v>
      </c>
      <c r="H12" s="1">
        <v>34699</v>
      </c>
    </row>
    <row r="13" spans="2:8" x14ac:dyDescent="0.3">
      <c r="B13" s="3" t="s">
        <v>19</v>
      </c>
      <c r="C13" s="1">
        <v>200</v>
      </c>
      <c r="D13" s="1">
        <v>9980</v>
      </c>
      <c r="E13" s="1">
        <v>9980</v>
      </c>
      <c r="F13" s="1">
        <v>10122</v>
      </c>
      <c r="G13" s="1">
        <v>9754</v>
      </c>
      <c r="H13" s="1">
        <v>9754</v>
      </c>
    </row>
    <row r="14" spans="2:8" x14ac:dyDescent="0.3">
      <c r="B14" s="3" t="s">
        <v>3</v>
      </c>
      <c r="C14" s="1">
        <v>7920.1132400549741</v>
      </c>
      <c r="D14" s="1">
        <v>4985.0140383453281</v>
      </c>
      <c r="E14" s="1">
        <v>4985.0140383453281</v>
      </c>
      <c r="F14" s="1">
        <v>4969.8395040316273</v>
      </c>
      <c r="G14" s="1">
        <v>5109.7269492442874</v>
      </c>
      <c r="H14" s="1">
        <v>5109.7269492442874</v>
      </c>
    </row>
    <row r="15" spans="2:8" x14ac:dyDescent="0.3">
      <c r="B15" s="3" t="s">
        <v>17</v>
      </c>
      <c r="C15" s="2">
        <v>0.11878453242439116</v>
      </c>
      <c r="D15" s="2">
        <v>0.11891624194446947</v>
      </c>
      <c r="E15" s="2">
        <v>0.11850627175906556</v>
      </c>
      <c r="F15" s="2">
        <v>0.1171546898071868</v>
      </c>
      <c r="G15" s="2">
        <v>0.11425440232292168</v>
      </c>
      <c r="H15" s="2">
        <v>3.2752348809371161E-2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Escenarios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Becerra</dc:creator>
  <cp:lastModifiedBy>Jason Becerra</cp:lastModifiedBy>
  <dcterms:created xsi:type="dcterms:W3CDTF">2021-11-16T05:26:07Z</dcterms:created>
  <dcterms:modified xsi:type="dcterms:W3CDTF">2021-11-18T02:41:44Z</dcterms:modified>
</cp:coreProperties>
</file>