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teso01-my.sharepoint.com/personal/if710183_iteso_mx/Documents/IFI/8 Octavo/PAP/Plantas_Intermitentes/"/>
    </mc:Choice>
  </mc:AlternateContent>
  <xr:revisionPtr revIDLastSave="1007" documentId="8_{F68FBB70-14DB-2C43-99CA-6F1BEB8A7741}" xr6:coauthVersionLast="45" xr6:coauthVersionMax="45" xr10:uidLastSave="{7AE5CD0E-EA8A-4997-99D8-525A26B9F9B4}"/>
  <bookViews>
    <workbookView xWindow="-108" yWindow="-108" windowWidth="23256" windowHeight="13176" firstSheet="6" activeTab="20" xr2:uid="{48C810BF-ADA3-654D-BB3A-0887E742CF2D}"/>
  </bookViews>
  <sheets>
    <sheet name="GICIS306" sheetId="13" r:id="rId1"/>
    <sheet name="GICIS307" sheetId="7" r:id="rId2"/>
    <sheet name="GICIS308" sheetId="1" r:id="rId3"/>
    <sheet name="GICIS309" sheetId="3" r:id="rId4"/>
    <sheet name="GICIS310" sheetId="4" r:id="rId5"/>
    <sheet name="GICIS311" sheetId="6" r:id="rId6"/>
    <sheet name="GICIS312" sheetId="8" r:id="rId7"/>
    <sheet name="GICIS313" sheetId="9" r:id="rId8"/>
    <sheet name="GICIS314" sheetId="10" r:id="rId9"/>
    <sheet name="GICIS315" sheetId="11" r:id="rId10"/>
    <sheet name="GICIS316" sheetId="12" r:id="rId11"/>
    <sheet name="GICIS317" sheetId="14" r:id="rId12"/>
    <sheet name="GICIS318" sheetId="15" r:id="rId13"/>
    <sheet name="GICIS319" sheetId="16" r:id="rId14"/>
    <sheet name="GICIS320" sheetId="17" r:id="rId15"/>
    <sheet name="GICIS321" sheetId="18" r:id="rId16"/>
    <sheet name="GICIS322" sheetId="19" r:id="rId17"/>
    <sheet name="GICIS323" sheetId="24" r:id="rId18"/>
    <sheet name="GICIS324" sheetId="25" r:id="rId19"/>
    <sheet name="GICIS325" sheetId="26" r:id="rId20"/>
    <sheet name="GICIS326" sheetId="2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0" i="27" l="1"/>
  <c r="G48" i="27"/>
  <c r="G45" i="27"/>
  <c r="G44" i="27"/>
  <c r="G43" i="27"/>
  <c r="G42" i="27"/>
  <c r="G41" i="27"/>
  <c r="G39" i="27"/>
  <c r="G38" i="27"/>
  <c r="G37" i="27"/>
  <c r="O22" i="27"/>
  <c r="G22" i="27"/>
  <c r="G9" i="27" s="1"/>
  <c r="O20" i="27"/>
  <c r="G20" i="27"/>
  <c r="O17" i="27"/>
  <c r="G17" i="27"/>
  <c r="O16" i="27"/>
  <c r="G16" i="27"/>
  <c r="O15" i="27"/>
  <c r="G15" i="27"/>
  <c r="O14" i="27"/>
  <c r="G14" i="27"/>
  <c r="O13" i="27"/>
  <c r="G13" i="27"/>
  <c r="O11" i="27"/>
  <c r="G11" i="27"/>
  <c r="O10" i="27"/>
  <c r="G10" i="27"/>
  <c r="I5" i="27"/>
  <c r="G50" i="26"/>
  <c r="G48" i="26"/>
  <c r="G45" i="26"/>
  <c r="G44" i="26"/>
  <c r="G43" i="26"/>
  <c r="G42" i="26"/>
  <c r="G41" i="26"/>
  <c r="G39" i="26"/>
  <c r="G38" i="26"/>
  <c r="G37" i="26"/>
  <c r="O22" i="26"/>
  <c r="O9" i="26" s="1"/>
  <c r="G22" i="26"/>
  <c r="G9" i="26" s="1"/>
  <c r="O20" i="26"/>
  <c r="G20" i="26"/>
  <c r="O17" i="26"/>
  <c r="G17" i="26"/>
  <c r="O16" i="26"/>
  <c r="G16" i="26"/>
  <c r="O15" i="26"/>
  <c r="G15" i="26"/>
  <c r="O14" i="26"/>
  <c r="G14" i="26"/>
  <c r="O13" i="26"/>
  <c r="G13" i="26"/>
  <c r="O11" i="26"/>
  <c r="G11" i="26"/>
  <c r="O10" i="26"/>
  <c r="G10" i="26"/>
  <c r="I5" i="26"/>
  <c r="G44" i="25"/>
  <c r="G50" i="25"/>
  <c r="G43" i="25"/>
  <c r="G48" i="25"/>
  <c r="G42" i="25"/>
  <c r="G45" i="25"/>
  <c r="G38" i="25"/>
  <c r="G39" i="25"/>
  <c r="G17" i="25"/>
  <c r="G16" i="25"/>
  <c r="O22" i="25"/>
  <c r="G22" i="25"/>
  <c r="O20" i="25"/>
  <c r="G20" i="25"/>
  <c r="O14" i="25"/>
  <c r="G14" i="25"/>
  <c r="O17" i="25"/>
  <c r="O16" i="25"/>
  <c r="O11" i="25"/>
  <c r="O15" i="25"/>
  <c r="G15" i="25"/>
  <c r="G13" i="25"/>
  <c r="G10" i="25"/>
  <c r="I5" i="25"/>
  <c r="O9" i="27" l="1"/>
  <c r="G37" i="25"/>
  <c r="G9" i="25"/>
  <c r="O9" i="25"/>
  <c r="O10" i="25"/>
  <c r="O13" i="25"/>
  <c r="G41" i="25"/>
  <c r="G11" i="25"/>
  <c r="D55" i="24"/>
  <c r="G45" i="24" s="1"/>
  <c r="D54" i="24"/>
  <c r="D53" i="24"/>
  <c r="D52" i="24"/>
  <c r="D51" i="24"/>
  <c r="D50" i="24"/>
  <c r="G43" i="24" s="1"/>
  <c r="D49" i="24"/>
  <c r="D48" i="24"/>
  <c r="D47" i="24"/>
  <c r="G39" i="24" s="1"/>
  <c r="D46" i="24"/>
  <c r="D45" i="24"/>
  <c r="D44" i="24"/>
  <c r="L27" i="24"/>
  <c r="L26" i="24"/>
  <c r="L25" i="24"/>
  <c r="L24" i="24"/>
  <c r="O16" i="24" s="1"/>
  <c r="L23" i="24"/>
  <c r="L22" i="24"/>
  <c r="L21" i="24"/>
  <c r="L20" i="24"/>
  <c r="O14" i="24" s="1"/>
  <c r="L19" i="24"/>
  <c r="L18" i="24"/>
  <c r="L17" i="24"/>
  <c r="L16" i="24"/>
  <c r="O11" i="24" s="1"/>
  <c r="D27" i="24"/>
  <c r="D26" i="24"/>
  <c r="D25" i="24"/>
  <c r="D24" i="24"/>
  <c r="G16" i="24" s="1"/>
  <c r="D23" i="24"/>
  <c r="D22" i="24"/>
  <c r="D21" i="24"/>
  <c r="G15" i="24" s="1"/>
  <c r="D20" i="24"/>
  <c r="G14" i="24" s="1"/>
  <c r="D19" i="24"/>
  <c r="D18" i="24"/>
  <c r="D17" i="24"/>
  <c r="D16" i="24"/>
  <c r="G13" i="24" s="1"/>
  <c r="G44" i="24"/>
  <c r="G50" i="24"/>
  <c r="G48" i="24"/>
  <c r="G42" i="24"/>
  <c r="G41" i="24"/>
  <c r="G38" i="24"/>
  <c r="O22" i="24"/>
  <c r="G22" i="24"/>
  <c r="O20" i="24"/>
  <c r="G20" i="24"/>
  <c r="O17" i="24"/>
  <c r="G17" i="24"/>
  <c r="O15" i="24"/>
  <c r="O13" i="24"/>
  <c r="I5" i="24"/>
  <c r="G37" i="19"/>
  <c r="O9" i="19"/>
  <c r="G9" i="19"/>
  <c r="G37" i="18"/>
  <c r="O9" i="18"/>
  <c r="G9" i="18"/>
  <c r="G37" i="17"/>
  <c r="O9" i="17"/>
  <c r="G9" i="17"/>
  <c r="O9" i="16"/>
  <c r="G9" i="16"/>
  <c r="G9" i="15"/>
  <c r="G37" i="16"/>
  <c r="O9" i="15"/>
  <c r="G37" i="15"/>
  <c r="O9" i="14"/>
  <c r="G9" i="14"/>
  <c r="G37" i="14"/>
  <c r="O9" i="12"/>
  <c r="G9" i="12"/>
  <c r="G37" i="12"/>
  <c r="G37" i="11"/>
  <c r="O9" i="11"/>
  <c r="G9" i="11"/>
  <c r="G37" i="10"/>
  <c r="O9" i="10"/>
  <c r="G9" i="10"/>
  <c r="G37" i="9"/>
  <c r="O9" i="9"/>
  <c r="G9" i="9"/>
  <c r="G37" i="8"/>
  <c r="O9" i="8"/>
  <c r="G9" i="8"/>
  <c r="G37" i="6"/>
  <c r="O9" i="6"/>
  <c r="G9" i="6"/>
  <c r="G37" i="4"/>
  <c r="O9" i="4"/>
  <c r="G9" i="4"/>
  <c r="G37" i="3"/>
  <c r="O9" i="3"/>
  <c r="G9" i="3"/>
  <c r="G37" i="1"/>
  <c r="O9" i="1"/>
  <c r="G9" i="1"/>
  <c r="G37" i="7"/>
  <c r="O9" i="7"/>
  <c r="G9" i="7"/>
  <c r="G37" i="13"/>
  <c r="O9" i="13"/>
  <c r="G9" i="13"/>
  <c r="O22" i="19"/>
  <c r="O20" i="19"/>
  <c r="G44" i="19"/>
  <c r="G39" i="19"/>
  <c r="G50" i="19"/>
  <c r="G48" i="19"/>
  <c r="G42" i="19"/>
  <c r="G45" i="19"/>
  <c r="G41" i="19"/>
  <c r="G43" i="19"/>
  <c r="G38" i="19"/>
  <c r="G16" i="19"/>
  <c r="G22" i="19"/>
  <c r="G15" i="19"/>
  <c r="G20" i="19"/>
  <c r="O11" i="19"/>
  <c r="O17" i="19"/>
  <c r="G17" i="19"/>
  <c r="O16" i="19"/>
  <c r="G13" i="19"/>
  <c r="O15" i="19"/>
  <c r="G14" i="19"/>
  <c r="O13" i="19"/>
  <c r="G11" i="19"/>
  <c r="O10" i="19"/>
  <c r="I5" i="19"/>
  <c r="D54" i="18"/>
  <c r="D53" i="18"/>
  <c r="D52" i="18"/>
  <c r="D51" i="18"/>
  <c r="D50" i="18"/>
  <c r="D49" i="18"/>
  <c r="G43" i="18" s="1"/>
  <c r="D48" i="18"/>
  <c r="D47" i="18"/>
  <c r="D46" i="18"/>
  <c r="D45" i="18"/>
  <c r="D44" i="18"/>
  <c r="G38" i="18" s="1"/>
  <c r="L26" i="18"/>
  <c r="L25" i="18"/>
  <c r="L24" i="18"/>
  <c r="L23" i="18"/>
  <c r="O15" i="18" s="1"/>
  <c r="L22" i="18"/>
  <c r="L21" i="18"/>
  <c r="L20" i="18"/>
  <c r="L19" i="18"/>
  <c r="O14" i="18" s="1"/>
  <c r="L18" i="18"/>
  <c r="L17" i="18"/>
  <c r="L16" i="18"/>
  <c r="O11" i="18" s="1"/>
  <c r="D26" i="18"/>
  <c r="D25" i="18"/>
  <c r="D24" i="18"/>
  <c r="G16" i="18" s="1"/>
  <c r="D23" i="18"/>
  <c r="G15" i="18" s="1"/>
  <c r="D22" i="18"/>
  <c r="D21" i="18"/>
  <c r="D20" i="18"/>
  <c r="D19" i="18"/>
  <c r="G10" i="18" s="1"/>
  <c r="D18" i="18"/>
  <c r="D17" i="18"/>
  <c r="D16" i="18"/>
  <c r="G13" i="18" s="1"/>
  <c r="G44" i="18"/>
  <c r="G50" i="18"/>
  <c r="G48" i="18"/>
  <c r="G42" i="18"/>
  <c r="G45" i="18"/>
  <c r="G17" i="18"/>
  <c r="O22" i="18"/>
  <c r="G22" i="18"/>
  <c r="O20" i="18"/>
  <c r="G20" i="18"/>
  <c r="G14" i="18"/>
  <c r="O17" i="18"/>
  <c r="O16" i="18"/>
  <c r="I5" i="18"/>
  <c r="D55" i="17"/>
  <c r="D54" i="17"/>
  <c r="D53" i="17"/>
  <c r="D52" i="17"/>
  <c r="G44" i="17" s="1"/>
  <c r="D51" i="17"/>
  <c r="D50" i="17"/>
  <c r="D49" i="17"/>
  <c r="D48" i="17"/>
  <c r="G42" i="17" s="1"/>
  <c r="D47" i="17"/>
  <c r="D46" i="17"/>
  <c r="D45" i="17"/>
  <c r="D44" i="17"/>
  <c r="G39" i="17" s="1"/>
  <c r="L27" i="17"/>
  <c r="L26" i="17"/>
  <c r="L25" i="17"/>
  <c r="L24" i="17"/>
  <c r="O16" i="17" s="1"/>
  <c r="L23" i="17"/>
  <c r="L22" i="17"/>
  <c r="L21" i="17"/>
  <c r="O15" i="17" s="1"/>
  <c r="L20" i="17"/>
  <c r="O14" i="17" s="1"/>
  <c r="L19" i="17"/>
  <c r="L18" i="17"/>
  <c r="L17" i="17"/>
  <c r="L16" i="17"/>
  <c r="O13" i="17" s="1"/>
  <c r="D27" i="17"/>
  <c r="D26" i="17"/>
  <c r="D25" i="17"/>
  <c r="D24" i="17"/>
  <c r="G16" i="17" s="1"/>
  <c r="D23" i="17"/>
  <c r="D22" i="17"/>
  <c r="D21" i="17"/>
  <c r="D20" i="17"/>
  <c r="D19" i="17"/>
  <c r="D18" i="17"/>
  <c r="D17" i="17"/>
  <c r="D16" i="17"/>
  <c r="G13" i="17" s="1"/>
  <c r="G15" i="17"/>
  <c r="G10" i="17"/>
  <c r="G43" i="17"/>
  <c r="L27" i="16"/>
  <c r="L26" i="16"/>
  <c r="L25" i="16"/>
  <c r="L24" i="16"/>
  <c r="L23" i="16"/>
  <c r="L22" i="16"/>
  <c r="L21" i="16"/>
  <c r="L20" i="16"/>
  <c r="L19" i="16"/>
  <c r="O14" i="16" s="1"/>
  <c r="L18" i="16"/>
  <c r="L17" i="16"/>
  <c r="L16" i="16"/>
  <c r="D27" i="16"/>
  <c r="D26" i="16"/>
  <c r="D25" i="16"/>
  <c r="D24" i="16"/>
  <c r="D23" i="16"/>
  <c r="D22" i="16"/>
  <c r="D21" i="16"/>
  <c r="G15" i="16" s="1"/>
  <c r="D20" i="16"/>
  <c r="D19" i="16"/>
  <c r="D18" i="16"/>
  <c r="D17" i="16"/>
  <c r="D16" i="16"/>
  <c r="G13" i="16" s="1"/>
  <c r="D55" i="15"/>
  <c r="D54" i="15"/>
  <c r="D53" i="15"/>
  <c r="D52" i="15"/>
  <c r="D51" i="15"/>
  <c r="D50" i="15"/>
  <c r="D49" i="15"/>
  <c r="G43" i="15" s="1"/>
  <c r="D48" i="15"/>
  <c r="G42" i="15" s="1"/>
  <c r="D47" i="15"/>
  <c r="D46" i="15"/>
  <c r="D45" i="15"/>
  <c r="D44" i="15"/>
  <c r="G38" i="15" s="1"/>
  <c r="L27" i="15"/>
  <c r="L26" i="15"/>
  <c r="L25" i="15"/>
  <c r="L24" i="15"/>
  <c r="L23" i="15"/>
  <c r="L22" i="15"/>
  <c r="L21" i="15"/>
  <c r="L20" i="15"/>
  <c r="O14" i="15" s="1"/>
  <c r="L19" i="15"/>
  <c r="L18" i="15"/>
  <c r="L17" i="15"/>
  <c r="L16" i="15"/>
  <c r="O11" i="15" s="1"/>
  <c r="D27" i="15"/>
  <c r="D26" i="15"/>
  <c r="D25" i="15"/>
  <c r="D24" i="15"/>
  <c r="G16" i="15" s="1"/>
  <c r="D23" i="15"/>
  <c r="D22" i="15"/>
  <c r="D21" i="15"/>
  <c r="D20" i="15"/>
  <c r="G14" i="15" s="1"/>
  <c r="D19" i="15"/>
  <c r="D18" i="15"/>
  <c r="D17" i="15"/>
  <c r="D16" i="15"/>
  <c r="G11" i="15" s="1"/>
  <c r="D54" i="14"/>
  <c r="D53" i="14"/>
  <c r="D52" i="14"/>
  <c r="D51" i="14"/>
  <c r="G43" i="14" s="1"/>
  <c r="D50" i="14"/>
  <c r="D49" i="14"/>
  <c r="D48" i="14"/>
  <c r="D47" i="14"/>
  <c r="G38" i="14" s="1"/>
  <c r="D46" i="14"/>
  <c r="D45" i="14"/>
  <c r="D44" i="14"/>
  <c r="L26" i="14"/>
  <c r="L25" i="14"/>
  <c r="L24" i="14"/>
  <c r="O16" i="14" s="1"/>
  <c r="L23" i="14"/>
  <c r="L22" i="14"/>
  <c r="L21" i="14"/>
  <c r="L20" i="14"/>
  <c r="L19" i="14"/>
  <c r="L18" i="14"/>
  <c r="O14" i="14" s="1"/>
  <c r="L17" i="14"/>
  <c r="L16" i="14"/>
  <c r="O10" i="14" s="1"/>
  <c r="D26" i="14"/>
  <c r="D25" i="14"/>
  <c r="D24" i="14"/>
  <c r="D23" i="14"/>
  <c r="G15" i="14" s="1"/>
  <c r="D22" i="14"/>
  <c r="D21" i="14"/>
  <c r="D20" i="14"/>
  <c r="D19" i="14"/>
  <c r="G10" i="14" s="1"/>
  <c r="D18" i="14"/>
  <c r="D17" i="14"/>
  <c r="D16" i="14"/>
  <c r="G13" i="14" s="1"/>
  <c r="D55" i="12"/>
  <c r="D54" i="12"/>
  <c r="D53" i="12"/>
  <c r="D52" i="12"/>
  <c r="G44" i="12" s="1"/>
  <c r="D51" i="12"/>
  <c r="D50" i="12"/>
  <c r="D49" i="12"/>
  <c r="D48" i="12"/>
  <c r="G42" i="12" s="1"/>
  <c r="D47" i="12"/>
  <c r="D46" i="12"/>
  <c r="D45" i="12"/>
  <c r="D44" i="12"/>
  <c r="G39" i="12" s="1"/>
  <c r="L27" i="12"/>
  <c r="L26" i="12"/>
  <c r="O16" i="12" s="1"/>
  <c r="L25" i="12"/>
  <c r="L24" i="12"/>
  <c r="L23" i="12"/>
  <c r="L22" i="12"/>
  <c r="L21" i="12"/>
  <c r="O15" i="12" s="1"/>
  <c r="L20" i="12"/>
  <c r="O14" i="12" s="1"/>
  <c r="L19" i="12"/>
  <c r="L18" i="12"/>
  <c r="L17" i="12"/>
  <c r="L16" i="12"/>
  <c r="O11" i="12" s="1"/>
  <c r="D27" i="12"/>
  <c r="D26" i="12"/>
  <c r="D25" i="12"/>
  <c r="D24" i="12"/>
  <c r="G16" i="12" s="1"/>
  <c r="D23" i="12"/>
  <c r="D22" i="12"/>
  <c r="D21" i="12"/>
  <c r="G15" i="12" s="1"/>
  <c r="D20" i="12"/>
  <c r="G14" i="12" s="1"/>
  <c r="D19" i="12"/>
  <c r="D18" i="12"/>
  <c r="D17" i="12"/>
  <c r="D16" i="12"/>
  <c r="G11" i="12" s="1"/>
  <c r="G50" i="17"/>
  <c r="G48" i="17"/>
  <c r="G45" i="17"/>
  <c r="O22" i="17"/>
  <c r="G22" i="17"/>
  <c r="O20" i="17"/>
  <c r="G20" i="17"/>
  <c r="O17" i="17"/>
  <c r="G17" i="17"/>
  <c r="G14" i="17"/>
  <c r="O11" i="17"/>
  <c r="I5" i="17"/>
  <c r="G50" i="16"/>
  <c r="G48" i="16"/>
  <c r="G45" i="16"/>
  <c r="G44" i="16"/>
  <c r="G43" i="16"/>
  <c r="G42" i="16"/>
  <c r="G41" i="16"/>
  <c r="G39" i="16"/>
  <c r="G38" i="16"/>
  <c r="O22" i="16"/>
  <c r="G22" i="16"/>
  <c r="O20" i="16"/>
  <c r="G20" i="16"/>
  <c r="O17" i="16"/>
  <c r="G17" i="16"/>
  <c r="O16" i="16"/>
  <c r="G16" i="16"/>
  <c r="O15" i="16"/>
  <c r="G14" i="16"/>
  <c r="O13" i="16"/>
  <c r="O11" i="16"/>
  <c r="G11" i="16"/>
  <c r="I5" i="16"/>
  <c r="G20" i="15"/>
  <c r="G50" i="15"/>
  <c r="G48" i="15"/>
  <c r="G45" i="15"/>
  <c r="G44" i="15"/>
  <c r="G39" i="15"/>
  <c r="O22" i="15"/>
  <c r="G22" i="15"/>
  <c r="O20" i="15"/>
  <c r="O17" i="15"/>
  <c r="G17" i="15"/>
  <c r="O16" i="15"/>
  <c r="O15" i="15"/>
  <c r="G15" i="15"/>
  <c r="O13" i="15"/>
  <c r="I5" i="15"/>
  <c r="G45" i="14"/>
  <c r="G50" i="14"/>
  <c r="G48" i="14"/>
  <c r="G44" i="14"/>
  <c r="G41" i="14"/>
  <c r="G39" i="14"/>
  <c r="O22" i="14"/>
  <c r="G22" i="14"/>
  <c r="O20" i="14"/>
  <c r="G20" i="14"/>
  <c r="O17" i="14"/>
  <c r="G17" i="14"/>
  <c r="G16" i="14"/>
  <c r="O15" i="14"/>
  <c r="G14" i="14"/>
  <c r="O11" i="14"/>
  <c r="I5" i="14"/>
  <c r="G44" i="13"/>
  <c r="G50" i="13"/>
  <c r="G43" i="13"/>
  <c r="G48" i="13"/>
  <c r="G42" i="13"/>
  <c r="G45" i="13"/>
  <c r="G38" i="13"/>
  <c r="G39" i="13"/>
  <c r="G17" i="13"/>
  <c r="G16" i="13"/>
  <c r="O22" i="13"/>
  <c r="G22" i="13"/>
  <c r="O20" i="13"/>
  <c r="G20" i="13"/>
  <c r="O14" i="13"/>
  <c r="G14" i="13"/>
  <c r="O17" i="13"/>
  <c r="O16" i="13"/>
  <c r="O11" i="13"/>
  <c r="O15" i="13"/>
  <c r="G15" i="13"/>
  <c r="G13" i="13"/>
  <c r="G10" i="13"/>
  <c r="I5" i="13"/>
  <c r="G50" i="12"/>
  <c r="G48" i="12"/>
  <c r="G45" i="12"/>
  <c r="G43" i="12"/>
  <c r="G38" i="12"/>
  <c r="O22" i="12"/>
  <c r="G22" i="12"/>
  <c r="O20" i="12"/>
  <c r="G20" i="12"/>
  <c r="O17" i="12"/>
  <c r="G17" i="12"/>
  <c r="G13" i="12"/>
  <c r="I5" i="12"/>
  <c r="O10" i="24" l="1"/>
  <c r="G9" i="24"/>
  <c r="G37" i="24"/>
  <c r="O9" i="24"/>
  <c r="G11" i="24"/>
  <c r="G10" i="24"/>
  <c r="O14" i="19"/>
  <c r="G10" i="19"/>
  <c r="G39" i="18"/>
  <c r="O13" i="18"/>
  <c r="G41" i="18"/>
  <c r="G11" i="18"/>
  <c r="O10" i="18"/>
  <c r="G41" i="17"/>
  <c r="G11" i="17"/>
  <c r="O10" i="17"/>
  <c r="G38" i="17"/>
  <c r="O10" i="16"/>
  <c r="G10" i="16"/>
  <c r="G41" i="15"/>
  <c r="O10" i="15"/>
  <c r="G13" i="15"/>
  <c r="G10" i="15"/>
  <c r="G42" i="14"/>
  <c r="O13" i="14"/>
  <c r="G11" i="14"/>
  <c r="G41" i="12"/>
  <c r="O13" i="12"/>
  <c r="O10" i="12"/>
  <c r="G10" i="12"/>
  <c r="O10" i="13"/>
  <c r="O13" i="13"/>
  <c r="G41" i="13"/>
  <c r="G11" i="13"/>
  <c r="D26" i="11"/>
  <c r="D25" i="11"/>
  <c r="D24" i="11"/>
  <c r="D23" i="11"/>
  <c r="D22" i="11"/>
  <c r="D21" i="11"/>
  <c r="D20" i="11"/>
  <c r="D19" i="11"/>
  <c r="G14" i="11" s="1"/>
  <c r="D18" i="11"/>
  <c r="D17" i="11"/>
  <c r="D16" i="11"/>
  <c r="G10" i="11" s="1"/>
  <c r="L16" i="11"/>
  <c r="L26" i="11"/>
  <c r="L25" i="11"/>
  <c r="L24" i="11"/>
  <c r="O16" i="11" s="1"/>
  <c r="L23" i="11"/>
  <c r="O15" i="11" s="1"/>
  <c r="L22" i="11"/>
  <c r="L21" i="11"/>
  <c r="L20" i="11"/>
  <c r="L19" i="11"/>
  <c r="O10" i="11" s="1"/>
  <c r="L18" i="11"/>
  <c r="L17" i="11"/>
  <c r="D55" i="11"/>
  <c r="G45" i="11" s="1"/>
  <c r="D54" i="11"/>
  <c r="D53" i="11"/>
  <c r="D52" i="11"/>
  <c r="D51" i="11"/>
  <c r="D50" i="11"/>
  <c r="D49" i="11"/>
  <c r="D48" i="11"/>
  <c r="D47" i="11"/>
  <c r="G42" i="11" s="1"/>
  <c r="D46" i="11"/>
  <c r="D45" i="11"/>
  <c r="D44" i="11"/>
  <c r="G50" i="11"/>
  <c r="G48" i="11"/>
  <c r="G44" i="11"/>
  <c r="G43" i="11"/>
  <c r="G41" i="11"/>
  <c r="G38" i="11"/>
  <c r="O22" i="11"/>
  <c r="G22" i="11"/>
  <c r="O20" i="11"/>
  <c r="G20" i="11"/>
  <c r="O17" i="11"/>
  <c r="G17" i="11"/>
  <c r="G16" i="11"/>
  <c r="G15" i="11"/>
  <c r="O13" i="11"/>
  <c r="G13" i="11"/>
  <c r="G11" i="11"/>
  <c r="I5" i="11"/>
  <c r="L27" i="10"/>
  <c r="L26" i="10"/>
  <c r="L25" i="10"/>
  <c r="O10" i="10" s="1"/>
  <c r="L24" i="10"/>
  <c r="O16" i="10" s="1"/>
  <c r="L23" i="10"/>
  <c r="L22" i="10"/>
  <c r="L21" i="10"/>
  <c r="O15" i="10" s="1"/>
  <c r="L20" i="10"/>
  <c r="L19" i="10"/>
  <c r="L18" i="10"/>
  <c r="L17" i="10"/>
  <c r="L16" i="10"/>
  <c r="O13" i="10" s="1"/>
  <c r="D27" i="10"/>
  <c r="D26" i="10"/>
  <c r="D25" i="10"/>
  <c r="D24" i="10"/>
  <c r="G16" i="10" s="1"/>
  <c r="D23" i="10"/>
  <c r="D22" i="10"/>
  <c r="D21" i="10"/>
  <c r="D20" i="10"/>
  <c r="G10" i="10" s="1"/>
  <c r="D19" i="10"/>
  <c r="D18" i="10"/>
  <c r="D17" i="10"/>
  <c r="D16" i="10"/>
  <c r="G11" i="10" s="1"/>
  <c r="D55" i="10"/>
  <c r="D54" i="10"/>
  <c r="D53" i="10"/>
  <c r="D52" i="10"/>
  <c r="D51" i="10"/>
  <c r="D50" i="10"/>
  <c r="D49" i="10"/>
  <c r="G43" i="10" s="1"/>
  <c r="D48" i="10"/>
  <c r="G42" i="10" s="1"/>
  <c r="D47" i="10"/>
  <c r="D46" i="10"/>
  <c r="D45" i="10"/>
  <c r="D44" i="10"/>
  <c r="G38" i="10" s="1"/>
  <c r="G50" i="10"/>
  <c r="G48" i="10"/>
  <c r="G45" i="10"/>
  <c r="G44" i="10"/>
  <c r="G39" i="10"/>
  <c r="O22" i="10"/>
  <c r="G22" i="10"/>
  <c r="O20" i="10"/>
  <c r="G20" i="10"/>
  <c r="O17" i="10"/>
  <c r="G17" i="10"/>
  <c r="G15" i="10"/>
  <c r="O14" i="10"/>
  <c r="G13" i="10"/>
  <c r="I5" i="10"/>
  <c r="G44" i="9"/>
  <c r="G50" i="9"/>
  <c r="G43" i="9"/>
  <c r="G48" i="9"/>
  <c r="G42" i="9"/>
  <c r="G45" i="9"/>
  <c r="G38" i="9"/>
  <c r="G17" i="9"/>
  <c r="G16" i="9"/>
  <c r="O22" i="9"/>
  <c r="G22" i="9"/>
  <c r="O20" i="9"/>
  <c r="G20" i="9"/>
  <c r="O14" i="9"/>
  <c r="G14" i="9"/>
  <c r="O17" i="9"/>
  <c r="O16" i="9"/>
  <c r="O11" i="9"/>
  <c r="O15" i="9"/>
  <c r="G15" i="9"/>
  <c r="G13" i="9"/>
  <c r="G10" i="9"/>
  <c r="I5" i="9"/>
  <c r="L25" i="8"/>
  <c r="D55" i="8"/>
  <c r="D54" i="8"/>
  <c r="D53" i="8"/>
  <c r="D52" i="8"/>
  <c r="G44" i="8" s="1"/>
  <c r="D51" i="8"/>
  <c r="D50" i="8"/>
  <c r="D49" i="8"/>
  <c r="D48" i="8"/>
  <c r="D47" i="8"/>
  <c r="D46" i="8"/>
  <c r="G42" i="8" s="1"/>
  <c r="D45" i="8"/>
  <c r="D44" i="8"/>
  <c r="G38" i="8" s="1"/>
  <c r="L27" i="8"/>
  <c r="O17" i="8" s="1"/>
  <c r="L26" i="8"/>
  <c r="L24" i="8"/>
  <c r="L23" i="8"/>
  <c r="O15" i="8" s="1"/>
  <c r="L22" i="8"/>
  <c r="L21" i="8"/>
  <c r="L20" i="8"/>
  <c r="L19" i="8"/>
  <c r="O14" i="8" s="1"/>
  <c r="L18" i="8"/>
  <c r="L17" i="8"/>
  <c r="L16" i="8"/>
  <c r="D27" i="8"/>
  <c r="D26" i="8"/>
  <c r="D25" i="8"/>
  <c r="D24" i="8"/>
  <c r="G16" i="8" s="1"/>
  <c r="D23" i="8"/>
  <c r="D22" i="8"/>
  <c r="D21" i="8"/>
  <c r="D20" i="8"/>
  <c r="D19" i="8"/>
  <c r="D18" i="8"/>
  <c r="D17" i="8"/>
  <c r="D16" i="8"/>
  <c r="G13" i="8" s="1"/>
  <c r="G50" i="8"/>
  <c r="G43" i="8"/>
  <c r="G48" i="8"/>
  <c r="G45" i="8"/>
  <c r="G39" i="8"/>
  <c r="G17" i="8"/>
  <c r="O22" i="8"/>
  <c r="G22" i="8"/>
  <c r="O20" i="8"/>
  <c r="G20" i="8"/>
  <c r="G14" i="8"/>
  <c r="O16" i="8"/>
  <c r="G15" i="8"/>
  <c r="I5" i="8"/>
  <c r="D55" i="7"/>
  <c r="G45" i="7" s="1"/>
  <c r="D54" i="7"/>
  <c r="D53" i="7"/>
  <c r="D52" i="7"/>
  <c r="D51" i="7"/>
  <c r="G43" i="7" s="1"/>
  <c r="D50" i="7"/>
  <c r="D49" i="7"/>
  <c r="D48" i="7"/>
  <c r="D47" i="7"/>
  <c r="G38" i="7" s="1"/>
  <c r="D46" i="7"/>
  <c r="D45" i="7"/>
  <c r="D44" i="7"/>
  <c r="L27" i="7"/>
  <c r="L26" i="7"/>
  <c r="L25" i="7"/>
  <c r="L24" i="7"/>
  <c r="O16" i="7" s="1"/>
  <c r="L23" i="7"/>
  <c r="L22" i="7"/>
  <c r="L21" i="7"/>
  <c r="L20" i="7"/>
  <c r="O14" i="7" s="1"/>
  <c r="L19" i="7"/>
  <c r="L18" i="7"/>
  <c r="L17" i="7"/>
  <c r="L16" i="7"/>
  <c r="O11" i="7" s="1"/>
  <c r="D27" i="7"/>
  <c r="D26" i="7"/>
  <c r="D25" i="7"/>
  <c r="D24" i="7"/>
  <c r="D23" i="7"/>
  <c r="D22" i="7"/>
  <c r="D21" i="7"/>
  <c r="D20" i="7"/>
  <c r="D19" i="7"/>
  <c r="G10" i="7" s="1"/>
  <c r="D18" i="7"/>
  <c r="D17" i="7"/>
  <c r="D16" i="7"/>
  <c r="G44" i="7"/>
  <c r="G50" i="7"/>
  <c r="G48" i="7"/>
  <c r="G42" i="7"/>
  <c r="G17" i="7"/>
  <c r="G16" i="7"/>
  <c r="O22" i="7"/>
  <c r="G22" i="7"/>
  <c r="O20" i="7"/>
  <c r="G20" i="7"/>
  <c r="O17" i="7"/>
  <c r="O15" i="7"/>
  <c r="G15" i="7"/>
  <c r="G13" i="7"/>
  <c r="I5" i="7"/>
  <c r="D55" i="6"/>
  <c r="D54" i="6"/>
  <c r="D53" i="6"/>
  <c r="D52" i="6"/>
  <c r="G44" i="6" s="1"/>
  <c r="D51" i="6"/>
  <c r="D50" i="6"/>
  <c r="D49" i="6"/>
  <c r="D48" i="6"/>
  <c r="G42" i="6" s="1"/>
  <c r="D47" i="6"/>
  <c r="D46" i="6"/>
  <c r="D45" i="6"/>
  <c r="D44" i="6"/>
  <c r="G38" i="6" s="1"/>
  <c r="L27" i="6"/>
  <c r="L26" i="6"/>
  <c r="L25" i="6"/>
  <c r="L24" i="6"/>
  <c r="L23" i="6"/>
  <c r="L22" i="6"/>
  <c r="L21" i="6"/>
  <c r="O15" i="6" s="1"/>
  <c r="L20" i="6"/>
  <c r="O14" i="6" s="1"/>
  <c r="L19" i="6"/>
  <c r="L18" i="6"/>
  <c r="L17" i="6"/>
  <c r="L16" i="6"/>
  <c r="O11" i="6" s="1"/>
  <c r="D27" i="6"/>
  <c r="D26" i="6"/>
  <c r="D25" i="6"/>
  <c r="D24" i="6"/>
  <c r="G16" i="6" s="1"/>
  <c r="D23" i="6"/>
  <c r="D22" i="6"/>
  <c r="D21" i="6"/>
  <c r="D20" i="6"/>
  <c r="D19" i="6"/>
  <c r="G14" i="6" s="1"/>
  <c r="D18" i="6"/>
  <c r="D17" i="6"/>
  <c r="G13" i="6" s="1"/>
  <c r="D16" i="6"/>
  <c r="G50" i="6"/>
  <c r="G43" i="6"/>
  <c r="G48" i="6"/>
  <c r="G45" i="6"/>
  <c r="G17" i="6"/>
  <c r="O22" i="6"/>
  <c r="G22" i="6"/>
  <c r="O20" i="6"/>
  <c r="G20" i="6"/>
  <c r="O17" i="6"/>
  <c r="O16" i="6"/>
  <c r="G15" i="6"/>
  <c r="I5" i="6"/>
  <c r="D55" i="4"/>
  <c r="D54" i="4"/>
  <c r="D53" i="4"/>
  <c r="D52" i="4"/>
  <c r="G44" i="4" s="1"/>
  <c r="D51" i="4"/>
  <c r="D50" i="4"/>
  <c r="D49" i="4"/>
  <c r="D48" i="4"/>
  <c r="D47" i="4"/>
  <c r="D46" i="4"/>
  <c r="G42" i="4" s="1"/>
  <c r="D45" i="4"/>
  <c r="D44" i="4"/>
  <c r="G38" i="4" s="1"/>
  <c r="L27" i="4"/>
  <c r="L26" i="4"/>
  <c r="L25" i="4"/>
  <c r="L24" i="4"/>
  <c r="L23" i="4"/>
  <c r="L22" i="4"/>
  <c r="L21" i="4"/>
  <c r="L20" i="4"/>
  <c r="O14" i="4" s="1"/>
  <c r="L19" i="4"/>
  <c r="L18" i="4"/>
  <c r="L17" i="4"/>
  <c r="L16" i="4"/>
  <c r="O11" i="4" s="1"/>
  <c r="D17" i="4"/>
  <c r="D18" i="4"/>
  <c r="G11" i="4" s="1"/>
  <c r="D19" i="4"/>
  <c r="D20" i="4"/>
  <c r="G14" i="4" s="1"/>
  <c r="D21" i="4"/>
  <c r="D22" i="4"/>
  <c r="D23" i="4"/>
  <c r="G15" i="4" s="1"/>
  <c r="D24" i="4"/>
  <c r="G16" i="4" s="1"/>
  <c r="D25" i="4"/>
  <c r="D26" i="4"/>
  <c r="D27" i="4"/>
  <c r="D16" i="4"/>
  <c r="G45" i="4"/>
  <c r="G50" i="4"/>
  <c r="G43" i="4"/>
  <c r="G48" i="4"/>
  <c r="G41" i="4"/>
  <c r="O17" i="4"/>
  <c r="G17" i="4"/>
  <c r="O16" i="4"/>
  <c r="O22" i="4"/>
  <c r="G22" i="4"/>
  <c r="O15" i="4"/>
  <c r="O20" i="4"/>
  <c r="G20" i="4"/>
  <c r="O13" i="4"/>
  <c r="I5" i="4"/>
  <c r="D37" i="3"/>
  <c r="D60" i="3"/>
  <c r="D59" i="3"/>
  <c r="D58" i="3"/>
  <c r="D57" i="3"/>
  <c r="D56" i="3"/>
  <c r="D55" i="3"/>
  <c r="D54" i="3"/>
  <c r="D53" i="3"/>
  <c r="G44" i="3" s="1"/>
  <c r="D52" i="3"/>
  <c r="D51" i="3"/>
  <c r="D50" i="3"/>
  <c r="D49" i="3"/>
  <c r="G43" i="3" s="1"/>
  <c r="D48" i="3"/>
  <c r="D47" i="3"/>
  <c r="D46" i="3"/>
  <c r="G42" i="3" s="1"/>
  <c r="D45" i="3"/>
  <c r="D44" i="3"/>
  <c r="D39" i="3"/>
  <c r="D38" i="3"/>
  <c r="L32" i="3"/>
  <c r="L31" i="3"/>
  <c r="L30" i="3"/>
  <c r="L29" i="3"/>
  <c r="L28" i="3"/>
  <c r="L27" i="3"/>
  <c r="L26" i="3"/>
  <c r="L25" i="3"/>
  <c r="L24" i="3"/>
  <c r="L23" i="3"/>
  <c r="L22" i="3"/>
  <c r="L21" i="3"/>
  <c r="O15" i="3" s="1"/>
  <c r="L20" i="3"/>
  <c r="L19" i="3"/>
  <c r="L18" i="3"/>
  <c r="O14" i="3" s="1"/>
  <c r="L17" i="3"/>
  <c r="O11" i="3" s="1"/>
  <c r="L16" i="3"/>
  <c r="L11" i="3"/>
  <c r="L10" i="3"/>
  <c r="L9" i="3"/>
  <c r="G17" i="3"/>
  <c r="D9" i="3"/>
  <c r="D10" i="3"/>
  <c r="D11" i="3"/>
  <c r="D16" i="3"/>
  <c r="D17" i="3"/>
  <c r="D18" i="3"/>
  <c r="G14" i="3" s="1"/>
  <c r="D19" i="3"/>
  <c r="D20" i="3"/>
  <c r="D21" i="3"/>
  <c r="D22" i="3"/>
  <c r="D23" i="3"/>
  <c r="D24" i="3"/>
  <c r="D25" i="3"/>
  <c r="D26" i="3"/>
  <c r="G16" i="3" s="1"/>
  <c r="D27" i="3"/>
  <c r="D28" i="3"/>
  <c r="D29" i="3"/>
  <c r="D30" i="3"/>
  <c r="D31" i="3"/>
  <c r="D32" i="3"/>
  <c r="G50" i="3"/>
  <c r="G48" i="3"/>
  <c r="G39" i="3"/>
  <c r="O22" i="3"/>
  <c r="G22" i="3"/>
  <c r="O20" i="3"/>
  <c r="G20" i="3"/>
  <c r="O16" i="3"/>
  <c r="G15" i="3"/>
  <c r="G13" i="3"/>
  <c r="I5" i="3"/>
  <c r="G10" i="1"/>
  <c r="D55" i="1"/>
  <c r="D54" i="1"/>
  <c r="D53" i="1"/>
  <c r="D52" i="1"/>
  <c r="G44" i="1" s="1"/>
  <c r="D51" i="1"/>
  <c r="D50" i="1"/>
  <c r="D49" i="1"/>
  <c r="D48" i="1"/>
  <c r="D47" i="1"/>
  <c r="D46" i="1"/>
  <c r="D45" i="1"/>
  <c r="D44" i="1"/>
  <c r="G41" i="1" s="1"/>
  <c r="L27" i="1"/>
  <c r="L26" i="1"/>
  <c r="L25" i="1"/>
  <c r="L24" i="1"/>
  <c r="O16" i="1" s="1"/>
  <c r="L23" i="1"/>
  <c r="L22" i="1"/>
  <c r="L21" i="1"/>
  <c r="L20" i="1"/>
  <c r="L19" i="1"/>
  <c r="L18" i="1"/>
  <c r="O14" i="1" s="1"/>
  <c r="L17" i="1"/>
  <c r="L16" i="1"/>
  <c r="O13" i="1" s="1"/>
  <c r="D17" i="1"/>
  <c r="D18" i="1"/>
  <c r="D19" i="1"/>
  <c r="D20" i="1"/>
  <c r="D21" i="1"/>
  <c r="D22" i="1"/>
  <c r="D23" i="1"/>
  <c r="D24" i="1"/>
  <c r="G16" i="1" s="1"/>
  <c r="D25" i="1"/>
  <c r="D26" i="1"/>
  <c r="D27" i="1"/>
  <c r="G17" i="1" s="1"/>
  <c r="D16" i="1"/>
  <c r="G13" i="1"/>
  <c r="G50" i="1"/>
  <c r="G48" i="1"/>
  <c r="G45" i="1"/>
  <c r="G43" i="1"/>
  <c r="G42" i="1"/>
  <c r="O22" i="1"/>
  <c r="O20" i="1"/>
  <c r="O17" i="1"/>
  <c r="O15" i="1"/>
  <c r="O10" i="1"/>
  <c r="I5" i="1"/>
  <c r="G22" i="1"/>
  <c r="G20" i="1"/>
  <c r="G15" i="1"/>
  <c r="G14" i="1"/>
  <c r="O11" i="11" l="1"/>
  <c r="O14" i="11"/>
  <c r="G39" i="11"/>
  <c r="O11" i="10"/>
  <c r="G14" i="10"/>
  <c r="G41" i="10"/>
  <c r="G11" i="9"/>
  <c r="G39" i="9"/>
  <c r="O10" i="9"/>
  <c r="O13" i="9"/>
  <c r="G41" i="9"/>
  <c r="O11" i="8"/>
  <c r="G10" i="8"/>
  <c r="O13" i="8"/>
  <c r="G11" i="8"/>
  <c r="O10" i="8"/>
  <c r="G41" i="8"/>
  <c r="G39" i="7"/>
  <c r="G14" i="7"/>
  <c r="O13" i="7"/>
  <c r="G11" i="7"/>
  <c r="O10" i="7"/>
  <c r="G41" i="7"/>
  <c r="G39" i="6"/>
  <c r="G10" i="6"/>
  <c r="O10" i="6"/>
  <c r="O13" i="6"/>
  <c r="G41" i="6"/>
  <c r="G11" i="6"/>
  <c r="G39" i="4"/>
  <c r="O10" i="4"/>
  <c r="G10" i="4"/>
  <c r="G13" i="4"/>
  <c r="G45" i="3"/>
  <c r="G38" i="3"/>
  <c r="O17" i="3"/>
  <c r="G10" i="3"/>
  <c r="O10" i="3"/>
  <c r="G11" i="3"/>
  <c r="O13" i="3"/>
  <c r="G41" i="3"/>
  <c r="G39" i="1"/>
  <c r="G38" i="1"/>
  <c r="O11" i="1"/>
  <c r="G11" i="1"/>
</calcChain>
</file>

<file path=xl/sharedStrings.xml><?xml version="1.0" encoding="utf-8"?>
<sst xmlns="http://schemas.openxmlformats.org/spreadsheetml/2006/main" count="1071" uniqueCount="43">
  <si>
    <t>6:00 a 8:00</t>
  </si>
  <si>
    <t>9:00 a 11:00</t>
  </si>
  <si>
    <t>12:00 a 14:00</t>
  </si>
  <si>
    <t>15:00 a 17:00</t>
  </si>
  <si>
    <t>18:00 a 20:00</t>
  </si>
  <si>
    <t>ARIMA</t>
  </si>
  <si>
    <t>p</t>
  </si>
  <si>
    <t>d</t>
  </si>
  <si>
    <t>q</t>
  </si>
  <si>
    <t>Modelo</t>
  </si>
  <si>
    <t>Dato Real</t>
  </si>
  <si>
    <t>Predicción</t>
  </si>
  <si>
    <t>Error</t>
  </si>
  <si>
    <t>Usando el modelo ARIMA</t>
  </si>
  <si>
    <t>Errores (MAPES)</t>
  </si>
  <si>
    <t>Diario</t>
  </si>
  <si>
    <t>Por Hora</t>
  </si>
  <si>
    <t>Horas con sol</t>
  </si>
  <si>
    <t>Producción total</t>
  </si>
  <si>
    <t>Estimación total</t>
  </si>
  <si>
    <t>GICIS308</t>
  </si>
  <si>
    <t>Usando el modelo ARIMA y promedio (7 dias) en horas 7 a 9 y 16 a 18</t>
  </si>
  <si>
    <t>Usando el modelo ARIMA y promedio (7 días) en horas 7 a 9</t>
  </si>
  <si>
    <t>GICIS309</t>
  </si>
  <si>
    <t>GICIS310</t>
  </si>
  <si>
    <t>GICIS311</t>
  </si>
  <si>
    <t>GICIS307</t>
  </si>
  <si>
    <t>GICIS312</t>
  </si>
  <si>
    <t>GICIS313</t>
  </si>
  <si>
    <t>GICIS314</t>
  </si>
  <si>
    <t>GICIS315</t>
  </si>
  <si>
    <t>GICIS316</t>
  </si>
  <si>
    <t>GICIS306</t>
  </si>
  <si>
    <t>GICIS317</t>
  </si>
  <si>
    <t>GICIS318</t>
  </si>
  <si>
    <t>GICIS319</t>
  </si>
  <si>
    <t>GICIS320</t>
  </si>
  <si>
    <t>GICIS321</t>
  </si>
  <si>
    <t>GICIS322</t>
  </si>
  <si>
    <t>GICIS323</t>
  </si>
  <si>
    <t>GICIS324</t>
  </si>
  <si>
    <t>GICIS325</t>
  </si>
  <si>
    <t>GICIS326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</si>
</sst>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22"/>
      <color theme="1"/>
      <name val="Calibri"/>
      <family val="2"/>
      <scheme val="minor"/>
    </font>
    <font>
      <sz val="22"/>
      <color theme="1"/>
      <name val="Menlo Regular"/>
    </font>
    <font>
      <sz val="12"/>
      <color rgb="FF000000"/>
      <name val="Calibri"/>
      <family val="2"/>
      <scheme val="minor"/>
    </font>
    <font>
      <sz val="14"/>
      <color rgb="FF303F9F"/>
      <name val="Courier New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/>
    </xf>
    <xf numFmtId="10" fontId="8" fillId="0" borderId="1" xfId="1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Real vs predicción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GICIS326!$B$8</c:f>
              <c:strCache>
                <c:ptCount val="1"/>
                <c:pt idx="0">
                  <c:v>Dato Real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GICIS326!$A$9:$A$32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GICIS326!$B$9:$B$32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773</c:v>
                </c:pt>
                <c:pt idx="8">
                  <c:v>4191</c:v>
                </c:pt>
                <c:pt idx="9">
                  <c:v>19440</c:v>
                </c:pt>
                <c:pt idx="10">
                  <c:v>27491</c:v>
                </c:pt>
                <c:pt idx="11">
                  <c:v>28914</c:v>
                </c:pt>
                <c:pt idx="12">
                  <c:v>26239</c:v>
                </c:pt>
                <c:pt idx="13">
                  <c:v>26079</c:v>
                </c:pt>
                <c:pt idx="14">
                  <c:v>26950</c:v>
                </c:pt>
                <c:pt idx="15">
                  <c:v>25201</c:v>
                </c:pt>
                <c:pt idx="16">
                  <c:v>19048</c:v>
                </c:pt>
                <c:pt idx="17">
                  <c:v>6788</c:v>
                </c:pt>
                <c:pt idx="18">
                  <c:v>419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E-4E27-A741-6D93E8F28901}"/>
            </c:ext>
          </c:extLst>
        </c:ser>
        <c:ser>
          <c:idx val="1"/>
          <c:order val="1"/>
          <c:tx>
            <c:strRef>
              <c:f>GICIS326!$C$8</c:f>
              <c:strCache>
                <c:ptCount val="1"/>
                <c:pt idx="0">
                  <c:v>Predicción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GICIS326!$A$9:$A$32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GICIS326!$C$9:$C$32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2023</c:v>
                </c:pt>
                <c:pt idx="8">
                  <c:v>3154</c:v>
                </c:pt>
                <c:pt idx="9">
                  <c:v>7677</c:v>
                </c:pt>
                <c:pt idx="10">
                  <c:v>28202</c:v>
                </c:pt>
                <c:pt idx="11">
                  <c:v>28776</c:v>
                </c:pt>
                <c:pt idx="12">
                  <c:v>27636</c:v>
                </c:pt>
                <c:pt idx="13">
                  <c:v>24244</c:v>
                </c:pt>
                <c:pt idx="14">
                  <c:v>26359</c:v>
                </c:pt>
                <c:pt idx="15">
                  <c:v>25744</c:v>
                </c:pt>
                <c:pt idx="16">
                  <c:v>23563</c:v>
                </c:pt>
                <c:pt idx="17">
                  <c:v>13941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E-4E27-A741-6D93E8F28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753224"/>
        <c:axId val="656752896"/>
      </c:lineChart>
      <c:catAx>
        <c:axId val="65675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52896"/>
        <c:crosses val="autoZero"/>
        <c:auto val="1"/>
        <c:lblAlgn val="ctr"/>
        <c:lblOffset val="100"/>
        <c:noMultiLvlLbl val="0"/>
      </c:catAx>
      <c:valAx>
        <c:axId val="6567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5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/>
              <a:t>Error por horas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GICIS326!$F$13:$F$17</c:f>
              <c:strCache>
                <c:ptCount val="5"/>
                <c:pt idx="0">
                  <c:v>6:00 a 8:00</c:v>
                </c:pt>
                <c:pt idx="1">
                  <c:v>9:00 a 11:00</c:v>
                </c:pt>
                <c:pt idx="2">
                  <c:v>12:00 a 14:00</c:v>
                </c:pt>
                <c:pt idx="3">
                  <c:v>15:00 a 17:00</c:v>
                </c:pt>
                <c:pt idx="4">
                  <c:v>18:00 a 20:00</c:v>
                </c:pt>
              </c:strCache>
            </c:strRef>
          </c:cat>
          <c:val>
            <c:numRef>
              <c:f>GICIS326!$G$13:$G$17</c:f>
              <c:numCache>
                <c:formatCode>0.00%</c:formatCode>
                <c:ptCount val="5"/>
                <c:pt idx="0">
                  <c:v>0.62150366666666668</c:v>
                </c:pt>
                <c:pt idx="1">
                  <c:v>0.21190966666666666</c:v>
                </c:pt>
                <c:pt idx="2">
                  <c:v>4.8510999999999999E-2</c:v>
                </c:pt>
                <c:pt idx="3">
                  <c:v>0.43745033333333333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0-43C7-80BA-121277DE10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7512632"/>
        <c:axId val="717512960"/>
      </c:lineChart>
      <c:catAx>
        <c:axId val="71751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12960"/>
        <c:crosses val="autoZero"/>
        <c:auto val="1"/>
        <c:lblAlgn val="ctr"/>
        <c:lblOffset val="100"/>
        <c:noMultiLvlLbl val="0"/>
      </c:catAx>
      <c:valAx>
        <c:axId val="71751296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1751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881742</xdr:colOff>
      <xdr:row>34</xdr:row>
      <xdr:rowOff>0</xdr:rowOff>
    </xdr:from>
    <xdr:to>
      <xdr:col>14</xdr:col>
      <xdr:colOff>97971</xdr:colOff>
      <xdr:row>46</xdr:row>
      <xdr:rowOff>174172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B90D6BC-0A18-4D34-A25A-726592DFF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32656</xdr:colOff>
      <xdr:row>46</xdr:row>
      <xdr:rowOff>174170</xdr:rowOff>
    </xdr:from>
    <xdr:to>
      <xdr:col>14</xdr:col>
      <xdr:colOff>10885</xdr:colOff>
      <xdr:row>59</xdr:row>
      <xdr:rowOff>195940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8908A45-94F5-4769-80AA-11123BE4A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E372-17D1-E345-991A-F93489D0FD15}">
  <sheetPr codeName="Sheet1">
    <pageSetUpPr fitToPage="1"/>
  </sheetPr>
  <dimension ref="A1:W61"/>
  <sheetViews>
    <sheetView zoomScale="110" zoomScaleNormal="110" workbookViewId="0">
      <selection activeCell="G37" sqref="G37"/>
    </sheetView>
  </sheetViews>
  <sheetFormatPr defaultColWidth="10.796875" defaultRowHeight="15.6"/>
  <cols>
    <col min="1" max="1" width="9.796875" style="5" customWidth="1"/>
    <col min="2" max="2" width="13.19921875" style="5" customWidth="1"/>
    <col min="3" max="3" width="11.796875" style="5" customWidth="1"/>
    <col min="4" max="4" width="10.796875" style="5"/>
    <col min="5" max="5" width="10.19921875" style="5" customWidth="1"/>
    <col min="6" max="6" width="17.5" style="5" customWidth="1"/>
    <col min="7" max="7" width="10.796875" style="5"/>
    <col min="8" max="8" width="8" style="5" customWidth="1"/>
    <col min="9" max="9" width="12.19921875" style="5" bestFit="1" customWidth="1"/>
    <col min="10" max="10" width="12.19921875" style="5" customWidth="1"/>
    <col min="11" max="11" width="12.69921875" style="5" customWidth="1"/>
    <col min="12" max="12" width="10.796875" style="5"/>
    <col min="13" max="13" width="6.296875" style="5" customWidth="1"/>
    <col min="14" max="14" width="17.69921875" style="5" customWidth="1"/>
    <col min="15" max="15" width="10.796875" style="5"/>
    <col min="16" max="16" width="5.296875" style="5" customWidth="1"/>
    <col min="17" max="20" width="10.796875" style="5"/>
    <col min="21" max="21" width="5.69921875" style="5" customWidth="1"/>
    <col min="22" max="22" width="14.796875" style="5" bestFit="1" customWidth="1"/>
    <col min="23" max="16384" width="10.796875" style="5"/>
  </cols>
  <sheetData>
    <row r="1" spans="1:23" ht="43.95" customHeight="1">
      <c r="A1" s="34" t="s">
        <v>32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21"/>
      <c r="Q1" s="21"/>
      <c r="R1" s="21"/>
      <c r="S1" s="21"/>
      <c r="T1" s="21"/>
      <c r="U1" s="21"/>
      <c r="V1" s="21"/>
      <c r="W1" s="21"/>
    </row>
    <row r="2" spans="1:23" ht="16.05" customHeight="1">
      <c r="A2" s="1"/>
      <c r="B2" s="1"/>
      <c r="C2" s="1"/>
      <c r="D2" s="1"/>
    </row>
    <row r="3" spans="1:23">
      <c r="F3" s="35" t="s">
        <v>5</v>
      </c>
      <c r="G3" s="36"/>
      <c r="H3" s="36"/>
      <c r="I3" s="37"/>
    </row>
    <row r="4" spans="1:23">
      <c r="F4" s="15" t="s">
        <v>6</v>
      </c>
      <c r="G4" s="15" t="s">
        <v>7</v>
      </c>
      <c r="H4" s="15" t="s">
        <v>8</v>
      </c>
      <c r="I4" s="15" t="s">
        <v>9</v>
      </c>
    </row>
    <row r="5" spans="1:23">
      <c r="F5" s="15">
        <v>8</v>
      </c>
      <c r="G5" s="15">
        <v>1</v>
      </c>
      <c r="H5" s="15">
        <v>2</v>
      </c>
      <c r="I5" s="15" t="str">
        <f>IF(ISBLANK(H5)," ",F3&amp;"("&amp;F5&amp;","&amp;G5&amp;","&amp;H5&amp;")")</f>
        <v>ARIMA(8,1,2)</v>
      </c>
    </row>
    <row r="7" spans="1:23">
      <c r="A7" s="38" t="s">
        <v>13</v>
      </c>
      <c r="B7" s="39"/>
      <c r="C7" s="39"/>
      <c r="D7" s="39"/>
      <c r="E7" s="39"/>
      <c r="F7" s="39"/>
      <c r="G7" s="40"/>
      <c r="I7" s="38" t="s">
        <v>22</v>
      </c>
      <c r="J7" s="39"/>
      <c r="K7" s="39"/>
      <c r="L7" s="39"/>
      <c r="M7" s="39"/>
      <c r="N7" s="39"/>
      <c r="O7" s="40"/>
    </row>
    <row r="8" spans="1:23">
      <c r="A8" s="22"/>
      <c r="B8" s="23" t="s">
        <v>10</v>
      </c>
      <c r="C8" s="23" t="s">
        <v>11</v>
      </c>
      <c r="D8" s="23" t="s">
        <v>12</v>
      </c>
      <c r="E8" s="8"/>
      <c r="F8" s="38" t="s">
        <v>14</v>
      </c>
      <c r="G8" s="40"/>
      <c r="I8" s="22"/>
      <c r="J8" s="23" t="s">
        <v>10</v>
      </c>
      <c r="K8" s="23" t="s">
        <v>11</v>
      </c>
      <c r="L8" s="23" t="s">
        <v>12</v>
      </c>
      <c r="M8" s="8"/>
      <c r="N8" s="38" t="s">
        <v>14</v>
      </c>
      <c r="O8" s="40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15" t="s">
        <v>15</v>
      </c>
      <c r="G9" s="28">
        <f>ABS(G22/G20-1)</f>
        <v>1.5395761637384542E-2</v>
      </c>
      <c r="I9" s="4">
        <v>0</v>
      </c>
      <c r="J9" s="4">
        <v>0</v>
      </c>
      <c r="K9" s="4">
        <v>0</v>
      </c>
      <c r="L9" s="4">
        <v>0</v>
      </c>
      <c r="M9" s="8"/>
      <c r="N9" s="15" t="s">
        <v>15</v>
      </c>
      <c r="O9" s="28">
        <f>ABS(O22/O20-1)</f>
        <v>7.8790074261909093E-2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15" t="s">
        <v>16</v>
      </c>
      <c r="G10" s="24">
        <f>AVERAGE(D9:D32)</f>
        <v>0.19266454166666669</v>
      </c>
      <c r="I10" s="4">
        <v>1</v>
      </c>
      <c r="J10" s="4">
        <v>0</v>
      </c>
      <c r="K10" s="4">
        <v>0</v>
      </c>
      <c r="L10" s="4">
        <v>0</v>
      </c>
      <c r="M10" s="8"/>
      <c r="N10" s="15" t="s">
        <v>16</v>
      </c>
      <c r="O10" s="24">
        <f>AVERAGE(L9:L32)</f>
        <v>0.22728475000000001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15" t="s">
        <v>17</v>
      </c>
      <c r="G11" s="24">
        <f>AVERAGE(D16:D27)</f>
        <v>0.30199575000000006</v>
      </c>
      <c r="I11" s="4">
        <v>2</v>
      </c>
      <c r="J11" s="4">
        <v>0</v>
      </c>
      <c r="K11" s="4">
        <v>0</v>
      </c>
      <c r="L11" s="4">
        <v>0</v>
      </c>
      <c r="M11" s="8"/>
      <c r="N11" s="15" t="s">
        <v>17</v>
      </c>
      <c r="O11" s="24">
        <f>AVERAGE(L16:L27)</f>
        <v>0.37123616666666664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0.61851866666666666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0.66666666666666663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15" t="s">
        <v>1</v>
      </c>
      <c r="G14" s="24">
        <f>AVERAGE(D18:D20)</f>
        <v>0.13980499999999998</v>
      </c>
      <c r="I14" s="4">
        <v>5</v>
      </c>
      <c r="J14" s="4">
        <v>0</v>
      </c>
      <c r="K14" s="4">
        <v>0</v>
      </c>
      <c r="L14" s="4">
        <v>0</v>
      </c>
      <c r="M14" s="8"/>
      <c r="N14" s="15" t="s">
        <v>1</v>
      </c>
      <c r="O14" s="24">
        <f>AVERAGE(L18:L20)</f>
        <v>0.36861866666666671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15" t="s">
        <v>2</v>
      </c>
      <c r="G15" s="24">
        <f>AVERAGE(D21:D23)</f>
        <v>1.8325333333333336E-2</v>
      </c>
      <c r="I15" s="4">
        <v>6</v>
      </c>
      <c r="J15" s="4">
        <v>0</v>
      </c>
      <c r="K15" s="4">
        <v>0</v>
      </c>
      <c r="L15" s="4">
        <v>0</v>
      </c>
      <c r="M15" s="8"/>
      <c r="N15" s="15" t="s">
        <v>2</v>
      </c>
      <c r="O15" s="24">
        <f>AVERAGE(L21:L23)</f>
        <v>1.8325333333333336E-2</v>
      </c>
    </row>
    <row r="16" spans="1:23">
      <c r="A16" s="4">
        <v>7</v>
      </c>
      <c r="B16" s="4">
        <v>7</v>
      </c>
      <c r="C16" s="4">
        <v>0</v>
      </c>
      <c r="D16" s="33">
        <v>1</v>
      </c>
      <c r="E16" s="8"/>
      <c r="F16" s="15" t="s">
        <v>3</v>
      </c>
      <c r="G16" s="24">
        <f>AVERAGE(D24:D26)</f>
        <v>0.191024</v>
      </c>
      <c r="I16" s="4">
        <v>7</v>
      </c>
      <c r="J16" s="4">
        <v>7</v>
      </c>
      <c r="K16" s="4">
        <v>0</v>
      </c>
      <c r="L16" s="33">
        <v>1</v>
      </c>
      <c r="M16" s="8"/>
      <c r="N16" s="15" t="s">
        <v>3</v>
      </c>
      <c r="O16" s="24">
        <f>AVERAGE(L24:L26)</f>
        <v>0.191024</v>
      </c>
    </row>
    <row r="17" spans="1:15">
      <c r="A17" s="4">
        <v>8</v>
      </c>
      <c r="B17" s="4">
        <v>180</v>
      </c>
      <c r="C17" s="4">
        <v>26</v>
      </c>
      <c r="D17" s="33">
        <v>0.85555599999999998</v>
      </c>
      <c r="E17" s="8"/>
      <c r="F17" s="15" t="s">
        <v>4</v>
      </c>
      <c r="G17" s="24">
        <f>AVERAGE(D27:D29)</f>
        <v>0.57364333333333339</v>
      </c>
      <c r="I17" s="4">
        <v>8</v>
      </c>
      <c r="J17" s="4">
        <v>180</v>
      </c>
      <c r="K17" s="4">
        <v>0</v>
      </c>
      <c r="L17" s="33">
        <v>1</v>
      </c>
      <c r="M17" s="8"/>
      <c r="N17" s="15" t="s">
        <v>4</v>
      </c>
      <c r="O17" s="24">
        <f>AVERAGE(L27:L29)</f>
        <v>0.57364333333333339</v>
      </c>
    </row>
    <row r="18" spans="1:15">
      <c r="A18" s="4">
        <v>9</v>
      </c>
      <c r="B18" s="4">
        <v>472</v>
      </c>
      <c r="C18" s="4">
        <v>324</v>
      </c>
      <c r="D18" s="33">
        <v>0.31355899999999998</v>
      </c>
      <c r="E18" s="8"/>
      <c r="F18" s="8"/>
      <c r="G18" s="12"/>
      <c r="I18" s="4">
        <v>9</v>
      </c>
      <c r="J18" s="4">
        <v>472</v>
      </c>
      <c r="K18" s="4">
        <v>0</v>
      </c>
      <c r="L18" s="33">
        <v>1</v>
      </c>
      <c r="M18" s="8"/>
      <c r="N18" s="8"/>
      <c r="O18" s="12"/>
    </row>
    <row r="19" spans="1:15">
      <c r="A19" s="4">
        <v>10</v>
      </c>
      <c r="B19" s="4">
        <v>640</v>
      </c>
      <c r="C19" s="4">
        <v>654</v>
      </c>
      <c r="D19" s="33">
        <v>2.1874999999999999E-2</v>
      </c>
      <c r="E19" s="8"/>
      <c r="F19" s="8"/>
      <c r="G19" s="12"/>
      <c r="I19" s="4">
        <v>10</v>
      </c>
      <c r="J19" s="4">
        <v>640</v>
      </c>
      <c r="K19" s="4">
        <v>654</v>
      </c>
      <c r="L19" s="33">
        <v>2.1874999999999999E-2</v>
      </c>
      <c r="M19" s="8"/>
      <c r="N19" s="8"/>
      <c r="O19" s="12"/>
    </row>
    <row r="20" spans="1:15" ht="16.05" customHeight="1">
      <c r="A20" s="4">
        <v>11</v>
      </c>
      <c r="B20" s="4">
        <v>643</v>
      </c>
      <c r="C20" s="4">
        <v>697</v>
      </c>
      <c r="D20" s="33">
        <v>8.3981E-2</v>
      </c>
      <c r="E20" s="8"/>
      <c r="F20" s="41" t="s">
        <v>18</v>
      </c>
      <c r="G20" s="42">
        <f>SUM(B9:B32)</f>
        <v>5521</v>
      </c>
      <c r="I20" s="4">
        <v>11</v>
      </c>
      <c r="J20" s="4">
        <v>643</v>
      </c>
      <c r="K20" s="4">
        <v>697</v>
      </c>
      <c r="L20" s="33">
        <v>8.3981E-2</v>
      </c>
      <c r="M20" s="8"/>
      <c r="N20" s="41" t="s">
        <v>18</v>
      </c>
      <c r="O20" s="42">
        <f>SUM(J9:J32)</f>
        <v>5521</v>
      </c>
    </row>
    <row r="21" spans="1:15">
      <c r="A21" s="4">
        <v>12</v>
      </c>
      <c r="B21" s="4">
        <v>637</v>
      </c>
      <c r="C21" s="4">
        <v>612</v>
      </c>
      <c r="D21" s="33">
        <v>3.9246000000000003E-2</v>
      </c>
      <c r="E21" s="8"/>
      <c r="F21" s="41"/>
      <c r="G21" s="42"/>
      <c r="I21" s="4">
        <v>12</v>
      </c>
      <c r="J21" s="4">
        <v>637</v>
      </c>
      <c r="K21" s="4">
        <v>612</v>
      </c>
      <c r="L21" s="33">
        <v>3.9246000000000003E-2</v>
      </c>
      <c r="M21" s="8"/>
      <c r="N21" s="41"/>
      <c r="O21" s="42"/>
    </row>
    <row r="22" spans="1:15" ht="16.05" customHeight="1">
      <c r="A22" s="4">
        <v>13</v>
      </c>
      <c r="B22" s="4">
        <v>635</v>
      </c>
      <c r="C22" s="4">
        <v>638</v>
      </c>
      <c r="D22" s="33">
        <v>4.7239999999999999E-3</v>
      </c>
      <c r="E22" s="8"/>
      <c r="F22" s="41" t="s">
        <v>19</v>
      </c>
      <c r="G22" s="42">
        <f>SUM(C9:C32)</f>
        <v>5436</v>
      </c>
      <c r="I22" s="4">
        <v>13</v>
      </c>
      <c r="J22" s="4">
        <v>635</v>
      </c>
      <c r="K22" s="4">
        <v>638</v>
      </c>
      <c r="L22" s="33">
        <v>4.7239999999999999E-3</v>
      </c>
      <c r="M22" s="8"/>
      <c r="N22" s="41" t="s">
        <v>19</v>
      </c>
      <c r="O22" s="42">
        <f>SUM(K9:K32)</f>
        <v>5086</v>
      </c>
    </row>
    <row r="23" spans="1:15">
      <c r="A23" s="4">
        <v>14</v>
      </c>
      <c r="B23" s="4">
        <v>636</v>
      </c>
      <c r="C23" s="4">
        <v>629</v>
      </c>
      <c r="D23" s="33">
        <v>1.1006E-2</v>
      </c>
      <c r="E23" s="8"/>
      <c r="F23" s="41"/>
      <c r="G23" s="42"/>
      <c r="I23" s="4">
        <v>14</v>
      </c>
      <c r="J23" s="4">
        <v>636</v>
      </c>
      <c r="K23" s="4">
        <v>629</v>
      </c>
      <c r="L23" s="33">
        <v>1.1006E-2</v>
      </c>
      <c r="M23" s="8"/>
      <c r="N23" s="41"/>
      <c r="O23" s="42"/>
    </row>
    <row r="24" spans="1:15">
      <c r="A24" s="4">
        <v>15</v>
      </c>
      <c r="B24" s="4">
        <v>636</v>
      </c>
      <c r="C24" s="4">
        <v>609</v>
      </c>
      <c r="D24" s="33">
        <v>4.2452999999999998E-2</v>
      </c>
      <c r="E24" s="8"/>
      <c r="F24" s="8"/>
      <c r="G24" s="12"/>
      <c r="I24" s="4">
        <v>15</v>
      </c>
      <c r="J24" s="4">
        <v>636</v>
      </c>
      <c r="K24" s="4">
        <v>609</v>
      </c>
      <c r="L24" s="33">
        <v>4.2452999999999998E-2</v>
      </c>
      <c r="M24" s="8"/>
      <c r="N24" s="8"/>
      <c r="O24" s="12"/>
    </row>
    <row r="25" spans="1:15">
      <c r="A25" s="4">
        <v>16</v>
      </c>
      <c r="B25" s="4">
        <v>601</v>
      </c>
      <c r="C25" s="4">
        <v>580</v>
      </c>
      <c r="D25" s="33">
        <v>3.4942000000000001E-2</v>
      </c>
      <c r="E25" s="8"/>
      <c r="F25" s="8"/>
      <c r="G25" s="12"/>
      <c r="I25" s="4">
        <v>16</v>
      </c>
      <c r="J25" s="4">
        <v>601</v>
      </c>
      <c r="K25" s="4">
        <v>580</v>
      </c>
      <c r="L25" s="33">
        <v>3.4942000000000001E-2</v>
      </c>
      <c r="M25" s="8"/>
      <c r="N25" s="8"/>
      <c r="O25" s="12"/>
    </row>
    <row r="26" spans="1:15">
      <c r="A26" s="4">
        <v>17</v>
      </c>
      <c r="B26" s="4">
        <v>347</v>
      </c>
      <c r="C26" s="4">
        <v>519</v>
      </c>
      <c r="D26" s="33">
        <v>0.49567699999999998</v>
      </c>
      <c r="E26" s="8"/>
      <c r="F26" s="8"/>
      <c r="G26" s="12"/>
      <c r="I26" s="4">
        <v>17</v>
      </c>
      <c r="J26" s="4">
        <v>347</v>
      </c>
      <c r="K26" s="4">
        <v>519</v>
      </c>
      <c r="L26" s="33">
        <v>0.49567699999999998</v>
      </c>
      <c r="M26" s="8"/>
      <c r="N26" s="8"/>
      <c r="O26" s="12"/>
    </row>
    <row r="27" spans="1:15">
      <c r="A27" s="4">
        <v>18</v>
      </c>
      <c r="B27" s="4">
        <v>86</v>
      </c>
      <c r="C27" s="4">
        <v>148</v>
      </c>
      <c r="D27" s="33">
        <v>0.72092999999999996</v>
      </c>
      <c r="E27" s="8"/>
      <c r="F27" s="8"/>
      <c r="G27" s="12"/>
      <c r="I27" s="4">
        <v>18</v>
      </c>
      <c r="J27" s="4">
        <v>86</v>
      </c>
      <c r="K27" s="4">
        <v>148</v>
      </c>
      <c r="L27" s="33">
        <v>0.72092999999999996</v>
      </c>
      <c r="M27" s="8"/>
      <c r="N27" s="8"/>
      <c r="O27" s="12"/>
    </row>
    <row r="28" spans="1:15">
      <c r="A28" s="4">
        <v>19</v>
      </c>
      <c r="B28" s="4">
        <v>1</v>
      </c>
      <c r="C28" s="4">
        <v>0</v>
      </c>
      <c r="D28" s="33">
        <v>1</v>
      </c>
      <c r="E28" s="8"/>
      <c r="F28" s="8"/>
      <c r="G28" s="12"/>
      <c r="I28" s="4">
        <v>19</v>
      </c>
      <c r="J28" s="4">
        <v>1</v>
      </c>
      <c r="K28" s="4">
        <v>0</v>
      </c>
      <c r="L28" s="33">
        <v>1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8" t="s">
        <v>21</v>
      </c>
      <c r="B35" s="39"/>
      <c r="C35" s="39"/>
      <c r="D35" s="39"/>
      <c r="E35" s="39"/>
      <c r="F35" s="39"/>
      <c r="G35" s="40"/>
      <c r="I35" s="16"/>
      <c r="J35" s="17"/>
      <c r="K35" s="17"/>
      <c r="L35" s="17"/>
      <c r="M35" s="17"/>
      <c r="N35" s="17"/>
      <c r="O35" s="18"/>
    </row>
    <row r="36" spans="1:15">
      <c r="A36" s="22"/>
      <c r="B36" s="23" t="s">
        <v>10</v>
      </c>
      <c r="C36" s="23" t="s">
        <v>11</v>
      </c>
      <c r="D36" s="23" t="s">
        <v>12</v>
      </c>
      <c r="E36" s="8"/>
      <c r="F36" s="38" t="s">
        <v>14</v>
      </c>
      <c r="G36" s="40"/>
      <c r="I36" s="19"/>
      <c r="J36" s="8"/>
      <c r="K36" s="8"/>
      <c r="L36" s="8"/>
      <c r="M36" s="8"/>
      <c r="N36" s="8"/>
      <c r="O36" s="12"/>
    </row>
    <row r="37" spans="1:15">
      <c r="A37" s="32">
        <v>0</v>
      </c>
      <c r="B37" s="32">
        <v>0</v>
      </c>
      <c r="C37" s="32">
        <v>0</v>
      </c>
      <c r="D37" s="32">
        <v>0</v>
      </c>
      <c r="E37" s="8"/>
      <c r="F37" s="15" t="s">
        <v>15</v>
      </c>
      <c r="G37" s="28">
        <f>ABS(G50/G48-1)</f>
        <v>0.30465495381271512</v>
      </c>
      <c r="I37" s="19"/>
      <c r="J37" s="8"/>
      <c r="K37" s="8"/>
      <c r="L37" s="8"/>
      <c r="M37" s="8"/>
      <c r="N37" s="8"/>
      <c r="O37" s="12"/>
    </row>
    <row r="38" spans="1:15">
      <c r="A38" s="32">
        <v>1</v>
      </c>
      <c r="B38" s="32">
        <v>0</v>
      </c>
      <c r="C38" s="32">
        <v>0</v>
      </c>
      <c r="D38" s="32">
        <v>0</v>
      </c>
      <c r="E38" s="8"/>
      <c r="F38" s="15" t="s">
        <v>16</v>
      </c>
      <c r="G38" s="24">
        <f>AVERAGE(D37:D60)</f>
        <v>0.30013687500000003</v>
      </c>
      <c r="I38" s="19"/>
      <c r="J38" s="8"/>
      <c r="K38" s="8"/>
      <c r="L38" s="8"/>
      <c r="M38" s="8"/>
      <c r="N38" s="8"/>
      <c r="O38" s="12"/>
    </row>
    <row r="39" spans="1:15">
      <c r="A39" s="32">
        <v>2</v>
      </c>
      <c r="B39" s="32">
        <v>0</v>
      </c>
      <c r="C39" s="32">
        <v>0</v>
      </c>
      <c r="D39" s="32">
        <v>0</v>
      </c>
      <c r="E39" s="8"/>
      <c r="F39" s="15" t="s">
        <v>17</v>
      </c>
      <c r="G39" s="24">
        <f>AVERAGE(D44:D55)</f>
        <v>0.51694041666666668</v>
      </c>
      <c r="I39" s="19"/>
      <c r="J39" s="8"/>
      <c r="K39" s="8"/>
      <c r="L39" s="8"/>
      <c r="M39" s="8"/>
      <c r="N39" s="8"/>
      <c r="O39" s="12"/>
    </row>
    <row r="40" spans="1:15">
      <c r="A40" s="32">
        <v>3</v>
      </c>
      <c r="B40" s="32">
        <v>0</v>
      </c>
      <c r="C40" s="32">
        <v>0</v>
      </c>
      <c r="D40" s="32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32">
        <v>4</v>
      </c>
      <c r="B41" s="32">
        <v>0</v>
      </c>
      <c r="C41" s="32">
        <v>0</v>
      </c>
      <c r="D41" s="32">
        <v>0</v>
      </c>
      <c r="E41" s="8"/>
      <c r="F41" s="11" t="s">
        <v>0</v>
      </c>
      <c r="G41" s="24">
        <f>AVERAGE(D43:D45)</f>
        <v>0.66666666666666663</v>
      </c>
      <c r="I41" s="19"/>
      <c r="J41" s="8"/>
      <c r="K41" s="8"/>
      <c r="L41" s="8"/>
      <c r="M41" s="8"/>
      <c r="N41" s="8"/>
      <c r="O41" s="12"/>
    </row>
    <row r="42" spans="1:15">
      <c r="A42" s="32">
        <v>5</v>
      </c>
      <c r="B42" s="32">
        <v>0</v>
      </c>
      <c r="C42" s="32">
        <v>0</v>
      </c>
      <c r="D42" s="32">
        <v>0</v>
      </c>
      <c r="E42" s="8"/>
      <c r="F42" s="15" t="s">
        <v>1</v>
      </c>
      <c r="G42" s="24">
        <f>AVERAGE(D46:D48)</f>
        <v>0.36861866666666671</v>
      </c>
      <c r="I42" s="19"/>
      <c r="J42" s="8"/>
      <c r="K42" s="8"/>
      <c r="L42" s="8"/>
      <c r="M42" s="8"/>
      <c r="N42" s="8"/>
      <c r="O42" s="12"/>
    </row>
    <row r="43" spans="1:15">
      <c r="A43" s="32">
        <v>6</v>
      </c>
      <c r="B43" s="32">
        <v>0</v>
      </c>
      <c r="C43" s="32">
        <v>0</v>
      </c>
      <c r="D43" s="32">
        <v>0</v>
      </c>
      <c r="E43" s="8"/>
      <c r="F43" s="15" t="s">
        <v>2</v>
      </c>
      <c r="G43" s="24">
        <f>AVERAGE(D49:D51)</f>
        <v>1.8325333333333336E-2</v>
      </c>
      <c r="I43" s="19"/>
      <c r="J43" s="8"/>
      <c r="K43" s="8"/>
      <c r="L43" s="8"/>
      <c r="M43" s="8"/>
      <c r="N43" s="8"/>
      <c r="O43" s="12"/>
    </row>
    <row r="44" spans="1:15">
      <c r="A44" s="32">
        <v>7</v>
      </c>
      <c r="B44" s="32">
        <v>7</v>
      </c>
      <c r="C44" s="32">
        <v>0</v>
      </c>
      <c r="D44" s="33">
        <v>1</v>
      </c>
      <c r="E44" s="8"/>
      <c r="F44" s="15" t="s">
        <v>3</v>
      </c>
      <c r="G44" s="24">
        <f>AVERAGE(D52:D54)</f>
        <v>0.68081766666666665</v>
      </c>
      <c r="I44" s="19"/>
      <c r="J44" s="8"/>
      <c r="K44" s="8"/>
      <c r="L44" s="8"/>
      <c r="M44" s="8"/>
      <c r="N44" s="8"/>
      <c r="O44" s="12"/>
    </row>
    <row r="45" spans="1:15">
      <c r="A45" s="32">
        <v>8</v>
      </c>
      <c r="B45" s="32">
        <v>180</v>
      </c>
      <c r="C45" s="32">
        <v>0</v>
      </c>
      <c r="D45" s="33">
        <v>1</v>
      </c>
      <c r="E45" s="8"/>
      <c r="F45" s="15" t="s">
        <v>4</v>
      </c>
      <c r="G45" s="24">
        <f>AVERAGE(D55:D57)</f>
        <v>0.66666666666666663</v>
      </c>
      <c r="I45" s="19"/>
      <c r="J45" s="8"/>
      <c r="K45" s="8"/>
      <c r="L45" s="8"/>
      <c r="M45" s="8"/>
      <c r="N45" s="8"/>
      <c r="O45" s="12"/>
    </row>
    <row r="46" spans="1:15">
      <c r="A46" s="32">
        <v>9</v>
      </c>
      <c r="B46" s="32">
        <v>472</v>
      </c>
      <c r="C46" s="32">
        <v>0</v>
      </c>
      <c r="D46" s="33">
        <v>1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32">
        <v>10</v>
      </c>
      <c r="B47" s="32">
        <v>640</v>
      </c>
      <c r="C47" s="32">
        <v>654</v>
      </c>
      <c r="D47" s="33">
        <v>2.1874999999999999E-2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.05" customHeight="1">
      <c r="A48" s="32">
        <v>11</v>
      </c>
      <c r="B48" s="32">
        <v>643</v>
      </c>
      <c r="C48" s="32">
        <v>697</v>
      </c>
      <c r="D48" s="33">
        <v>8.3981E-2</v>
      </c>
      <c r="E48" s="8"/>
      <c r="F48" s="41" t="s">
        <v>18</v>
      </c>
      <c r="G48" s="42">
        <f>SUM(B37:B60)</f>
        <v>5521</v>
      </c>
      <c r="I48" s="19"/>
      <c r="J48" s="8"/>
      <c r="K48" s="8"/>
      <c r="L48" s="8"/>
      <c r="M48" s="8"/>
      <c r="N48" s="8"/>
      <c r="O48" s="12"/>
    </row>
    <row r="49" spans="1:15">
      <c r="A49" s="32">
        <v>12</v>
      </c>
      <c r="B49" s="32">
        <v>637</v>
      </c>
      <c r="C49" s="32">
        <v>612</v>
      </c>
      <c r="D49" s="33">
        <v>3.9246000000000003E-2</v>
      </c>
      <c r="E49" s="8"/>
      <c r="F49" s="41"/>
      <c r="G49" s="42"/>
      <c r="I49" s="19"/>
      <c r="J49" s="8"/>
      <c r="K49" s="8"/>
      <c r="L49" s="8"/>
      <c r="M49" s="8"/>
      <c r="N49" s="8"/>
      <c r="O49" s="12"/>
    </row>
    <row r="50" spans="1:15" ht="16.05" customHeight="1">
      <c r="A50" s="32">
        <v>13</v>
      </c>
      <c r="B50" s="32">
        <v>635</v>
      </c>
      <c r="C50" s="32">
        <v>638</v>
      </c>
      <c r="D50" s="33">
        <v>4.7239999999999999E-3</v>
      </c>
      <c r="E50" s="8"/>
      <c r="F50" s="41" t="s">
        <v>19</v>
      </c>
      <c r="G50" s="42">
        <f>SUM(C37:C60)</f>
        <v>3839</v>
      </c>
      <c r="I50" s="19"/>
      <c r="J50" s="8"/>
      <c r="K50" s="8"/>
      <c r="L50" s="8"/>
      <c r="M50" s="8"/>
      <c r="N50" s="8"/>
      <c r="O50" s="12"/>
    </row>
    <row r="51" spans="1:15">
      <c r="A51" s="32">
        <v>14</v>
      </c>
      <c r="B51" s="32">
        <v>636</v>
      </c>
      <c r="C51" s="32">
        <v>629</v>
      </c>
      <c r="D51" s="33">
        <v>1.1006E-2</v>
      </c>
      <c r="E51" s="8"/>
      <c r="F51" s="41"/>
      <c r="G51" s="42"/>
      <c r="I51" s="19"/>
      <c r="J51" s="8"/>
      <c r="K51" s="8"/>
      <c r="L51" s="8"/>
      <c r="M51" s="8"/>
      <c r="N51" s="8"/>
      <c r="O51" s="12"/>
    </row>
    <row r="52" spans="1:15">
      <c r="A52" s="32">
        <v>15</v>
      </c>
      <c r="B52" s="32">
        <v>636</v>
      </c>
      <c r="C52" s="32">
        <v>609</v>
      </c>
      <c r="D52" s="33">
        <v>4.2452999999999998E-2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32">
        <v>16</v>
      </c>
      <c r="B53" s="32">
        <v>601</v>
      </c>
      <c r="C53" s="32">
        <v>0</v>
      </c>
      <c r="D53" s="33">
        <v>1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32">
        <v>17</v>
      </c>
      <c r="B54" s="32">
        <v>347</v>
      </c>
      <c r="C54" s="32">
        <v>0</v>
      </c>
      <c r="D54" s="33">
        <v>1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32">
        <v>18</v>
      </c>
      <c r="B55" s="32">
        <v>86</v>
      </c>
      <c r="C55" s="32">
        <v>0</v>
      </c>
      <c r="D55" s="33">
        <v>1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32">
        <v>19</v>
      </c>
      <c r="B56" s="32">
        <v>1</v>
      </c>
      <c r="C56" s="32">
        <v>0</v>
      </c>
      <c r="D56" s="33">
        <v>1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32">
        <v>20</v>
      </c>
      <c r="B57" s="32">
        <v>0</v>
      </c>
      <c r="C57" s="32">
        <v>0</v>
      </c>
      <c r="D57" s="32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32">
        <v>21</v>
      </c>
      <c r="B58" s="32">
        <v>0</v>
      </c>
      <c r="C58" s="32">
        <v>0</v>
      </c>
      <c r="D58" s="32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32">
        <v>22</v>
      </c>
      <c r="B59" s="32">
        <v>0</v>
      </c>
      <c r="C59" s="32">
        <v>0</v>
      </c>
      <c r="D59" s="32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32">
        <v>23</v>
      </c>
      <c r="B60" s="32">
        <v>0</v>
      </c>
      <c r="C60" s="32">
        <v>0</v>
      </c>
      <c r="D60" s="32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  <row r="61" spans="1:15" ht="18">
      <c r="A61" s="30"/>
      <c r="B61" s="31"/>
      <c r="C61" s="31"/>
      <c r="D61" s="31"/>
    </row>
  </sheetData>
  <mergeCells count="20">
    <mergeCell ref="A35:G35"/>
    <mergeCell ref="F36:G36"/>
    <mergeCell ref="F48:F49"/>
    <mergeCell ref="G48:G49"/>
    <mergeCell ref="F50:F51"/>
    <mergeCell ref="G50:G51"/>
    <mergeCell ref="F20:F21"/>
    <mergeCell ref="G20:G21"/>
    <mergeCell ref="N20:N21"/>
    <mergeCell ref="O20:O21"/>
    <mergeCell ref="F22:F23"/>
    <mergeCell ref="G22:G23"/>
    <mergeCell ref="N22:N23"/>
    <mergeCell ref="O22:O23"/>
    <mergeCell ref="A1:O1"/>
    <mergeCell ref="F3:I3"/>
    <mergeCell ref="A7:G7"/>
    <mergeCell ref="I7:O7"/>
    <mergeCell ref="F8:G8"/>
    <mergeCell ref="N8:O8"/>
  </mergeCells>
  <pageMargins left="0.7" right="0.7" top="0.75" bottom="0.75" header="0.3" footer="0.3"/>
  <pageSetup scale="54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1E6F-59EB-3F4C-A647-3A371DBE1FBF}">
  <sheetPr codeName="Sheet10">
    <pageSetUpPr fitToPage="1"/>
  </sheetPr>
  <dimension ref="A1:W60"/>
  <sheetViews>
    <sheetView zoomScale="110" workbookViewId="0">
      <selection activeCell="G37" sqref="G37"/>
    </sheetView>
  </sheetViews>
  <sheetFormatPr defaultColWidth="10.796875" defaultRowHeight="15.6"/>
  <cols>
    <col min="1" max="1" width="9.796875" style="5" customWidth="1"/>
    <col min="2" max="2" width="13.19921875" style="5" customWidth="1"/>
    <col min="3" max="3" width="11.796875" style="5" customWidth="1"/>
    <col min="4" max="4" width="10.796875" style="5"/>
    <col min="5" max="5" width="10.19921875" style="5" customWidth="1"/>
    <col min="6" max="6" width="14.796875" style="5" customWidth="1"/>
    <col min="7" max="7" width="10.796875" style="5"/>
    <col min="8" max="8" width="8" style="5" customWidth="1"/>
    <col min="9" max="9" width="12.19921875" style="5" bestFit="1" customWidth="1"/>
    <col min="10" max="10" width="12.19921875" style="5" customWidth="1"/>
    <col min="11" max="11" width="12.69921875" style="5" customWidth="1"/>
    <col min="12" max="12" width="10.796875" style="5"/>
    <col min="13" max="13" width="6.296875" style="5" customWidth="1"/>
    <col min="14" max="14" width="14.796875" style="5" bestFit="1" customWidth="1"/>
    <col min="15" max="15" width="10.796875" style="5"/>
    <col min="16" max="16" width="5.296875" style="5" customWidth="1"/>
    <col min="17" max="20" width="10.796875" style="5"/>
    <col min="21" max="21" width="11" style="5" customWidth="1"/>
    <col min="22" max="22" width="11.796875" style="5" customWidth="1"/>
    <col min="23" max="16384" width="10.796875" style="5"/>
  </cols>
  <sheetData>
    <row r="1" spans="1:23" ht="43.95" customHeight="1">
      <c r="A1" s="34" t="s">
        <v>30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21"/>
      <c r="Q1" s="21"/>
      <c r="R1" s="21"/>
      <c r="S1" s="21"/>
      <c r="T1" s="21"/>
      <c r="U1" s="21"/>
      <c r="V1" s="21"/>
      <c r="W1" s="21"/>
    </row>
    <row r="2" spans="1:23" ht="16.05" customHeight="1">
      <c r="A2" s="1"/>
      <c r="B2" s="1"/>
      <c r="C2" s="1"/>
      <c r="D2" s="1"/>
    </row>
    <row r="3" spans="1:23">
      <c r="F3" s="35" t="s">
        <v>5</v>
      </c>
      <c r="G3" s="36"/>
      <c r="H3" s="36"/>
      <c r="I3" s="37"/>
    </row>
    <row r="4" spans="1:23">
      <c r="F4" s="15" t="s">
        <v>6</v>
      </c>
      <c r="G4" s="15" t="s">
        <v>7</v>
      </c>
      <c r="H4" s="15" t="s">
        <v>8</v>
      </c>
      <c r="I4" s="15" t="s">
        <v>9</v>
      </c>
    </row>
    <row r="5" spans="1:23">
      <c r="F5" s="15">
        <v>8</v>
      </c>
      <c r="G5" s="15">
        <v>1</v>
      </c>
      <c r="H5" s="15">
        <v>2</v>
      </c>
      <c r="I5" s="15" t="str">
        <f>IF(ISBLANK(H5)," ",F3&amp;"("&amp;F5&amp;","&amp;G5&amp;","&amp;H5&amp;")")</f>
        <v>ARIMA(8,1,2)</v>
      </c>
    </row>
    <row r="7" spans="1:23">
      <c r="A7" s="38" t="s">
        <v>13</v>
      </c>
      <c r="B7" s="39"/>
      <c r="C7" s="39"/>
      <c r="D7" s="39"/>
      <c r="E7" s="39"/>
      <c r="F7" s="39"/>
      <c r="G7" s="40"/>
      <c r="I7" s="38" t="s">
        <v>22</v>
      </c>
      <c r="J7" s="39"/>
      <c r="K7" s="39"/>
      <c r="L7" s="39"/>
      <c r="M7" s="39"/>
      <c r="N7" s="39"/>
      <c r="O7" s="40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8" t="s">
        <v>14</v>
      </c>
      <c r="G8" s="40"/>
      <c r="I8" s="23"/>
      <c r="J8" s="23" t="s">
        <v>10</v>
      </c>
      <c r="K8" s="23" t="s">
        <v>11</v>
      </c>
      <c r="L8" s="23" t="s">
        <v>12</v>
      </c>
      <c r="M8" s="8"/>
      <c r="N8" s="38" t="s">
        <v>14</v>
      </c>
      <c r="O8" s="40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15" t="s">
        <v>15</v>
      </c>
      <c r="G9" s="28">
        <f>ABS(G22/G20-1)</f>
        <v>3.8745087761684616E-2</v>
      </c>
      <c r="I9" s="4">
        <v>0</v>
      </c>
      <c r="J9" s="4">
        <v>0</v>
      </c>
      <c r="K9" s="4">
        <v>0</v>
      </c>
      <c r="L9" s="4">
        <v>0</v>
      </c>
      <c r="M9" s="8"/>
      <c r="N9" s="15" t="s">
        <v>15</v>
      </c>
      <c r="O9" s="28">
        <f>ABS(O22/O20-1)</f>
        <v>2.8019233806846344E-3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15" t="s">
        <v>16</v>
      </c>
      <c r="G10" s="24">
        <f>AVERAGE(D9:D32)</f>
        <v>0.12476059555956975</v>
      </c>
      <c r="I10" s="4">
        <v>1</v>
      </c>
      <c r="J10" s="4">
        <v>0</v>
      </c>
      <c r="K10" s="4">
        <v>0</v>
      </c>
      <c r="L10" s="4">
        <v>0</v>
      </c>
      <c r="M10" s="8"/>
      <c r="N10" s="15" t="s">
        <v>16</v>
      </c>
      <c r="O10" s="24">
        <f>AVERAGE(L9:L32)</f>
        <v>0.11344015365196147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15" t="s">
        <v>17</v>
      </c>
      <c r="G11" s="24">
        <f>AVERAGE(D16:D27)</f>
        <v>0.24952119111913951</v>
      </c>
      <c r="I11" s="4">
        <v>2</v>
      </c>
      <c r="J11" s="4">
        <v>0</v>
      </c>
      <c r="K11" s="4">
        <v>0</v>
      </c>
      <c r="L11" s="4">
        <v>0</v>
      </c>
      <c r="M11" s="8"/>
      <c r="N11" s="15" t="s">
        <v>17</v>
      </c>
      <c r="O11" s="24">
        <f>AVERAGE(L16:L27)</f>
        <v>0.22688030730392295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0.23743344720997595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0.15074350676908654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15" t="s">
        <v>1</v>
      </c>
      <c r="G14" s="24">
        <f>AVERAGE(D18:D20)</f>
        <v>6.0099491889106717E-2</v>
      </c>
      <c r="I14" s="4">
        <v>5</v>
      </c>
      <c r="J14" s="4">
        <v>0</v>
      </c>
      <c r="K14" s="4">
        <v>0</v>
      </c>
      <c r="L14" s="4">
        <v>0</v>
      </c>
      <c r="M14" s="8"/>
      <c r="N14" s="15" t="s">
        <v>1</v>
      </c>
      <c r="O14" s="24">
        <f>AVERAGE(L18:L20)</f>
        <v>5.6225897069129692E-2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15" t="s">
        <v>2</v>
      </c>
      <c r="G15" s="24">
        <f>AVERAGE(D21:D23)</f>
        <v>5.687267889410319E-2</v>
      </c>
      <c r="I15" s="4">
        <v>6</v>
      </c>
      <c r="J15" s="4">
        <v>0</v>
      </c>
      <c r="K15" s="4">
        <v>0</v>
      </c>
      <c r="L15" s="4">
        <v>0</v>
      </c>
      <c r="M15" s="8"/>
      <c r="N15" s="15" t="s">
        <v>2</v>
      </c>
      <c r="O15" s="24">
        <f>AVERAGE(L21:L23)</f>
        <v>5.687267889410319E-2</v>
      </c>
    </row>
    <row r="16" spans="1:23">
      <c r="A16" s="4">
        <v>7</v>
      </c>
      <c r="B16" s="4">
        <v>8425</v>
      </c>
      <c r="C16" s="4">
        <v>8962</v>
      </c>
      <c r="D16" s="26">
        <f t="shared" ref="D16:D26" si="0">ABS(C16/B16-1)</f>
        <v>6.3738872403560798E-2</v>
      </c>
      <c r="E16" s="8"/>
      <c r="F16" s="15" t="s">
        <v>3</v>
      </c>
      <c r="G16" s="24">
        <f>AVERAGE(D24:D26)</f>
        <v>0.31034581315003895</v>
      </c>
      <c r="I16" s="4">
        <v>7</v>
      </c>
      <c r="J16" s="4">
        <v>8425</v>
      </c>
      <c r="K16" s="4">
        <v>5241.5714289999996</v>
      </c>
      <c r="L16" s="26">
        <f t="shared" ref="L16:L26" si="1">ABS(K16/J16-1)</f>
        <v>0.37785502326409504</v>
      </c>
      <c r="M16" s="8"/>
      <c r="N16" s="15" t="s">
        <v>3</v>
      </c>
      <c r="O16" s="24">
        <f>AVERAGE(L24:L26)</f>
        <v>0.31034581315003895</v>
      </c>
    </row>
    <row r="17" spans="1:15">
      <c r="A17" s="4">
        <v>8</v>
      </c>
      <c r="B17" s="4">
        <v>57663</v>
      </c>
      <c r="C17" s="4">
        <v>20265</v>
      </c>
      <c r="D17" s="26">
        <f t="shared" si="0"/>
        <v>0.64856146922636704</v>
      </c>
      <c r="E17" s="8"/>
      <c r="F17" s="15" t="s">
        <v>4</v>
      </c>
      <c r="G17" s="24">
        <f>AVERAGE(D27:D29)</f>
        <v>0.33333333333333331</v>
      </c>
      <c r="I17" s="4">
        <v>8</v>
      </c>
      <c r="J17" s="4">
        <v>57663</v>
      </c>
      <c r="K17" s="4">
        <v>53374.285713999998</v>
      </c>
      <c r="L17" s="26">
        <f t="shared" si="1"/>
        <v>7.4375497043164596E-2</v>
      </c>
      <c r="M17" s="8"/>
      <c r="N17" s="15" t="s">
        <v>4</v>
      </c>
      <c r="O17" s="24">
        <f>AVERAGE(L27:L29)</f>
        <v>0.33333333333333331</v>
      </c>
    </row>
    <row r="18" spans="1:15">
      <c r="A18" s="4">
        <v>9</v>
      </c>
      <c r="B18" s="4">
        <v>90257</v>
      </c>
      <c r="C18" s="4">
        <v>81120</v>
      </c>
      <c r="D18" s="26">
        <f t="shared" si="0"/>
        <v>0.1012331453516071</v>
      </c>
      <c r="E18" s="8"/>
      <c r="F18" s="8"/>
      <c r="G18" s="12"/>
      <c r="I18" s="4">
        <v>9</v>
      </c>
      <c r="J18" s="4">
        <v>90257</v>
      </c>
      <c r="K18" s="4">
        <v>82168.857143000001</v>
      </c>
      <c r="L18" s="26">
        <f t="shared" si="1"/>
        <v>8.9612360891676013E-2</v>
      </c>
      <c r="M18" s="8"/>
      <c r="N18" s="8"/>
      <c r="O18" s="12"/>
    </row>
    <row r="19" spans="1:15">
      <c r="A19" s="4">
        <v>10</v>
      </c>
      <c r="B19" s="4">
        <v>95864</v>
      </c>
      <c r="C19" s="4">
        <v>94625</v>
      </c>
      <c r="D19" s="26">
        <f t="shared" si="0"/>
        <v>1.2924559793040191E-2</v>
      </c>
      <c r="E19" s="8"/>
      <c r="F19" s="8"/>
      <c r="G19" s="12"/>
      <c r="I19" s="4">
        <v>10</v>
      </c>
      <c r="J19" s="4">
        <v>95864</v>
      </c>
      <c r="K19" s="4">
        <v>94625</v>
      </c>
      <c r="L19" s="26">
        <f t="shared" si="1"/>
        <v>1.2924559793040191E-2</v>
      </c>
      <c r="M19" s="8"/>
      <c r="N19" s="8"/>
      <c r="O19" s="12"/>
    </row>
    <row r="20" spans="1:15" ht="16.05" customHeight="1">
      <c r="A20" s="4">
        <v>11</v>
      </c>
      <c r="B20" s="4">
        <v>98245</v>
      </c>
      <c r="C20" s="4">
        <v>91747</v>
      </c>
      <c r="D20" s="26">
        <f t="shared" si="0"/>
        <v>6.6140770522672865E-2</v>
      </c>
      <c r="E20" s="8"/>
      <c r="F20" s="41" t="s">
        <v>18</v>
      </c>
      <c r="G20" s="42">
        <f>SUM(B9:B32)</f>
        <v>732609</v>
      </c>
      <c r="I20" s="4">
        <v>11</v>
      </c>
      <c r="J20" s="4">
        <v>98245</v>
      </c>
      <c r="K20" s="4">
        <v>91747</v>
      </c>
      <c r="L20" s="26">
        <f t="shared" si="1"/>
        <v>6.6140770522672865E-2</v>
      </c>
      <c r="M20" s="8"/>
      <c r="N20" s="41" t="s">
        <v>18</v>
      </c>
      <c r="O20" s="42">
        <f>SUM(J9:J32)</f>
        <v>732609</v>
      </c>
    </row>
    <row r="21" spans="1:15">
      <c r="A21" s="4">
        <v>12</v>
      </c>
      <c r="B21" s="4">
        <v>93058</v>
      </c>
      <c r="C21" s="4">
        <v>94879</v>
      </c>
      <c r="D21" s="26">
        <f t="shared" si="0"/>
        <v>1.9568441187216568E-2</v>
      </c>
      <c r="E21" s="8"/>
      <c r="F21" s="41"/>
      <c r="G21" s="42"/>
      <c r="I21" s="4">
        <v>12</v>
      </c>
      <c r="J21" s="4">
        <v>93058</v>
      </c>
      <c r="K21" s="4">
        <v>94879</v>
      </c>
      <c r="L21" s="26">
        <f t="shared" si="1"/>
        <v>1.9568441187216568E-2</v>
      </c>
      <c r="M21" s="8"/>
      <c r="N21" s="41"/>
      <c r="O21" s="42"/>
    </row>
    <row r="22" spans="1:15" ht="16.05" customHeight="1">
      <c r="A22" s="4">
        <v>13</v>
      </c>
      <c r="B22" s="4">
        <v>91041</v>
      </c>
      <c r="C22" s="4">
        <v>85473</v>
      </c>
      <c r="D22" s="26">
        <f t="shared" si="0"/>
        <v>6.1159257916762799E-2</v>
      </c>
      <c r="E22" s="8"/>
      <c r="F22" s="41" t="s">
        <v>19</v>
      </c>
      <c r="G22" s="42">
        <f>SUM(C9:C32)</f>
        <v>704224</v>
      </c>
      <c r="I22" s="4">
        <v>13</v>
      </c>
      <c r="J22" s="4">
        <v>91041</v>
      </c>
      <c r="K22" s="4">
        <v>85473</v>
      </c>
      <c r="L22" s="26">
        <f t="shared" si="1"/>
        <v>6.1159257916762799E-2</v>
      </c>
      <c r="M22" s="8"/>
      <c r="N22" s="41" t="s">
        <v>19</v>
      </c>
      <c r="O22" s="42">
        <f>SUM(K9:K32)</f>
        <v>734661.714286</v>
      </c>
    </row>
    <row r="23" spans="1:15">
      <c r="A23" s="4">
        <v>14</v>
      </c>
      <c r="B23" s="4">
        <v>79152</v>
      </c>
      <c r="C23" s="4">
        <v>86267</v>
      </c>
      <c r="D23" s="26">
        <f t="shared" si="0"/>
        <v>8.9890337578330204E-2</v>
      </c>
      <c r="E23" s="8"/>
      <c r="F23" s="41"/>
      <c r="G23" s="42"/>
      <c r="I23" s="4">
        <v>14</v>
      </c>
      <c r="J23" s="4">
        <v>79152</v>
      </c>
      <c r="K23" s="4">
        <v>86267</v>
      </c>
      <c r="L23" s="26">
        <f t="shared" si="1"/>
        <v>8.9890337578330204E-2</v>
      </c>
      <c r="M23" s="8"/>
      <c r="N23" s="41"/>
      <c r="O23" s="42"/>
    </row>
    <row r="24" spans="1:15">
      <c r="A24" s="4">
        <v>15</v>
      </c>
      <c r="B24" s="4">
        <v>65986</v>
      </c>
      <c r="C24" s="4">
        <v>69986</v>
      </c>
      <c r="D24" s="26">
        <f t="shared" si="0"/>
        <v>6.0618919164671325E-2</v>
      </c>
      <c r="E24" s="8"/>
      <c r="F24" s="8"/>
      <c r="G24" s="12"/>
      <c r="I24" s="4">
        <v>15</v>
      </c>
      <c r="J24" s="4">
        <v>65986</v>
      </c>
      <c r="K24" s="4">
        <v>69986</v>
      </c>
      <c r="L24" s="26">
        <f t="shared" si="1"/>
        <v>6.0618919164671325E-2</v>
      </c>
      <c r="M24" s="8"/>
      <c r="N24" s="8"/>
      <c r="O24" s="12"/>
    </row>
    <row r="25" spans="1:15">
      <c r="A25" s="4">
        <v>16</v>
      </c>
      <c r="B25" s="4">
        <v>39226</v>
      </c>
      <c r="C25" s="4">
        <v>52494</v>
      </c>
      <c r="D25" s="26">
        <f t="shared" si="0"/>
        <v>0.3382450415540712</v>
      </c>
      <c r="E25" s="8"/>
      <c r="F25" s="8"/>
      <c r="G25" s="12"/>
      <c r="I25" s="4">
        <v>16</v>
      </c>
      <c r="J25" s="4">
        <v>39226</v>
      </c>
      <c r="K25" s="4">
        <v>52494</v>
      </c>
      <c r="L25" s="26">
        <f t="shared" si="1"/>
        <v>0.3382450415540712</v>
      </c>
      <c r="M25" s="8"/>
      <c r="N25" s="8"/>
      <c r="O25" s="12"/>
    </row>
    <row r="26" spans="1:15">
      <c r="A26" s="4">
        <v>17</v>
      </c>
      <c r="B26" s="4">
        <v>12013</v>
      </c>
      <c r="C26" s="4">
        <v>18406</v>
      </c>
      <c r="D26" s="26">
        <f t="shared" si="0"/>
        <v>0.53217347873137433</v>
      </c>
      <c r="E26" s="8"/>
      <c r="F26" s="8"/>
      <c r="G26" s="12"/>
      <c r="I26" s="4">
        <v>17</v>
      </c>
      <c r="J26" s="4">
        <v>12013</v>
      </c>
      <c r="K26" s="4">
        <v>18406</v>
      </c>
      <c r="L26" s="26">
        <f t="shared" si="1"/>
        <v>0.53217347873137433</v>
      </c>
      <c r="M26" s="8"/>
      <c r="N26" s="8"/>
      <c r="O26" s="12"/>
    </row>
    <row r="27" spans="1:15">
      <c r="A27" s="4">
        <v>18</v>
      </c>
      <c r="B27" s="4">
        <v>1679</v>
      </c>
      <c r="C27" s="4">
        <v>0</v>
      </c>
      <c r="D27" s="4">
        <v>1</v>
      </c>
      <c r="E27" s="8"/>
      <c r="F27" s="8"/>
      <c r="G27" s="12"/>
      <c r="I27" s="4">
        <v>18</v>
      </c>
      <c r="J27" s="4">
        <v>1679</v>
      </c>
      <c r="K27" s="4">
        <v>0</v>
      </c>
      <c r="L27" s="4">
        <v>1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8" t="s">
        <v>21</v>
      </c>
      <c r="B35" s="39"/>
      <c r="C35" s="39"/>
      <c r="D35" s="39"/>
      <c r="E35" s="39"/>
      <c r="F35" s="39"/>
      <c r="G35" s="40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8" t="s">
        <v>14</v>
      </c>
      <c r="G36" s="40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15" t="s">
        <v>15</v>
      </c>
      <c r="G37" s="28">
        <f>ABS(G50/G48-1)</f>
        <v>6.9377097079069472E-2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15" t="s">
        <v>16</v>
      </c>
      <c r="G38" s="24">
        <f>AVERAGE(D37:D60)</f>
        <v>0.26573978419747391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15" t="s">
        <v>17</v>
      </c>
      <c r="G39" s="24">
        <f>AVERAGE(D44:D55)</f>
        <v>0.53147956839494781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0.15074350676908654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15" t="s">
        <v>1</v>
      </c>
      <c r="G42" s="24">
        <f>AVERAGE(D46:D48)</f>
        <v>5.6225897069129692E-2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15" t="s">
        <v>2</v>
      </c>
      <c r="G43" s="24">
        <f>AVERAGE(D49:D51)</f>
        <v>5.687267889410319E-2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8425</v>
      </c>
      <c r="C44" s="4">
        <v>5241.5714289999996</v>
      </c>
      <c r="D44" s="26">
        <f t="shared" ref="D44:D55" si="2">ABS(C44/B44-1)</f>
        <v>0.37785502326409504</v>
      </c>
      <c r="E44" s="8"/>
      <c r="F44" s="15" t="s">
        <v>3</v>
      </c>
      <c r="G44" s="24">
        <f>AVERAGE(D52:D54)</f>
        <v>1.1780522537817582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57663</v>
      </c>
      <c r="C45" s="4">
        <v>53374.285713999998</v>
      </c>
      <c r="D45" s="26">
        <f t="shared" si="2"/>
        <v>7.4375497043164596E-2</v>
      </c>
      <c r="E45" s="8"/>
      <c r="F45" s="15" t="s">
        <v>4</v>
      </c>
      <c r="G45" s="24">
        <f>AVERAGE(D55:D57)</f>
        <v>0.68402393706571374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90257</v>
      </c>
      <c r="C46" s="4">
        <v>82168.857143000001</v>
      </c>
      <c r="D46" s="26">
        <f t="shared" si="2"/>
        <v>8.9612360891676013E-2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95864</v>
      </c>
      <c r="C47" s="4">
        <v>94625</v>
      </c>
      <c r="D47" s="26">
        <f t="shared" si="2"/>
        <v>1.2924559793040191E-2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.05" customHeight="1">
      <c r="A48" s="4">
        <v>11</v>
      </c>
      <c r="B48" s="4">
        <v>98245</v>
      </c>
      <c r="C48" s="4">
        <v>91747</v>
      </c>
      <c r="D48" s="26">
        <f t="shared" si="2"/>
        <v>6.6140770522672865E-2</v>
      </c>
      <c r="E48" s="8"/>
      <c r="F48" s="41" t="s">
        <v>18</v>
      </c>
      <c r="G48" s="42">
        <f>SUM(B37:B60)</f>
        <v>732609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93058</v>
      </c>
      <c r="C49" s="4">
        <v>94879</v>
      </c>
      <c r="D49" s="26">
        <f t="shared" si="2"/>
        <v>1.9568441187216568E-2</v>
      </c>
      <c r="E49" s="8"/>
      <c r="F49" s="41"/>
      <c r="G49" s="42"/>
      <c r="I49" s="19"/>
      <c r="J49" s="8"/>
      <c r="K49" s="8"/>
      <c r="L49" s="8"/>
      <c r="M49" s="8"/>
      <c r="N49" s="8"/>
      <c r="O49" s="12"/>
    </row>
    <row r="50" spans="1:15" ht="16.05" customHeight="1">
      <c r="A50" s="4">
        <v>13</v>
      </c>
      <c r="B50" s="4">
        <v>91041</v>
      </c>
      <c r="C50" s="4">
        <v>85473</v>
      </c>
      <c r="D50" s="26">
        <f t="shared" si="2"/>
        <v>6.1159257916762799E-2</v>
      </c>
      <c r="E50" s="8"/>
      <c r="F50" s="41" t="s">
        <v>19</v>
      </c>
      <c r="G50" s="42">
        <f>SUM(C37:C60)</f>
        <v>783435.285714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79152</v>
      </c>
      <c r="C51" s="4">
        <v>86267</v>
      </c>
      <c r="D51" s="26">
        <f t="shared" si="2"/>
        <v>8.9890337578330204E-2</v>
      </c>
      <c r="E51" s="8"/>
      <c r="F51" s="41"/>
      <c r="G51" s="42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65986</v>
      </c>
      <c r="C52" s="4">
        <v>69986</v>
      </c>
      <c r="D52" s="26">
        <f t="shared" si="2"/>
        <v>6.0618919164671325E-2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39226</v>
      </c>
      <c r="C53" s="4">
        <v>70336</v>
      </c>
      <c r="D53" s="26">
        <f t="shared" si="2"/>
        <v>0.79309641564268607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12013</v>
      </c>
      <c r="C54" s="4">
        <v>44213.142856999999</v>
      </c>
      <c r="D54" s="26">
        <f t="shared" si="2"/>
        <v>2.6804414265379171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1679</v>
      </c>
      <c r="C55" s="4">
        <v>5124.4285710000004</v>
      </c>
      <c r="D55" s="26">
        <f t="shared" si="2"/>
        <v>2.0520718111971412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1:O1"/>
    <mergeCell ref="F3:I3"/>
    <mergeCell ref="A7:G7"/>
    <mergeCell ref="I7:O7"/>
    <mergeCell ref="F8:G8"/>
    <mergeCell ref="N8:O8"/>
    <mergeCell ref="F20:F21"/>
    <mergeCell ref="G20:G21"/>
    <mergeCell ref="N20:N21"/>
    <mergeCell ref="O20:O21"/>
    <mergeCell ref="F22:F23"/>
    <mergeCell ref="G22:G23"/>
    <mergeCell ref="N22:N23"/>
    <mergeCell ref="O22:O23"/>
    <mergeCell ref="A35:G35"/>
    <mergeCell ref="F36:G36"/>
    <mergeCell ref="F48:F49"/>
    <mergeCell ref="G48:G49"/>
    <mergeCell ref="F50:F51"/>
    <mergeCell ref="G50:G51"/>
  </mergeCells>
  <pageMargins left="0.7" right="0.7" top="0.75" bottom="0.75" header="0.3" footer="0.3"/>
  <pageSetup scale="54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89F42-4738-2D44-A7D1-814E7D626B6F}">
  <sheetPr codeName="Sheet11">
    <pageSetUpPr fitToPage="1"/>
  </sheetPr>
  <dimension ref="A1:W60"/>
  <sheetViews>
    <sheetView zoomScale="110" workbookViewId="0">
      <selection activeCell="G9" sqref="G9"/>
    </sheetView>
  </sheetViews>
  <sheetFormatPr defaultColWidth="10.796875" defaultRowHeight="15.6"/>
  <cols>
    <col min="1" max="1" width="9.796875" style="5" customWidth="1"/>
    <col min="2" max="2" width="13.19921875" style="5" customWidth="1"/>
    <col min="3" max="3" width="11.796875" style="5" customWidth="1"/>
    <col min="4" max="4" width="10.796875" style="5"/>
    <col min="5" max="5" width="10.19921875" style="5" customWidth="1"/>
    <col min="6" max="6" width="14.796875" style="5" customWidth="1"/>
    <col min="7" max="7" width="10.796875" style="5"/>
    <col min="8" max="8" width="8" style="5" customWidth="1"/>
    <col min="9" max="9" width="12.19921875" style="5" bestFit="1" customWidth="1"/>
    <col min="10" max="10" width="12.19921875" style="5" customWidth="1"/>
    <col min="11" max="11" width="12.69921875" style="5" customWidth="1"/>
    <col min="12" max="12" width="10.796875" style="5"/>
    <col min="13" max="13" width="6.296875" style="5" customWidth="1"/>
    <col min="14" max="14" width="14.796875" style="5" bestFit="1" customWidth="1"/>
    <col min="15" max="15" width="10.796875" style="5"/>
    <col min="16" max="16" width="5.296875" style="5" customWidth="1"/>
    <col min="17" max="20" width="10.796875" style="5"/>
    <col min="21" max="21" width="11" style="5" customWidth="1"/>
    <col min="22" max="22" width="11.796875" style="5" customWidth="1"/>
    <col min="23" max="16384" width="10.796875" style="5"/>
  </cols>
  <sheetData>
    <row r="1" spans="1:23" ht="43.95" customHeight="1">
      <c r="A1" s="34" t="s">
        <v>31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21"/>
      <c r="Q1" s="21"/>
      <c r="R1" s="21"/>
      <c r="S1" s="21"/>
      <c r="T1" s="21"/>
      <c r="U1" s="21"/>
      <c r="V1" s="21"/>
      <c r="W1" s="21"/>
    </row>
    <row r="2" spans="1:23" ht="16.05" customHeight="1">
      <c r="A2" s="1"/>
      <c r="B2" s="1"/>
      <c r="C2" s="1"/>
      <c r="D2" s="1"/>
    </row>
    <row r="3" spans="1:23">
      <c r="F3" s="35" t="s">
        <v>5</v>
      </c>
      <c r="G3" s="36"/>
      <c r="H3" s="36"/>
      <c r="I3" s="37"/>
    </row>
    <row r="4" spans="1:23">
      <c r="F4" s="15" t="s">
        <v>6</v>
      </c>
      <c r="G4" s="15" t="s">
        <v>7</v>
      </c>
      <c r="H4" s="15" t="s">
        <v>8</v>
      </c>
      <c r="I4" s="15" t="s">
        <v>9</v>
      </c>
    </row>
    <row r="5" spans="1:23">
      <c r="F5" s="15">
        <v>8</v>
      </c>
      <c r="G5" s="15">
        <v>1</v>
      </c>
      <c r="H5" s="15">
        <v>2</v>
      </c>
      <c r="I5" s="15" t="str">
        <f>IF(ISBLANK(H5)," ",F3&amp;"("&amp;F5&amp;","&amp;G5&amp;","&amp;H5&amp;")")</f>
        <v>ARIMA(8,1,2)</v>
      </c>
    </row>
    <row r="7" spans="1:23">
      <c r="A7" s="38" t="s">
        <v>13</v>
      </c>
      <c r="B7" s="39"/>
      <c r="C7" s="39"/>
      <c r="D7" s="39"/>
      <c r="E7" s="39"/>
      <c r="F7" s="39"/>
      <c r="G7" s="40"/>
      <c r="I7" s="38" t="s">
        <v>22</v>
      </c>
      <c r="J7" s="39"/>
      <c r="K7" s="39"/>
      <c r="L7" s="39"/>
      <c r="M7" s="39"/>
      <c r="N7" s="39"/>
      <c r="O7" s="40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8" t="s">
        <v>14</v>
      </c>
      <c r="G8" s="40"/>
      <c r="I8" s="23"/>
      <c r="J8" s="23" t="s">
        <v>10</v>
      </c>
      <c r="K8" s="23" t="s">
        <v>11</v>
      </c>
      <c r="L8" s="23" t="s">
        <v>12</v>
      </c>
      <c r="M8" s="8"/>
      <c r="N8" s="38" t="s">
        <v>14</v>
      </c>
      <c r="O8" s="40"/>
    </row>
    <row r="9" spans="1:23">
      <c r="A9" s="9">
        <v>0</v>
      </c>
      <c r="B9" s="9">
        <v>0</v>
      </c>
      <c r="C9" s="9">
        <v>0</v>
      </c>
      <c r="D9" s="9">
        <v>0</v>
      </c>
      <c r="E9" s="8"/>
      <c r="F9" s="15" t="s">
        <v>15</v>
      </c>
      <c r="G9" s="28">
        <f>ABS(G22/G20-1)</f>
        <v>4.2848877195663659E-3</v>
      </c>
      <c r="I9" s="9">
        <v>0</v>
      </c>
      <c r="J9" s="9">
        <v>0</v>
      </c>
      <c r="K9" s="9">
        <v>0</v>
      </c>
      <c r="L9" s="9">
        <v>0</v>
      </c>
      <c r="M9" s="8"/>
      <c r="N9" s="15" t="s">
        <v>15</v>
      </c>
      <c r="O9" s="28">
        <f>ABS(O22/O20-1)</f>
        <v>6.5573987805809919E-2</v>
      </c>
    </row>
    <row r="10" spans="1:23">
      <c r="A10" s="9">
        <v>1</v>
      </c>
      <c r="B10" s="9">
        <v>0</v>
      </c>
      <c r="C10" s="9">
        <v>0</v>
      </c>
      <c r="D10" s="9">
        <v>0</v>
      </c>
      <c r="E10" s="8"/>
      <c r="F10" s="15" t="s">
        <v>16</v>
      </c>
      <c r="G10" s="24">
        <f>AVERAGE(D9:D32)</f>
        <v>0.1896910343316823</v>
      </c>
      <c r="I10" s="9">
        <v>1</v>
      </c>
      <c r="J10" s="9">
        <v>0</v>
      </c>
      <c r="K10" s="9">
        <v>0</v>
      </c>
      <c r="L10" s="9">
        <v>0</v>
      </c>
      <c r="M10" s="8"/>
      <c r="N10" s="15" t="s">
        <v>16</v>
      </c>
      <c r="O10" s="24">
        <f>AVERAGE(L9:L32)</f>
        <v>0.13075408038404304</v>
      </c>
    </row>
    <row r="11" spans="1:23">
      <c r="A11" s="9">
        <v>2</v>
      </c>
      <c r="B11" s="9">
        <v>0</v>
      </c>
      <c r="C11" s="9">
        <v>0</v>
      </c>
      <c r="D11" s="9">
        <v>0</v>
      </c>
      <c r="E11" s="8"/>
      <c r="F11" s="15" t="s">
        <v>17</v>
      </c>
      <c r="G11" s="24">
        <f>AVERAGE(D16:D27)</f>
        <v>0.3793820686633646</v>
      </c>
      <c r="I11" s="9">
        <v>2</v>
      </c>
      <c r="J11" s="9">
        <v>0</v>
      </c>
      <c r="K11" s="9">
        <v>0</v>
      </c>
      <c r="L11" s="9">
        <v>0</v>
      </c>
      <c r="M11" s="8"/>
      <c r="N11" s="15" t="s">
        <v>17</v>
      </c>
      <c r="O11" s="24">
        <f>AVERAGE(L16:L27)</f>
        <v>0.26150816076808608</v>
      </c>
    </row>
    <row r="12" spans="1:23">
      <c r="A12" s="9">
        <v>3</v>
      </c>
      <c r="B12" s="9">
        <v>0</v>
      </c>
      <c r="C12" s="9">
        <v>0</v>
      </c>
      <c r="D12" s="9">
        <v>0</v>
      </c>
      <c r="E12" s="8"/>
      <c r="F12" s="10"/>
      <c r="G12" s="25"/>
      <c r="I12" s="9">
        <v>3</v>
      </c>
      <c r="J12" s="9">
        <v>0</v>
      </c>
      <c r="K12" s="9">
        <v>0</v>
      </c>
      <c r="L12" s="9">
        <v>0</v>
      </c>
      <c r="M12" s="8"/>
      <c r="N12" s="10"/>
      <c r="O12" s="25"/>
    </row>
    <row r="13" spans="1:23">
      <c r="A13" s="9">
        <v>4</v>
      </c>
      <c r="B13" s="9">
        <v>0</v>
      </c>
      <c r="C13" s="9">
        <v>0</v>
      </c>
      <c r="D13" s="9">
        <v>0</v>
      </c>
      <c r="E13" s="8"/>
      <c r="F13" s="11" t="s">
        <v>0</v>
      </c>
      <c r="G13" s="24">
        <f>AVERAGE(D15:D17)</f>
        <v>0.481419148809419</v>
      </c>
      <c r="I13" s="9">
        <v>4</v>
      </c>
      <c r="J13" s="9">
        <v>0</v>
      </c>
      <c r="K13" s="9">
        <v>0</v>
      </c>
      <c r="L13" s="9">
        <v>0</v>
      </c>
      <c r="M13" s="8"/>
      <c r="N13" s="11" t="s">
        <v>0</v>
      </c>
      <c r="O13" s="24">
        <f>AVERAGE(L15:L17)</f>
        <v>9.1566068529884873E-2</v>
      </c>
    </row>
    <row r="14" spans="1:23">
      <c r="A14" s="9">
        <v>5</v>
      </c>
      <c r="B14" s="9">
        <v>0</v>
      </c>
      <c r="C14" s="9">
        <v>0</v>
      </c>
      <c r="D14" s="9">
        <v>0</v>
      </c>
      <c r="E14" s="8"/>
      <c r="F14" s="15" t="s">
        <v>1</v>
      </c>
      <c r="G14" s="24">
        <f>AVERAGE(D18:D20)</f>
        <v>0.14085721740849511</v>
      </c>
      <c r="I14" s="9">
        <v>5</v>
      </c>
      <c r="J14" s="9">
        <v>0</v>
      </c>
      <c r="K14" s="9">
        <v>0</v>
      </c>
      <c r="L14" s="9">
        <v>0</v>
      </c>
      <c r="M14" s="8"/>
      <c r="N14" s="15" t="s">
        <v>1</v>
      </c>
      <c r="O14" s="24">
        <f>AVERAGE(L18:L20)</f>
        <v>5.9214666106915059E-2</v>
      </c>
    </row>
    <row r="15" spans="1:23">
      <c r="A15" s="9">
        <v>6</v>
      </c>
      <c r="B15" s="9">
        <v>0</v>
      </c>
      <c r="C15" s="9">
        <v>0</v>
      </c>
      <c r="D15" s="9">
        <v>0</v>
      </c>
      <c r="E15" s="8"/>
      <c r="F15" s="15" t="s">
        <v>2</v>
      </c>
      <c r="G15" s="24">
        <f>AVERAGE(D21:D23)</f>
        <v>6.268852546763308E-2</v>
      </c>
      <c r="I15" s="9">
        <v>6</v>
      </c>
      <c r="J15" s="9">
        <v>0</v>
      </c>
      <c r="K15" s="9">
        <v>0</v>
      </c>
      <c r="L15" s="9">
        <v>0</v>
      </c>
      <c r="M15" s="8"/>
      <c r="N15" s="15" t="s">
        <v>2</v>
      </c>
      <c r="O15" s="24">
        <f>AVERAGE(L21:L23)</f>
        <v>6.268852546763308E-2</v>
      </c>
    </row>
    <row r="16" spans="1:23">
      <c r="A16" s="9">
        <v>7</v>
      </c>
      <c r="B16" s="9">
        <v>2678</v>
      </c>
      <c r="C16" s="9">
        <v>390</v>
      </c>
      <c r="D16" s="26">
        <f t="shared" ref="D16:D27" si="0">ABS(C16/B16-1)</f>
        <v>0.85436893203883502</v>
      </c>
      <c r="E16" s="8"/>
      <c r="F16" s="15" t="s">
        <v>3</v>
      </c>
      <c r="G16" s="24">
        <f>AVERAGE(D24:D26)</f>
        <v>0.49923004963457807</v>
      </c>
      <c r="I16" s="9">
        <v>7</v>
      </c>
      <c r="J16" s="9">
        <v>2678</v>
      </c>
      <c r="K16" s="9">
        <v>2173.4285709999999</v>
      </c>
      <c r="L16" s="26">
        <f t="shared" ref="L16:L27" si="1">ABS(K16/J16-1)</f>
        <v>0.18841352837938763</v>
      </c>
      <c r="M16" s="8"/>
      <c r="N16" s="15" t="s">
        <v>3</v>
      </c>
      <c r="O16" s="24">
        <f>AVERAGE(L24:L26)</f>
        <v>0.49923004963457807</v>
      </c>
    </row>
    <row r="17" spans="1:15">
      <c r="A17" s="9">
        <v>8</v>
      </c>
      <c r="B17" s="9">
        <v>19285</v>
      </c>
      <c r="C17" s="9">
        <v>7909</v>
      </c>
      <c r="D17" s="26">
        <f t="shared" si="0"/>
        <v>0.5898885143894218</v>
      </c>
      <c r="E17" s="8"/>
      <c r="F17" s="15" t="s">
        <v>4</v>
      </c>
      <c r="G17" s="24">
        <f>AVERAGE(D27:D29)</f>
        <v>0.33333333333333331</v>
      </c>
      <c r="I17" s="9">
        <v>8</v>
      </c>
      <c r="J17" s="9">
        <v>19285</v>
      </c>
      <c r="K17" s="9">
        <v>20949</v>
      </c>
      <c r="L17" s="26">
        <f t="shared" si="1"/>
        <v>8.6284677210267002E-2</v>
      </c>
      <c r="M17" s="8"/>
      <c r="N17" s="15" t="s">
        <v>4</v>
      </c>
      <c r="O17" s="24">
        <f>AVERAGE(L27:L29)</f>
        <v>0.33333333333333331</v>
      </c>
    </row>
    <row r="18" spans="1:15">
      <c r="A18" s="9">
        <v>9</v>
      </c>
      <c r="B18" s="9">
        <v>43985</v>
      </c>
      <c r="C18" s="9">
        <v>30998</v>
      </c>
      <c r="D18" s="26">
        <f t="shared" si="0"/>
        <v>0.2952597476412413</v>
      </c>
      <c r="E18" s="8"/>
      <c r="F18" s="8"/>
      <c r="G18" s="12"/>
      <c r="I18" s="9">
        <v>9</v>
      </c>
      <c r="J18" s="9">
        <v>43985</v>
      </c>
      <c r="K18" s="9">
        <v>41771.142856999999</v>
      </c>
      <c r="L18" s="26">
        <f t="shared" si="1"/>
        <v>5.033209373650116E-2</v>
      </c>
      <c r="M18" s="8"/>
      <c r="N18" s="8"/>
      <c r="O18" s="12"/>
    </row>
    <row r="19" spans="1:15">
      <c r="A19" s="9">
        <v>10</v>
      </c>
      <c r="B19" s="9">
        <v>49686</v>
      </c>
      <c r="C19" s="9">
        <v>55901</v>
      </c>
      <c r="D19" s="26">
        <f t="shared" si="0"/>
        <v>0.12508553717344917</v>
      </c>
      <c r="E19" s="8"/>
      <c r="F19" s="8"/>
      <c r="G19" s="12"/>
      <c r="I19" s="9">
        <v>10</v>
      </c>
      <c r="J19" s="9">
        <v>49686</v>
      </c>
      <c r="K19" s="9">
        <v>55901</v>
      </c>
      <c r="L19" s="26">
        <f t="shared" si="1"/>
        <v>0.12508553717344917</v>
      </c>
      <c r="M19" s="8"/>
      <c r="N19" s="8"/>
      <c r="O19" s="12"/>
    </row>
    <row r="20" spans="1:15" ht="16.05" customHeight="1">
      <c r="A20" s="9">
        <v>11</v>
      </c>
      <c r="B20" s="9">
        <v>49857</v>
      </c>
      <c r="C20" s="9">
        <v>49746</v>
      </c>
      <c r="D20" s="26">
        <f t="shared" si="0"/>
        <v>2.2263674107948495E-3</v>
      </c>
      <c r="E20" s="8"/>
      <c r="F20" s="41" t="s">
        <v>18</v>
      </c>
      <c r="G20" s="42">
        <f>SUM(B9:B32)</f>
        <v>366404</v>
      </c>
      <c r="I20" s="9">
        <v>11</v>
      </c>
      <c r="J20" s="9">
        <v>49857</v>
      </c>
      <c r="K20" s="9">
        <v>49746</v>
      </c>
      <c r="L20" s="26">
        <f t="shared" si="1"/>
        <v>2.2263674107948495E-3</v>
      </c>
      <c r="M20" s="8"/>
      <c r="N20" s="41" t="s">
        <v>18</v>
      </c>
      <c r="O20" s="42">
        <f>SUM(J9:J32)</f>
        <v>366404</v>
      </c>
    </row>
    <row r="21" spans="1:15">
      <c r="A21" s="9">
        <v>12</v>
      </c>
      <c r="B21" s="9">
        <v>49624</v>
      </c>
      <c r="C21" s="9">
        <v>49000</v>
      </c>
      <c r="D21" s="26">
        <f t="shared" si="0"/>
        <v>1.2574560696437254E-2</v>
      </c>
      <c r="E21" s="8"/>
      <c r="F21" s="41"/>
      <c r="G21" s="42"/>
      <c r="I21" s="9">
        <v>12</v>
      </c>
      <c r="J21" s="9">
        <v>49624</v>
      </c>
      <c r="K21" s="9">
        <v>49000</v>
      </c>
      <c r="L21" s="26">
        <f t="shared" si="1"/>
        <v>1.2574560696437254E-2</v>
      </c>
      <c r="M21" s="8"/>
      <c r="N21" s="41"/>
      <c r="O21" s="42"/>
    </row>
    <row r="22" spans="1:15" ht="16.05" customHeight="1">
      <c r="A22" s="9">
        <v>13</v>
      </c>
      <c r="B22" s="9">
        <v>46898</v>
      </c>
      <c r="C22" s="9">
        <v>49311</v>
      </c>
      <c r="D22" s="26">
        <f t="shared" si="0"/>
        <v>5.1452087509062272E-2</v>
      </c>
      <c r="E22" s="8"/>
      <c r="F22" s="41" t="s">
        <v>19</v>
      </c>
      <c r="G22" s="42">
        <f>SUM(C9:C32)</f>
        <v>364834</v>
      </c>
      <c r="I22" s="9">
        <v>13</v>
      </c>
      <c r="J22" s="9">
        <v>46898</v>
      </c>
      <c r="K22" s="9">
        <v>49311</v>
      </c>
      <c r="L22" s="26">
        <f t="shared" si="1"/>
        <v>5.1452087509062272E-2</v>
      </c>
      <c r="M22" s="8"/>
      <c r="N22" s="41" t="s">
        <v>19</v>
      </c>
      <c r="O22" s="42">
        <f>SUM(K9:K32)</f>
        <v>390430.571428</v>
      </c>
    </row>
    <row r="23" spans="1:15">
      <c r="A23" s="9">
        <v>14</v>
      </c>
      <c r="B23" s="9">
        <v>39149</v>
      </c>
      <c r="C23" s="9">
        <v>44005</v>
      </c>
      <c r="D23" s="26">
        <f t="shared" si="0"/>
        <v>0.1240389281973997</v>
      </c>
      <c r="E23" s="8"/>
      <c r="F23" s="41"/>
      <c r="G23" s="42"/>
      <c r="I23" s="9">
        <v>14</v>
      </c>
      <c r="J23" s="9">
        <v>39149</v>
      </c>
      <c r="K23" s="9">
        <v>44005</v>
      </c>
      <c r="L23" s="26">
        <f t="shared" si="1"/>
        <v>0.1240389281973997</v>
      </c>
      <c r="M23" s="8"/>
      <c r="N23" s="41"/>
      <c r="O23" s="42"/>
    </row>
    <row r="24" spans="1:15">
      <c r="A24" s="9">
        <v>15</v>
      </c>
      <c r="B24" s="9">
        <v>33479</v>
      </c>
      <c r="C24" s="9">
        <v>34357</v>
      </c>
      <c r="D24" s="26">
        <f t="shared" si="0"/>
        <v>2.6225395023746323E-2</v>
      </c>
      <c r="E24" s="8"/>
      <c r="F24" s="8"/>
      <c r="G24" s="12"/>
      <c r="I24" s="9">
        <v>15</v>
      </c>
      <c r="J24" s="9">
        <v>33479</v>
      </c>
      <c r="K24" s="9">
        <v>34357</v>
      </c>
      <c r="L24" s="26">
        <f t="shared" si="1"/>
        <v>2.6225395023746323E-2</v>
      </c>
      <c r="M24" s="8"/>
      <c r="N24" s="8"/>
      <c r="O24" s="12"/>
    </row>
    <row r="25" spans="1:15">
      <c r="A25" s="9">
        <v>16</v>
      </c>
      <c r="B25" s="9">
        <v>24559</v>
      </c>
      <c r="C25" s="9">
        <v>28616</v>
      </c>
      <c r="D25" s="26">
        <f t="shared" si="0"/>
        <v>0.16519402255792182</v>
      </c>
      <c r="E25" s="8"/>
      <c r="F25" s="8"/>
      <c r="G25" s="12"/>
      <c r="I25" s="9">
        <v>16</v>
      </c>
      <c r="J25" s="9">
        <v>24559</v>
      </c>
      <c r="K25" s="9">
        <v>28616</v>
      </c>
      <c r="L25" s="26">
        <f t="shared" si="1"/>
        <v>0.16519402255792182</v>
      </c>
      <c r="M25" s="8"/>
      <c r="N25" s="8"/>
      <c r="O25" s="12"/>
    </row>
    <row r="26" spans="1:15">
      <c r="A26" s="9">
        <v>17</v>
      </c>
      <c r="B26" s="9">
        <v>6331</v>
      </c>
      <c r="C26" s="9">
        <v>14601</v>
      </c>
      <c r="D26" s="26">
        <f t="shared" si="0"/>
        <v>1.3062707313220661</v>
      </c>
      <c r="E26" s="8"/>
      <c r="F26" s="8"/>
      <c r="G26" s="12"/>
      <c r="I26" s="9">
        <v>17</v>
      </c>
      <c r="J26" s="9">
        <v>6331</v>
      </c>
      <c r="K26" s="9">
        <v>14601</v>
      </c>
      <c r="L26" s="26">
        <f t="shared" si="1"/>
        <v>1.3062707313220661</v>
      </c>
      <c r="M26" s="8"/>
      <c r="N26" s="8"/>
      <c r="O26" s="12"/>
    </row>
    <row r="27" spans="1:15">
      <c r="A27" s="9">
        <v>18</v>
      </c>
      <c r="B27" s="9">
        <v>873</v>
      </c>
      <c r="C27" s="9">
        <v>0</v>
      </c>
      <c r="D27" s="26">
        <f t="shared" si="0"/>
        <v>1</v>
      </c>
      <c r="E27" s="8"/>
      <c r="F27" s="8"/>
      <c r="G27" s="12"/>
      <c r="I27" s="9">
        <v>18</v>
      </c>
      <c r="J27" s="9">
        <v>873</v>
      </c>
      <c r="K27" s="9">
        <v>0</v>
      </c>
      <c r="L27" s="26">
        <f t="shared" si="1"/>
        <v>1</v>
      </c>
      <c r="M27" s="8"/>
      <c r="N27" s="8"/>
      <c r="O27" s="12"/>
    </row>
    <row r="28" spans="1:15">
      <c r="A28" s="9">
        <v>19</v>
      </c>
      <c r="B28" s="9">
        <v>0</v>
      </c>
      <c r="C28" s="9">
        <v>0</v>
      </c>
      <c r="D28" s="9">
        <v>0</v>
      </c>
      <c r="E28" s="8"/>
      <c r="F28" s="8"/>
      <c r="G28" s="12"/>
      <c r="I28" s="9">
        <v>19</v>
      </c>
      <c r="J28" s="9">
        <v>0</v>
      </c>
      <c r="K28" s="9">
        <v>0</v>
      </c>
      <c r="L28" s="9">
        <v>0</v>
      </c>
      <c r="M28" s="8"/>
      <c r="N28" s="8"/>
      <c r="O28" s="12"/>
    </row>
    <row r="29" spans="1:15">
      <c r="A29" s="9">
        <v>20</v>
      </c>
      <c r="B29" s="9">
        <v>0</v>
      </c>
      <c r="C29" s="9">
        <v>0</v>
      </c>
      <c r="D29" s="9">
        <v>0</v>
      </c>
      <c r="E29" s="8"/>
      <c r="F29" s="8"/>
      <c r="G29" s="12"/>
      <c r="I29" s="9">
        <v>20</v>
      </c>
      <c r="J29" s="9">
        <v>0</v>
      </c>
      <c r="K29" s="9">
        <v>0</v>
      </c>
      <c r="L29" s="9">
        <v>0</v>
      </c>
      <c r="M29" s="8"/>
      <c r="N29" s="8"/>
      <c r="O29" s="12"/>
    </row>
    <row r="30" spans="1:15">
      <c r="A30" s="9">
        <v>21</v>
      </c>
      <c r="B30" s="9">
        <v>0</v>
      </c>
      <c r="C30" s="9">
        <v>0</v>
      </c>
      <c r="D30" s="9">
        <v>0</v>
      </c>
      <c r="E30" s="8"/>
      <c r="F30" s="8"/>
      <c r="G30" s="12"/>
      <c r="I30" s="9">
        <v>21</v>
      </c>
      <c r="J30" s="9">
        <v>0</v>
      </c>
      <c r="K30" s="9">
        <v>0</v>
      </c>
      <c r="L30" s="9">
        <v>0</v>
      </c>
      <c r="M30" s="8"/>
      <c r="N30" s="8"/>
      <c r="O30" s="12"/>
    </row>
    <row r="31" spans="1:15">
      <c r="A31" s="9">
        <v>22</v>
      </c>
      <c r="B31" s="9">
        <v>0</v>
      </c>
      <c r="C31" s="9">
        <v>0</v>
      </c>
      <c r="D31" s="9">
        <v>0</v>
      </c>
      <c r="E31" s="8"/>
      <c r="F31" s="8"/>
      <c r="G31" s="12"/>
      <c r="I31" s="9">
        <v>22</v>
      </c>
      <c r="J31" s="9">
        <v>0</v>
      </c>
      <c r="K31" s="9">
        <v>0</v>
      </c>
      <c r="L31" s="9">
        <v>0</v>
      </c>
      <c r="M31" s="8"/>
      <c r="N31" s="8"/>
      <c r="O31" s="12"/>
    </row>
    <row r="32" spans="1:15">
      <c r="A32" s="9">
        <v>23</v>
      </c>
      <c r="B32" s="9">
        <v>0</v>
      </c>
      <c r="C32" s="9">
        <v>0</v>
      </c>
      <c r="D32" s="9">
        <v>0</v>
      </c>
      <c r="E32" s="13"/>
      <c r="F32" s="13"/>
      <c r="G32" s="14"/>
      <c r="I32" s="9">
        <v>23</v>
      </c>
      <c r="J32" s="9">
        <v>0</v>
      </c>
      <c r="K32" s="9">
        <v>0</v>
      </c>
      <c r="L32" s="9">
        <v>0</v>
      </c>
      <c r="M32" s="13"/>
      <c r="N32" s="13"/>
      <c r="O32" s="14"/>
    </row>
    <row r="35" spans="1:15">
      <c r="A35" s="38" t="s">
        <v>21</v>
      </c>
      <c r="B35" s="39"/>
      <c r="C35" s="39"/>
      <c r="D35" s="39"/>
      <c r="E35" s="39"/>
      <c r="F35" s="39"/>
      <c r="G35" s="40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8" t="s">
        <v>14</v>
      </c>
      <c r="G36" s="40"/>
      <c r="I36" s="19"/>
      <c r="J36" s="8"/>
      <c r="K36" s="8"/>
      <c r="L36" s="8"/>
      <c r="M36" s="8"/>
      <c r="N36" s="8"/>
      <c r="O36" s="12"/>
    </row>
    <row r="37" spans="1:15">
      <c r="A37" s="9">
        <v>0</v>
      </c>
      <c r="B37" s="9">
        <v>0</v>
      </c>
      <c r="C37" s="9">
        <v>0</v>
      </c>
      <c r="D37" s="9">
        <v>0</v>
      </c>
      <c r="E37" s="8"/>
      <c r="F37" s="15" t="s">
        <v>15</v>
      </c>
      <c r="G37" s="28">
        <f>ABS(G50/G48-1)</f>
        <v>0.10867395396338475</v>
      </c>
      <c r="I37" s="19"/>
      <c r="J37" s="8"/>
      <c r="K37" s="8"/>
      <c r="L37" s="8"/>
      <c r="M37" s="8"/>
      <c r="N37" s="8"/>
      <c r="O37" s="12"/>
    </row>
    <row r="38" spans="1:15">
      <c r="A38" s="9">
        <v>1</v>
      </c>
      <c r="B38" s="9">
        <v>0</v>
      </c>
      <c r="C38" s="9">
        <v>0</v>
      </c>
      <c r="D38" s="9">
        <v>0</v>
      </c>
      <c r="E38" s="8"/>
      <c r="F38" s="15" t="s">
        <v>16</v>
      </c>
      <c r="G38" s="24">
        <f>AVERAGE(D37:D60)</f>
        <v>0.26528865705704019</v>
      </c>
      <c r="I38" s="19"/>
      <c r="J38" s="8"/>
      <c r="K38" s="8"/>
      <c r="L38" s="8"/>
      <c r="M38" s="8"/>
      <c r="N38" s="8"/>
      <c r="O38" s="12"/>
    </row>
    <row r="39" spans="1:15">
      <c r="A39" s="9">
        <v>2</v>
      </c>
      <c r="B39" s="9">
        <v>0</v>
      </c>
      <c r="C39" s="9">
        <v>0</v>
      </c>
      <c r="D39" s="9">
        <v>0</v>
      </c>
      <c r="E39" s="8"/>
      <c r="F39" s="15" t="s">
        <v>17</v>
      </c>
      <c r="G39" s="24">
        <f>AVERAGE(D44:D55)</f>
        <v>0.53057731411408038</v>
      </c>
      <c r="I39" s="19"/>
      <c r="J39" s="8"/>
      <c r="K39" s="8"/>
      <c r="L39" s="8"/>
      <c r="M39" s="8"/>
      <c r="N39" s="8"/>
      <c r="O39" s="12"/>
    </row>
    <row r="40" spans="1:15">
      <c r="A40" s="9">
        <v>3</v>
      </c>
      <c r="B40" s="9">
        <v>0</v>
      </c>
      <c r="C40" s="9">
        <v>0</v>
      </c>
      <c r="D40" s="9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9">
        <v>4</v>
      </c>
      <c r="B41" s="9">
        <v>0</v>
      </c>
      <c r="C41" s="9">
        <v>0</v>
      </c>
      <c r="D41" s="9">
        <v>0</v>
      </c>
      <c r="E41" s="8"/>
      <c r="F41" s="11" t="s">
        <v>0</v>
      </c>
      <c r="G41" s="24">
        <f>AVERAGE(D43:D45)</f>
        <v>9.1566068529884873E-2</v>
      </c>
      <c r="I41" s="19"/>
      <c r="J41" s="8"/>
      <c r="K41" s="8"/>
      <c r="L41" s="8"/>
      <c r="M41" s="8"/>
      <c r="N41" s="8"/>
      <c r="O41" s="12"/>
    </row>
    <row r="42" spans="1:15">
      <c r="A42" s="9">
        <v>5</v>
      </c>
      <c r="B42" s="9">
        <v>0</v>
      </c>
      <c r="C42" s="9">
        <v>0</v>
      </c>
      <c r="D42" s="9">
        <v>0</v>
      </c>
      <c r="E42" s="8"/>
      <c r="F42" s="15" t="s">
        <v>1</v>
      </c>
      <c r="G42" s="24">
        <f>AVERAGE(D46:D48)</f>
        <v>5.9214666106915059E-2</v>
      </c>
      <c r="I42" s="19"/>
      <c r="J42" s="8"/>
      <c r="K42" s="8"/>
      <c r="L42" s="8"/>
      <c r="M42" s="8"/>
      <c r="N42" s="8"/>
      <c r="O42" s="12"/>
    </row>
    <row r="43" spans="1:15">
      <c r="A43" s="9">
        <v>6</v>
      </c>
      <c r="B43" s="9">
        <v>0</v>
      </c>
      <c r="C43" s="9">
        <v>0</v>
      </c>
      <c r="D43" s="9">
        <v>0</v>
      </c>
      <c r="E43" s="8"/>
      <c r="F43" s="15" t="s">
        <v>2</v>
      </c>
      <c r="G43" s="24">
        <f>AVERAGE(D49:D51)</f>
        <v>6.268852546763308E-2</v>
      </c>
      <c r="I43" s="19"/>
      <c r="J43" s="8"/>
      <c r="K43" s="8"/>
      <c r="L43" s="8"/>
      <c r="M43" s="8"/>
      <c r="N43" s="8"/>
      <c r="O43" s="12"/>
    </row>
    <row r="44" spans="1:15">
      <c r="A44" s="9">
        <v>7</v>
      </c>
      <c r="B44" s="9">
        <v>2678</v>
      </c>
      <c r="C44" s="9">
        <v>2173.4285709999999</v>
      </c>
      <c r="D44" s="26">
        <f t="shared" ref="D44:D55" si="2">ABS(C44/B44-1)</f>
        <v>0.18841352837938763</v>
      </c>
      <c r="E44" s="8"/>
      <c r="F44" s="15" t="s">
        <v>3</v>
      </c>
      <c r="G44" s="24">
        <f>AVERAGE(D52:D54)</f>
        <v>0.92956764583642471</v>
      </c>
      <c r="I44" s="19"/>
      <c r="J44" s="8"/>
      <c r="K44" s="8"/>
      <c r="L44" s="8"/>
      <c r="M44" s="8"/>
      <c r="N44" s="8"/>
      <c r="O44" s="12"/>
    </row>
    <row r="45" spans="1:15">
      <c r="A45" s="9">
        <v>8</v>
      </c>
      <c r="B45" s="9">
        <v>19285</v>
      </c>
      <c r="C45" s="9">
        <v>20949</v>
      </c>
      <c r="D45" s="26">
        <f t="shared" si="2"/>
        <v>8.6284677210267002E-2</v>
      </c>
      <c r="E45" s="8"/>
      <c r="F45" s="15" t="s">
        <v>4</v>
      </c>
      <c r="G45" s="24">
        <f>AVERAGE(D55:D57)</f>
        <v>0.9792723505154638</v>
      </c>
      <c r="I45" s="19"/>
      <c r="J45" s="8"/>
      <c r="K45" s="8"/>
      <c r="L45" s="8"/>
      <c r="M45" s="8"/>
      <c r="N45" s="8"/>
      <c r="O45" s="12"/>
    </row>
    <row r="46" spans="1:15">
      <c r="A46" s="9">
        <v>9</v>
      </c>
      <c r="B46" s="9">
        <v>43985</v>
      </c>
      <c r="C46" s="9">
        <v>41771.142856999999</v>
      </c>
      <c r="D46" s="26">
        <f t="shared" si="2"/>
        <v>5.033209373650116E-2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9">
        <v>10</v>
      </c>
      <c r="B47" s="9">
        <v>49686</v>
      </c>
      <c r="C47" s="9">
        <v>55901</v>
      </c>
      <c r="D47" s="26">
        <f t="shared" si="2"/>
        <v>0.12508553717344917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.05" customHeight="1">
      <c r="A48" s="9">
        <v>11</v>
      </c>
      <c r="B48" s="9">
        <v>49857</v>
      </c>
      <c r="C48" s="9">
        <v>49746</v>
      </c>
      <c r="D48" s="26">
        <f t="shared" si="2"/>
        <v>2.2263674107948495E-3</v>
      </c>
      <c r="E48" s="8"/>
      <c r="F48" s="41" t="s">
        <v>18</v>
      </c>
      <c r="G48" s="42">
        <f>SUM(B37:B60)</f>
        <v>366404</v>
      </c>
      <c r="I48" s="19"/>
      <c r="J48" s="8"/>
      <c r="K48" s="8"/>
      <c r="L48" s="8"/>
      <c r="M48" s="8"/>
      <c r="N48" s="8"/>
      <c r="O48" s="12"/>
    </row>
    <row r="49" spans="1:15">
      <c r="A49" s="9">
        <v>12</v>
      </c>
      <c r="B49" s="9">
        <v>49624</v>
      </c>
      <c r="C49" s="9">
        <v>49000</v>
      </c>
      <c r="D49" s="26">
        <f t="shared" si="2"/>
        <v>1.2574560696437254E-2</v>
      </c>
      <c r="E49" s="8"/>
      <c r="F49" s="41"/>
      <c r="G49" s="42"/>
      <c r="I49" s="19"/>
      <c r="J49" s="8"/>
      <c r="K49" s="8"/>
      <c r="L49" s="8"/>
      <c r="M49" s="8"/>
      <c r="N49" s="8"/>
      <c r="O49" s="12"/>
    </row>
    <row r="50" spans="1:15" ht="16.05" customHeight="1">
      <c r="A50" s="9">
        <v>13</v>
      </c>
      <c r="B50" s="9">
        <v>46898</v>
      </c>
      <c r="C50" s="9">
        <v>49311</v>
      </c>
      <c r="D50" s="26">
        <f t="shared" si="2"/>
        <v>5.1452087509062272E-2</v>
      </c>
      <c r="E50" s="8"/>
      <c r="F50" s="41" t="s">
        <v>19</v>
      </c>
      <c r="G50" s="42">
        <f>SUM(C37:C60)</f>
        <v>406222.571428</v>
      </c>
      <c r="I50" s="19"/>
      <c r="J50" s="8"/>
      <c r="K50" s="8"/>
      <c r="L50" s="8"/>
      <c r="M50" s="8"/>
      <c r="N50" s="8"/>
      <c r="O50" s="12"/>
    </row>
    <row r="51" spans="1:15">
      <c r="A51" s="9">
        <v>14</v>
      </c>
      <c r="B51" s="9">
        <v>39149</v>
      </c>
      <c r="C51" s="9">
        <v>44005</v>
      </c>
      <c r="D51" s="26">
        <f t="shared" si="2"/>
        <v>0.1240389281973997</v>
      </c>
      <c r="E51" s="8"/>
      <c r="F51" s="41"/>
      <c r="G51" s="42"/>
      <c r="I51" s="19"/>
      <c r="J51" s="8"/>
      <c r="K51" s="8"/>
      <c r="L51" s="8"/>
      <c r="M51" s="8"/>
      <c r="N51" s="8"/>
      <c r="O51" s="12"/>
    </row>
    <row r="52" spans="1:15">
      <c r="A52" s="9">
        <v>15</v>
      </c>
      <c r="B52" s="9">
        <v>33479</v>
      </c>
      <c r="C52" s="9">
        <v>34357</v>
      </c>
      <c r="D52" s="26">
        <f t="shared" si="2"/>
        <v>2.6225395023746323E-2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9">
        <v>16</v>
      </c>
      <c r="B53" s="9">
        <v>24559</v>
      </c>
      <c r="C53" s="9">
        <v>34249</v>
      </c>
      <c r="D53" s="26">
        <f t="shared" si="2"/>
        <v>0.3945600390895394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9">
        <v>17</v>
      </c>
      <c r="B54" s="9">
        <v>6331</v>
      </c>
      <c r="C54" s="9">
        <v>21322.285714000001</v>
      </c>
      <c r="D54" s="26">
        <f t="shared" si="2"/>
        <v>2.3679175033959883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9">
        <v>18</v>
      </c>
      <c r="B55" s="9">
        <v>873</v>
      </c>
      <c r="C55" s="9">
        <v>3437.7142859999999</v>
      </c>
      <c r="D55" s="26">
        <f t="shared" si="2"/>
        <v>2.9378170515463915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9">
        <v>19</v>
      </c>
      <c r="B56" s="9">
        <v>0</v>
      </c>
      <c r="C56" s="9">
        <v>0</v>
      </c>
      <c r="D56" s="9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9">
        <v>20</v>
      </c>
      <c r="B57" s="9">
        <v>0</v>
      </c>
      <c r="C57" s="9">
        <v>0</v>
      </c>
      <c r="D57" s="9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9">
        <v>21</v>
      </c>
      <c r="B58" s="9">
        <v>0</v>
      </c>
      <c r="C58" s="9">
        <v>0</v>
      </c>
      <c r="D58" s="9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9">
        <v>22</v>
      </c>
      <c r="B59" s="9">
        <v>0</v>
      </c>
      <c r="C59" s="9">
        <v>0</v>
      </c>
      <c r="D59" s="9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9">
        <v>23</v>
      </c>
      <c r="B60" s="9">
        <v>0</v>
      </c>
      <c r="C60" s="9">
        <v>0</v>
      </c>
      <c r="D60" s="9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35:G35"/>
    <mergeCell ref="F36:G36"/>
    <mergeCell ref="F48:F49"/>
    <mergeCell ref="G48:G49"/>
    <mergeCell ref="F50:F51"/>
    <mergeCell ref="G50:G51"/>
    <mergeCell ref="F20:F21"/>
    <mergeCell ref="G20:G21"/>
    <mergeCell ref="N20:N21"/>
    <mergeCell ref="O20:O21"/>
    <mergeCell ref="F22:F23"/>
    <mergeCell ref="G22:G23"/>
    <mergeCell ref="N22:N23"/>
    <mergeCell ref="O22:O23"/>
    <mergeCell ref="A1:O1"/>
    <mergeCell ref="F3:I3"/>
    <mergeCell ref="A7:G7"/>
    <mergeCell ref="I7:O7"/>
    <mergeCell ref="F8:G8"/>
    <mergeCell ref="N8:O8"/>
  </mergeCells>
  <pageMargins left="0.7" right="0.7" top="0.75" bottom="0.75" header="0.3" footer="0.3"/>
  <pageSetup scale="54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0B38-C9C9-BC4F-9EEA-015091A3CFE6}">
  <sheetPr codeName="Sheet12">
    <pageSetUpPr fitToPage="1"/>
  </sheetPr>
  <dimension ref="A1:W60"/>
  <sheetViews>
    <sheetView topLeftCell="A2" zoomScale="110" workbookViewId="0">
      <selection activeCell="O9" sqref="O9"/>
    </sheetView>
  </sheetViews>
  <sheetFormatPr defaultColWidth="10.796875" defaultRowHeight="15.6"/>
  <cols>
    <col min="1" max="1" width="9.796875" style="5" customWidth="1"/>
    <col min="2" max="2" width="13.19921875" style="5" customWidth="1"/>
    <col min="3" max="3" width="11.796875" style="5" customWidth="1"/>
    <col min="4" max="4" width="10.796875" style="5"/>
    <col min="5" max="5" width="10.19921875" style="5" customWidth="1"/>
    <col min="6" max="6" width="14.796875" style="5" customWidth="1"/>
    <col min="7" max="7" width="10.796875" style="5"/>
    <col min="8" max="8" width="8" style="5" customWidth="1"/>
    <col min="9" max="9" width="12.19921875" style="5" bestFit="1" customWidth="1"/>
    <col min="10" max="10" width="12.19921875" style="5" customWidth="1"/>
    <col min="11" max="11" width="12.69921875" style="5" customWidth="1"/>
    <col min="12" max="12" width="10.796875" style="5"/>
    <col min="13" max="13" width="6.296875" style="5" customWidth="1"/>
    <col min="14" max="14" width="14.796875" style="5" bestFit="1" customWidth="1"/>
    <col min="15" max="15" width="10.796875" style="5"/>
    <col min="16" max="16" width="5.296875" style="5" customWidth="1"/>
    <col min="17" max="20" width="10.796875" style="5"/>
    <col min="21" max="21" width="11" style="5" customWidth="1"/>
    <col min="22" max="22" width="11.796875" style="5" customWidth="1"/>
    <col min="23" max="16384" width="10.796875" style="5"/>
  </cols>
  <sheetData>
    <row r="1" spans="1:23" ht="43.95" customHeight="1">
      <c r="A1" s="34" t="s">
        <v>33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21"/>
      <c r="Q1" s="21"/>
      <c r="R1" s="21"/>
      <c r="S1" s="21"/>
      <c r="T1" s="21"/>
      <c r="U1" s="21"/>
      <c r="V1" s="21"/>
      <c r="W1" s="21"/>
    </row>
    <row r="2" spans="1:23" ht="16.05" customHeight="1">
      <c r="A2" s="1"/>
      <c r="B2" s="1"/>
      <c r="C2" s="1"/>
      <c r="D2" s="1"/>
    </row>
    <row r="3" spans="1:23">
      <c r="F3" s="35" t="s">
        <v>5</v>
      </c>
      <c r="G3" s="36"/>
      <c r="H3" s="36"/>
      <c r="I3" s="37"/>
    </row>
    <row r="4" spans="1:23">
      <c r="F4" s="15" t="s">
        <v>6</v>
      </c>
      <c r="G4" s="15" t="s">
        <v>7</v>
      </c>
      <c r="H4" s="15" t="s">
        <v>8</v>
      </c>
      <c r="I4" s="15" t="s">
        <v>9</v>
      </c>
    </row>
    <row r="5" spans="1:23">
      <c r="F5" s="15">
        <v>8</v>
      </c>
      <c r="G5" s="15">
        <v>1</v>
      </c>
      <c r="H5" s="15">
        <v>2</v>
      </c>
      <c r="I5" s="15" t="str">
        <f>IF(ISBLANK(H5)," ",F3&amp;"("&amp;F5&amp;","&amp;G5&amp;","&amp;H5&amp;")")</f>
        <v>ARIMA(8,1,2)</v>
      </c>
    </row>
    <row r="7" spans="1:23">
      <c r="A7" s="38" t="s">
        <v>13</v>
      </c>
      <c r="B7" s="39"/>
      <c r="C7" s="39"/>
      <c r="D7" s="39"/>
      <c r="E7" s="39"/>
      <c r="F7" s="39"/>
      <c r="G7" s="40"/>
      <c r="I7" s="38" t="s">
        <v>22</v>
      </c>
      <c r="J7" s="39"/>
      <c r="K7" s="39"/>
      <c r="L7" s="39"/>
      <c r="M7" s="39"/>
      <c r="N7" s="39"/>
      <c r="O7" s="40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8" t="s">
        <v>14</v>
      </c>
      <c r="G8" s="40"/>
      <c r="I8" s="23"/>
      <c r="J8" s="23" t="s">
        <v>10</v>
      </c>
      <c r="K8" s="23" t="s">
        <v>11</v>
      </c>
      <c r="L8" s="23" t="s">
        <v>12</v>
      </c>
      <c r="M8" s="8"/>
      <c r="N8" s="38" t="s">
        <v>14</v>
      </c>
      <c r="O8" s="40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15" t="s">
        <v>15</v>
      </c>
      <c r="G9" s="28">
        <f>ABS(G22/G20-1)</f>
        <v>4.7236469932982139E-2</v>
      </c>
      <c r="I9" s="4">
        <v>0</v>
      </c>
      <c r="J9" s="4">
        <v>0</v>
      </c>
      <c r="K9" s="4">
        <v>0</v>
      </c>
      <c r="L9" s="4">
        <v>0</v>
      </c>
      <c r="M9" s="8"/>
      <c r="N9" s="15" t="s">
        <v>15</v>
      </c>
      <c r="O9" s="28">
        <f>ABS(O22/O20-1)</f>
        <v>2.5904340325126896E-2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15" t="s">
        <v>16</v>
      </c>
      <c r="G10" s="24">
        <f>AVERAGE(D9:D32)</f>
        <v>8.8157764339664754E-2</v>
      </c>
      <c r="I10" s="4">
        <v>1</v>
      </c>
      <c r="J10" s="4">
        <v>0</v>
      </c>
      <c r="K10" s="4">
        <v>0</v>
      </c>
      <c r="L10" s="4">
        <v>0</v>
      </c>
      <c r="M10" s="8"/>
      <c r="N10" s="15" t="s">
        <v>16</v>
      </c>
      <c r="O10" s="24">
        <f>AVERAGE(L9:L32)</f>
        <v>7.000706252511972E-2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15" t="s">
        <v>17</v>
      </c>
      <c r="G11" s="24">
        <f>AVERAGE(D16:D27)</f>
        <v>0.17631552867932951</v>
      </c>
      <c r="I11" s="4">
        <v>2</v>
      </c>
      <c r="J11" s="4">
        <v>0</v>
      </c>
      <c r="K11" s="4">
        <v>0</v>
      </c>
      <c r="L11" s="4">
        <v>0</v>
      </c>
      <c r="M11" s="8"/>
      <c r="N11" s="15" t="s">
        <v>17</v>
      </c>
      <c r="O11" s="24">
        <f>AVERAGE(L16:L27)</f>
        <v>0.14001412505023944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0.27813595843086097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9.8264792840741744E-2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15" t="s">
        <v>1</v>
      </c>
      <c r="G14" s="24">
        <f>AVERAGE(D18:D20)</f>
        <v>5.2539821971351208E-2</v>
      </c>
      <c r="I14" s="4">
        <v>5</v>
      </c>
      <c r="J14" s="4">
        <v>0</v>
      </c>
      <c r="K14" s="4">
        <v>0</v>
      </c>
      <c r="L14" s="4">
        <v>0</v>
      </c>
      <c r="M14" s="8"/>
      <c r="N14" s="15" t="s">
        <v>1</v>
      </c>
      <c r="O14" s="24">
        <f>AVERAGE(L18:L20)</f>
        <v>8.7205373045110293E-2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15" t="s">
        <v>2</v>
      </c>
      <c r="G15" s="24">
        <f>AVERAGE(D21:D23)</f>
        <v>3.8790503767709983E-2</v>
      </c>
      <c r="I15" s="4">
        <v>6</v>
      </c>
      <c r="J15" s="4">
        <v>0</v>
      </c>
      <c r="K15" s="4">
        <v>0</v>
      </c>
      <c r="L15" s="4">
        <v>0</v>
      </c>
      <c r="M15" s="8"/>
      <c r="N15" s="15" t="s">
        <v>2</v>
      </c>
      <c r="O15" s="24">
        <f>AVERAGE(L21:L23)</f>
        <v>3.8790503767709983E-2</v>
      </c>
    </row>
    <row r="16" spans="1:23">
      <c r="A16" s="4">
        <v>7</v>
      </c>
      <c r="B16" s="4">
        <v>12041</v>
      </c>
      <c r="C16" s="4">
        <v>9415</v>
      </c>
      <c r="D16" s="26">
        <f t="shared" ref="D16:D26" si="0">ABS(C16/B16-1)</f>
        <v>0.21808819865459683</v>
      </c>
      <c r="E16" s="8"/>
      <c r="F16" s="15" t="s">
        <v>3</v>
      </c>
      <c r="G16" s="24">
        <f>AVERAGE(D24:D26)</f>
        <v>0.33579583054739581</v>
      </c>
      <c r="I16" s="4">
        <v>7</v>
      </c>
      <c r="J16" s="4">
        <v>12041</v>
      </c>
      <c r="K16" s="4">
        <v>11237.428571</v>
      </c>
      <c r="L16" s="26">
        <f t="shared" ref="L16:L26" si="1">ABS(K16/J16-1)</f>
        <v>6.6736270160285605E-2</v>
      </c>
      <c r="M16" s="8"/>
      <c r="N16" s="15" t="s">
        <v>3</v>
      </c>
      <c r="O16" s="24">
        <f>AVERAGE(L24:L26)</f>
        <v>0.33579583054739581</v>
      </c>
    </row>
    <row r="17" spans="1:15">
      <c r="A17" s="4">
        <v>8</v>
      </c>
      <c r="B17" s="4">
        <v>67293</v>
      </c>
      <c r="C17" s="4">
        <v>25819</v>
      </c>
      <c r="D17" s="26">
        <f t="shared" si="0"/>
        <v>0.61631967663798615</v>
      </c>
      <c r="E17" s="8"/>
      <c r="F17" s="15" t="s">
        <v>4</v>
      </c>
      <c r="G17" s="24">
        <f>AVERAGE(D27:D29)</f>
        <v>0</v>
      </c>
      <c r="I17" s="4">
        <v>8</v>
      </c>
      <c r="J17" s="4">
        <v>67293</v>
      </c>
      <c r="K17" s="4">
        <v>51946.285713999998</v>
      </c>
      <c r="L17" s="26">
        <f t="shared" si="1"/>
        <v>0.22805810836193963</v>
      </c>
      <c r="M17" s="8"/>
      <c r="N17" s="15" t="s">
        <v>4</v>
      </c>
      <c r="O17" s="24">
        <f>AVERAGE(L27:L29)</f>
        <v>0</v>
      </c>
    </row>
    <row r="18" spans="1:15">
      <c r="A18" s="4">
        <v>9</v>
      </c>
      <c r="B18" s="4">
        <v>99712</v>
      </c>
      <c r="C18" s="4">
        <v>93160</v>
      </c>
      <c r="D18" s="26">
        <f t="shared" si="0"/>
        <v>6.5709242618742003E-2</v>
      </c>
      <c r="E18" s="8"/>
      <c r="F18" s="8"/>
      <c r="G18" s="12"/>
      <c r="I18" s="4">
        <v>9</v>
      </c>
      <c r="J18" s="4">
        <v>99712</v>
      </c>
      <c r="K18" s="4">
        <v>82790.285713999998</v>
      </c>
      <c r="L18" s="26">
        <f t="shared" si="1"/>
        <v>0.16970589584001927</v>
      </c>
      <c r="M18" s="8"/>
      <c r="N18" s="8"/>
      <c r="O18" s="12"/>
    </row>
    <row r="19" spans="1:15">
      <c r="A19" s="4">
        <v>10</v>
      </c>
      <c r="B19" s="4">
        <v>100073</v>
      </c>
      <c r="C19" s="4">
        <v>102603</v>
      </c>
      <c r="D19" s="26">
        <f t="shared" si="0"/>
        <v>2.5281544472534945E-2</v>
      </c>
      <c r="E19" s="8"/>
      <c r="F19" s="8"/>
      <c r="G19" s="12"/>
      <c r="I19" s="4">
        <v>10</v>
      </c>
      <c r="J19" s="4">
        <v>100073</v>
      </c>
      <c r="K19" s="4">
        <v>102603</v>
      </c>
      <c r="L19" s="26">
        <f t="shared" si="1"/>
        <v>2.5281544472534945E-2</v>
      </c>
      <c r="M19" s="8"/>
      <c r="N19" s="8"/>
      <c r="O19" s="12"/>
    </row>
    <row r="20" spans="1:15" ht="16.05" customHeight="1">
      <c r="A20" s="4">
        <v>11</v>
      </c>
      <c r="B20" s="4">
        <v>100032</v>
      </c>
      <c r="C20" s="4">
        <v>93367</v>
      </c>
      <c r="D20" s="26">
        <f t="shared" si="0"/>
        <v>6.6628678822776677E-2</v>
      </c>
      <c r="E20" s="8"/>
      <c r="F20" s="41" t="s">
        <v>18</v>
      </c>
      <c r="G20" s="42">
        <f>SUM(B9:B32)</f>
        <v>824109</v>
      </c>
      <c r="I20" s="4">
        <v>11</v>
      </c>
      <c r="J20" s="4">
        <v>100032</v>
      </c>
      <c r="K20" s="4">
        <v>93367</v>
      </c>
      <c r="L20" s="26">
        <f t="shared" si="1"/>
        <v>6.6628678822776677E-2</v>
      </c>
      <c r="M20" s="8"/>
      <c r="N20" s="41" t="s">
        <v>18</v>
      </c>
      <c r="O20" s="42">
        <f>SUM(J9:J32)</f>
        <v>824109</v>
      </c>
    </row>
    <row r="21" spans="1:15">
      <c r="A21" s="4">
        <v>12</v>
      </c>
      <c r="B21" s="4">
        <v>100271</v>
      </c>
      <c r="C21" s="4">
        <v>97581</v>
      </c>
      <c r="D21" s="26">
        <f t="shared" si="0"/>
        <v>2.6827298022359392E-2</v>
      </c>
      <c r="E21" s="8"/>
      <c r="F21" s="41"/>
      <c r="G21" s="42"/>
      <c r="I21" s="4">
        <v>12</v>
      </c>
      <c r="J21" s="4">
        <v>100271</v>
      </c>
      <c r="K21" s="4">
        <v>97581</v>
      </c>
      <c r="L21" s="26">
        <f t="shared" si="1"/>
        <v>2.6827298022359392E-2</v>
      </c>
      <c r="M21" s="8"/>
      <c r="N21" s="41"/>
      <c r="O21" s="42"/>
    </row>
    <row r="22" spans="1:15" ht="16.05" customHeight="1">
      <c r="A22" s="4">
        <v>13</v>
      </c>
      <c r="B22" s="4">
        <v>100693</v>
      </c>
      <c r="C22" s="4">
        <v>94325</v>
      </c>
      <c r="D22" s="26">
        <f t="shared" si="0"/>
        <v>6.3241734777988556E-2</v>
      </c>
      <c r="E22" s="8"/>
      <c r="F22" s="41" t="s">
        <v>19</v>
      </c>
      <c r="G22" s="42">
        <f>SUM(C9:C32)</f>
        <v>785181</v>
      </c>
      <c r="I22" s="4">
        <v>13</v>
      </c>
      <c r="J22" s="4">
        <v>100693</v>
      </c>
      <c r="K22" s="4">
        <v>94325</v>
      </c>
      <c r="L22" s="26">
        <f t="shared" si="1"/>
        <v>6.3241734777988556E-2</v>
      </c>
      <c r="M22" s="8"/>
      <c r="N22" s="41" t="s">
        <v>19</v>
      </c>
      <c r="O22" s="42">
        <f>SUM(K9:K32)</f>
        <v>802760.99999899999</v>
      </c>
    </row>
    <row r="23" spans="1:15">
      <c r="A23" s="4">
        <v>14</v>
      </c>
      <c r="B23" s="4">
        <v>96873</v>
      </c>
      <c r="C23" s="4">
        <v>94325</v>
      </c>
      <c r="D23" s="26">
        <f t="shared" si="0"/>
        <v>2.6302478502782001E-2</v>
      </c>
      <c r="E23" s="8"/>
      <c r="F23" s="41"/>
      <c r="G23" s="42"/>
      <c r="I23" s="4">
        <v>14</v>
      </c>
      <c r="J23" s="4">
        <v>96873</v>
      </c>
      <c r="K23" s="4">
        <v>94325</v>
      </c>
      <c r="L23" s="26">
        <f t="shared" si="1"/>
        <v>2.6302478502782001E-2</v>
      </c>
      <c r="M23" s="8"/>
      <c r="N23" s="41"/>
      <c r="O23" s="42"/>
    </row>
    <row r="24" spans="1:15">
      <c r="A24" s="4">
        <v>15</v>
      </c>
      <c r="B24" s="4">
        <v>91881</v>
      </c>
      <c r="C24" s="4">
        <v>88098</v>
      </c>
      <c r="D24" s="26">
        <f t="shared" si="0"/>
        <v>4.117282136676792E-2</v>
      </c>
      <c r="E24" s="8"/>
      <c r="F24" s="8"/>
      <c r="G24" s="12"/>
      <c r="I24" s="4">
        <v>15</v>
      </c>
      <c r="J24" s="4">
        <v>91881</v>
      </c>
      <c r="K24" s="4">
        <v>88098</v>
      </c>
      <c r="L24" s="26">
        <f t="shared" si="1"/>
        <v>4.117282136676792E-2</v>
      </c>
      <c r="M24" s="8"/>
      <c r="N24" s="8"/>
      <c r="O24" s="12"/>
    </row>
    <row r="25" spans="1:15">
      <c r="A25" s="4">
        <v>16</v>
      </c>
      <c r="B25" s="4">
        <v>43451</v>
      </c>
      <c r="C25" s="4">
        <v>76990</v>
      </c>
      <c r="D25" s="26">
        <f t="shared" si="0"/>
        <v>0.77188096936779371</v>
      </c>
      <c r="E25" s="8"/>
      <c r="F25" s="8"/>
      <c r="G25" s="12"/>
      <c r="I25" s="4">
        <v>16</v>
      </c>
      <c r="J25" s="4">
        <v>43451</v>
      </c>
      <c r="K25" s="4">
        <v>76990</v>
      </c>
      <c r="L25" s="26">
        <f t="shared" si="1"/>
        <v>0.77188096936779371</v>
      </c>
      <c r="M25" s="8"/>
      <c r="N25" s="8"/>
      <c r="O25" s="12"/>
    </row>
    <row r="26" spans="1:15">
      <c r="A26" s="4">
        <v>17</v>
      </c>
      <c r="B26" s="4">
        <v>11789</v>
      </c>
      <c r="C26" s="4">
        <v>9498</v>
      </c>
      <c r="D26" s="26">
        <f t="shared" si="0"/>
        <v>0.19433370090762581</v>
      </c>
      <c r="E26" s="8"/>
      <c r="F26" s="8"/>
      <c r="G26" s="12"/>
      <c r="I26" s="4">
        <v>17</v>
      </c>
      <c r="J26" s="4">
        <v>11789</v>
      </c>
      <c r="K26" s="4">
        <v>9498</v>
      </c>
      <c r="L26" s="26">
        <f t="shared" si="1"/>
        <v>0.19433370090762581</v>
      </c>
      <c r="M26" s="8"/>
      <c r="N26" s="8"/>
      <c r="O26" s="12"/>
    </row>
    <row r="27" spans="1:15">
      <c r="A27" s="4">
        <v>18</v>
      </c>
      <c r="B27" s="4">
        <v>0</v>
      </c>
      <c r="C27" s="4">
        <v>0</v>
      </c>
      <c r="D27" s="4">
        <v>0</v>
      </c>
      <c r="E27" s="8"/>
      <c r="F27" s="8"/>
      <c r="G27" s="12"/>
      <c r="I27" s="4">
        <v>18</v>
      </c>
      <c r="J27" s="4">
        <v>0</v>
      </c>
      <c r="K27" s="4">
        <v>0</v>
      </c>
      <c r="L27" s="26">
        <v>0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8" t="s">
        <v>21</v>
      </c>
      <c r="B35" s="39"/>
      <c r="C35" s="39"/>
      <c r="D35" s="39"/>
      <c r="E35" s="39"/>
      <c r="F35" s="39"/>
      <c r="G35" s="40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8" t="s">
        <v>14</v>
      </c>
      <c r="G36" s="40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15" t="s">
        <v>15</v>
      </c>
      <c r="G37" s="28">
        <f>ABS(G50/G48-1)</f>
        <v>8.7219738432657845E-3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15" t="s">
        <v>16</v>
      </c>
      <c r="G38" s="24">
        <f>AVERAGE(D37:D60)</f>
        <v>0.18096435847830306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15" t="s">
        <v>17</v>
      </c>
      <c r="G39" s="24">
        <f>AVERAGE(D44:D55)</f>
        <v>0.36192871695660611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9.8264792840741744E-2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15" t="s">
        <v>1</v>
      </c>
      <c r="G42" s="24">
        <f>AVERAGE(D46:D48)</f>
        <v>8.7205373045110293E-2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15" t="s">
        <v>2</v>
      </c>
      <c r="G43" s="24">
        <f>AVERAGE(D49:D51)</f>
        <v>3.8790503767709983E-2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12041</v>
      </c>
      <c r="C44" s="4">
        <v>11237.428571</v>
      </c>
      <c r="D44" s="26">
        <f t="shared" ref="D44:D54" si="2">ABS(C44/B44-1)</f>
        <v>6.6736270160285605E-2</v>
      </c>
      <c r="E44" s="8"/>
      <c r="F44" s="15" t="s">
        <v>3</v>
      </c>
      <c r="G44" s="24">
        <f>AVERAGE(D52:D54)</f>
        <v>1.2234541981728624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67293</v>
      </c>
      <c r="C45" s="4">
        <v>51946.285713999998</v>
      </c>
      <c r="D45" s="26">
        <f t="shared" si="2"/>
        <v>0.22805810836193963</v>
      </c>
      <c r="E45" s="8"/>
      <c r="F45" s="15" t="s">
        <v>4</v>
      </c>
      <c r="G45" s="24">
        <f>AVERAGE(D55:D57)</f>
        <v>0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99712</v>
      </c>
      <c r="C46" s="4">
        <v>82790.285713999998</v>
      </c>
      <c r="D46" s="26">
        <f t="shared" si="2"/>
        <v>0.16970589584001927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100073</v>
      </c>
      <c r="C47" s="4">
        <v>102603</v>
      </c>
      <c r="D47" s="26">
        <f t="shared" si="2"/>
        <v>2.5281544472534945E-2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.05" customHeight="1">
      <c r="A48" s="4">
        <v>11</v>
      </c>
      <c r="B48" s="4">
        <v>100032</v>
      </c>
      <c r="C48" s="4">
        <v>93367</v>
      </c>
      <c r="D48" s="26">
        <f t="shared" si="2"/>
        <v>6.6628678822776677E-2</v>
      </c>
      <c r="E48" s="8"/>
      <c r="F48" s="41" t="s">
        <v>18</v>
      </c>
      <c r="G48" s="42">
        <f>SUM(B37:B60)</f>
        <v>824109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100271</v>
      </c>
      <c r="C49" s="4">
        <v>97581</v>
      </c>
      <c r="D49" s="26">
        <f t="shared" si="2"/>
        <v>2.6827298022359392E-2</v>
      </c>
      <c r="E49" s="8"/>
      <c r="F49" s="41"/>
      <c r="G49" s="42"/>
      <c r="I49" s="19"/>
      <c r="J49" s="8"/>
      <c r="K49" s="8"/>
      <c r="L49" s="8"/>
      <c r="M49" s="8"/>
      <c r="N49" s="8"/>
      <c r="O49" s="12"/>
    </row>
    <row r="50" spans="1:15" ht="16.05" customHeight="1">
      <c r="A50" s="4">
        <v>13</v>
      </c>
      <c r="B50" s="4">
        <v>100693</v>
      </c>
      <c r="C50" s="4">
        <v>94325</v>
      </c>
      <c r="D50" s="26">
        <f t="shared" si="2"/>
        <v>6.3241734777988556E-2</v>
      </c>
      <c r="E50" s="8"/>
      <c r="F50" s="41" t="s">
        <v>19</v>
      </c>
      <c r="G50" s="42">
        <f>SUM(C37:C60)</f>
        <v>831296.85714199999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96873</v>
      </c>
      <c r="C51" s="4">
        <v>94325</v>
      </c>
      <c r="D51" s="26">
        <f t="shared" si="2"/>
        <v>2.6302478502782001E-2</v>
      </c>
      <c r="E51" s="8"/>
      <c r="F51" s="41"/>
      <c r="G51" s="42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91881</v>
      </c>
      <c r="C52" s="4">
        <v>88098</v>
      </c>
      <c r="D52" s="26">
        <f t="shared" si="2"/>
        <v>4.117282136676792E-2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43451</v>
      </c>
      <c r="C53" s="4">
        <v>66779.857143000001</v>
      </c>
      <c r="D53" s="26">
        <f t="shared" si="2"/>
        <v>0.53690035080895715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11789</v>
      </c>
      <c r="C54" s="4">
        <v>48244</v>
      </c>
      <c r="D54" s="26">
        <f t="shared" si="2"/>
        <v>3.0922894223428621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0</v>
      </c>
      <c r="C55" s="4">
        <v>0</v>
      </c>
      <c r="D55" s="4">
        <v>0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35:G35"/>
    <mergeCell ref="F36:G36"/>
    <mergeCell ref="F48:F49"/>
    <mergeCell ref="G48:G49"/>
    <mergeCell ref="F50:F51"/>
    <mergeCell ref="G50:G51"/>
    <mergeCell ref="F20:F21"/>
    <mergeCell ref="G20:G21"/>
    <mergeCell ref="N20:N21"/>
    <mergeCell ref="O20:O21"/>
    <mergeCell ref="F22:F23"/>
    <mergeCell ref="G22:G23"/>
    <mergeCell ref="N22:N23"/>
    <mergeCell ref="O22:O23"/>
    <mergeCell ref="A1:O1"/>
    <mergeCell ref="F3:I3"/>
    <mergeCell ref="A7:G7"/>
    <mergeCell ref="I7:O7"/>
    <mergeCell ref="F8:G8"/>
    <mergeCell ref="N8:O8"/>
  </mergeCells>
  <pageMargins left="0.7" right="0.7" top="0.75" bottom="0.75" header="0.3" footer="0.3"/>
  <pageSetup scale="54" orientation="landscape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2E34F-48D9-7E46-A529-2095FF385499}">
  <sheetPr codeName="Sheet13">
    <pageSetUpPr fitToPage="1"/>
  </sheetPr>
  <dimension ref="A1:W60"/>
  <sheetViews>
    <sheetView zoomScale="110" workbookViewId="0">
      <selection activeCell="G9" sqref="G9"/>
    </sheetView>
  </sheetViews>
  <sheetFormatPr defaultColWidth="10.796875" defaultRowHeight="15.6"/>
  <cols>
    <col min="1" max="1" width="9.796875" style="5" customWidth="1"/>
    <col min="2" max="2" width="13.19921875" style="5" customWidth="1"/>
    <col min="3" max="3" width="11.796875" style="5" customWidth="1"/>
    <col min="4" max="4" width="10.796875" style="5"/>
    <col min="5" max="5" width="10.19921875" style="5" customWidth="1"/>
    <col min="6" max="6" width="14.796875" style="5" customWidth="1"/>
    <col min="7" max="7" width="10.796875" style="5"/>
    <col min="8" max="8" width="8" style="5" customWidth="1"/>
    <col min="9" max="9" width="12.19921875" style="5" bestFit="1" customWidth="1"/>
    <col min="10" max="10" width="12.19921875" style="5" customWidth="1"/>
    <col min="11" max="11" width="12.69921875" style="5" customWidth="1"/>
    <col min="12" max="12" width="10.796875" style="5"/>
    <col min="13" max="13" width="6.296875" style="5" customWidth="1"/>
    <col min="14" max="14" width="14.796875" style="5" bestFit="1" customWidth="1"/>
    <col min="15" max="15" width="10.796875" style="5"/>
    <col min="16" max="16" width="5.296875" style="5" customWidth="1"/>
    <col min="17" max="20" width="10.796875" style="5"/>
    <col min="21" max="21" width="11" style="5" customWidth="1"/>
    <col min="22" max="22" width="11.796875" style="5" customWidth="1"/>
    <col min="23" max="16384" width="10.796875" style="5"/>
  </cols>
  <sheetData>
    <row r="1" spans="1:23" ht="43.95" customHeight="1">
      <c r="A1" s="34" t="s">
        <v>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21"/>
      <c r="Q1" s="21"/>
      <c r="R1" s="21"/>
      <c r="S1" s="21"/>
      <c r="T1" s="21"/>
      <c r="U1" s="21"/>
      <c r="V1" s="21"/>
      <c r="W1" s="21"/>
    </row>
    <row r="2" spans="1:23" ht="16.05" customHeight="1">
      <c r="A2" s="1"/>
      <c r="B2" s="1"/>
      <c r="C2" s="1"/>
      <c r="D2" s="1"/>
    </row>
    <row r="3" spans="1:23">
      <c r="F3" s="35" t="s">
        <v>5</v>
      </c>
      <c r="G3" s="36"/>
      <c r="H3" s="36"/>
      <c r="I3" s="37"/>
    </row>
    <row r="4" spans="1:23">
      <c r="F4" s="15" t="s">
        <v>6</v>
      </c>
      <c r="G4" s="15" t="s">
        <v>7</v>
      </c>
      <c r="H4" s="15" t="s">
        <v>8</v>
      </c>
      <c r="I4" s="15" t="s">
        <v>9</v>
      </c>
    </row>
    <row r="5" spans="1:23">
      <c r="F5" s="15">
        <v>8</v>
      </c>
      <c r="G5" s="15">
        <v>1</v>
      </c>
      <c r="H5" s="15">
        <v>2</v>
      </c>
      <c r="I5" s="15" t="str">
        <f>IF(ISBLANK(H5)," ",F3&amp;"("&amp;F5&amp;","&amp;G5&amp;","&amp;H5&amp;")")</f>
        <v>ARIMA(8,1,2)</v>
      </c>
    </row>
    <row r="7" spans="1:23">
      <c r="A7" s="38" t="s">
        <v>13</v>
      </c>
      <c r="B7" s="39"/>
      <c r="C7" s="39"/>
      <c r="D7" s="39"/>
      <c r="E7" s="39"/>
      <c r="F7" s="39"/>
      <c r="G7" s="40"/>
      <c r="I7" s="38" t="s">
        <v>22</v>
      </c>
      <c r="J7" s="39"/>
      <c r="K7" s="39"/>
      <c r="L7" s="39"/>
      <c r="M7" s="39"/>
      <c r="N7" s="39"/>
      <c r="O7" s="40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8" t="s">
        <v>14</v>
      </c>
      <c r="G8" s="40"/>
      <c r="I8" s="23"/>
      <c r="J8" s="23" t="s">
        <v>10</v>
      </c>
      <c r="K8" s="23" t="s">
        <v>11</v>
      </c>
      <c r="L8" s="23" t="s">
        <v>12</v>
      </c>
      <c r="M8" s="8"/>
      <c r="N8" s="38" t="s">
        <v>14</v>
      </c>
      <c r="O8" s="40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15" t="s">
        <v>15</v>
      </c>
      <c r="G9" s="28">
        <f>ABS(G22/G20-1)</f>
        <v>5.9795866354357519E-2</v>
      </c>
      <c r="I9" s="4">
        <v>0</v>
      </c>
      <c r="J9" s="4">
        <v>0</v>
      </c>
      <c r="K9" s="4">
        <v>0</v>
      </c>
      <c r="L9" s="4">
        <v>0</v>
      </c>
      <c r="M9" s="8"/>
      <c r="N9" s="15" t="s">
        <v>15</v>
      </c>
      <c r="O9" s="28">
        <f>ABS(O22/O20-1)</f>
        <v>7.9113490600385861E-2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15" t="s">
        <v>16</v>
      </c>
      <c r="G10" s="24">
        <f>AVERAGE(D9:D32)</f>
        <v>0.49439162044823054</v>
      </c>
      <c r="I10" s="4">
        <v>1</v>
      </c>
      <c r="J10" s="4">
        <v>0</v>
      </c>
      <c r="K10" s="4">
        <v>0</v>
      </c>
      <c r="L10" s="4">
        <v>0</v>
      </c>
      <c r="M10" s="8"/>
      <c r="N10" s="15" t="s">
        <v>16</v>
      </c>
      <c r="O10" s="24">
        <f>AVERAGE(L9:L32)</f>
        <v>0.50718314413878762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15" t="s">
        <v>17</v>
      </c>
      <c r="G11" s="24">
        <f>AVERAGE(D16:D27)</f>
        <v>0.98878324089646108</v>
      </c>
      <c r="I11" s="4">
        <v>2</v>
      </c>
      <c r="J11" s="4">
        <v>0</v>
      </c>
      <c r="K11" s="4">
        <v>0</v>
      </c>
      <c r="L11" s="4">
        <v>0</v>
      </c>
      <c r="M11" s="8"/>
      <c r="N11" s="15" t="s">
        <v>17</v>
      </c>
      <c r="O11" s="24">
        <f>AVERAGE(L16:L27)</f>
        <v>1.0143662882775752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0.29864473714181089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0.31628789420732778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15" t="s">
        <v>1</v>
      </c>
      <c r="G14" s="24">
        <f>AVERAGE(D18:D20)</f>
        <v>0.18196224373691972</v>
      </c>
      <c r="I14" s="4">
        <v>5</v>
      </c>
      <c r="J14" s="4">
        <v>0</v>
      </c>
      <c r="K14" s="4">
        <v>0</v>
      </c>
      <c r="L14" s="4">
        <v>0</v>
      </c>
      <c r="M14" s="8"/>
      <c r="N14" s="15" t="s">
        <v>1</v>
      </c>
      <c r="O14" s="24">
        <f>AVERAGE(L18:L20)</f>
        <v>0.26665127619585954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15" t="s">
        <v>2</v>
      </c>
      <c r="G15" s="24">
        <f>AVERAGE(D21:D23)</f>
        <v>0.20497828717216612</v>
      </c>
      <c r="I15" s="4">
        <v>6</v>
      </c>
      <c r="J15" s="4">
        <v>0</v>
      </c>
      <c r="K15" s="4">
        <v>0</v>
      </c>
      <c r="L15" s="4">
        <v>0</v>
      </c>
      <c r="M15" s="8"/>
      <c r="N15" s="15" t="s">
        <v>2</v>
      </c>
      <c r="O15" s="24">
        <f>AVERAGE(L21:L23)</f>
        <v>0.20497828717216612</v>
      </c>
    </row>
    <row r="16" spans="1:23">
      <c r="A16" s="4">
        <v>7</v>
      </c>
      <c r="B16" s="4">
        <v>1282</v>
      </c>
      <c r="C16" s="4">
        <v>1031</v>
      </c>
      <c r="D16" s="26">
        <f t="shared" ref="D16:D27" si="0">ABS(C16/B16-1)</f>
        <v>0.19578783151326051</v>
      </c>
      <c r="E16" s="8"/>
      <c r="F16" s="15" t="s">
        <v>3</v>
      </c>
      <c r="G16" s="24">
        <f>AVERAGE(D24:D26)</f>
        <v>0.73142133387917418</v>
      </c>
      <c r="I16" s="4">
        <v>7</v>
      </c>
      <c r="J16" s="4">
        <v>1282</v>
      </c>
      <c r="K16" s="4">
        <v>669.57142899999997</v>
      </c>
      <c r="L16" s="26">
        <f t="shared" ref="L16:L27" si="1">ABS(K16/J16-1)</f>
        <v>0.47771339391575662</v>
      </c>
      <c r="M16" s="8"/>
      <c r="N16" s="15" t="s">
        <v>3</v>
      </c>
      <c r="O16" s="24">
        <f>AVERAGE(L24:L26)</f>
        <v>0.73142133387917418</v>
      </c>
    </row>
    <row r="17" spans="1:15">
      <c r="A17" s="4">
        <v>8</v>
      </c>
      <c r="B17" s="4">
        <v>8881</v>
      </c>
      <c r="C17" s="4">
        <v>2663</v>
      </c>
      <c r="D17" s="26">
        <f t="shared" si="0"/>
        <v>0.7001463799121721</v>
      </c>
      <c r="E17" s="8"/>
      <c r="F17" s="15" t="s">
        <v>4</v>
      </c>
      <c r="G17" s="24">
        <f>AVERAGE(D27:D29)</f>
        <v>2.5381263616557734</v>
      </c>
      <c r="I17" s="4">
        <v>8</v>
      </c>
      <c r="J17" s="4">
        <v>8881</v>
      </c>
      <c r="K17" s="4">
        <v>4696.7142860000004</v>
      </c>
      <c r="L17" s="26">
        <f t="shared" si="1"/>
        <v>0.47115028870622677</v>
      </c>
      <c r="M17" s="8"/>
      <c r="N17" s="15" t="s">
        <v>4</v>
      </c>
      <c r="O17" s="24">
        <f>AVERAGE(L27:L29)</f>
        <v>2.5381263616557734</v>
      </c>
    </row>
    <row r="18" spans="1:15">
      <c r="A18" s="4">
        <v>9</v>
      </c>
      <c r="B18" s="4">
        <v>12847</v>
      </c>
      <c r="C18" s="4">
        <v>11743</v>
      </c>
      <c r="D18" s="26">
        <f t="shared" si="0"/>
        <v>8.5934459406865393E-2</v>
      </c>
      <c r="E18" s="8"/>
      <c r="F18" s="8"/>
      <c r="G18" s="12"/>
      <c r="I18" s="4">
        <v>9</v>
      </c>
      <c r="J18" s="4">
        <v>12847</v>
      </c>
      <c r="K18" s="4">
        <v>8479</v>
      </c>
      <c r="L18" s="26">
        <f t="shared" si="1"/>
        <v>0.34000155678368493</v>
      </c>
      <c r="M18" s="8"/>
      <c r="N18" s="8"/>
      <c r="O18" s="12"/>
    </row>
    <row r="19" spans="1:15">
      <c r="A19" s="4">
        <v>10</v>
      </c>
      <c r="B19" s="4">
        <v>11017</v>
      </c>
      <c r="C19" s="4">
        <v>13157</v>
      </c>
      <c r="D19" s="26">
        <f t="shared" si="0"/>
        <v>0.19424525732958164</v>
      </c>
      <c r="E19" s="8"/>
      <c r="F19" s="8"/>
      <c r="G19" s="12"/>
      <c r="I19" s="4">
        <v>10</v>
      </c>
      <c r="J19" s="4">
        <v>11017</v>
      </c>
      <c r="K19" s="4">
        <v>13157</v>
      </c>
      <c r="L19" s="26">
        <f t="shared" si="1"/>
        <v>0.19424525732958164</v>
      </c>
      <c r="M19" s="8"/>
      <c r="N19" s="8"/>
      <c r="O19" s="12"/>
    </row>
    <row r="20" spans="1:15" ht="16.05" customHeight="1">
      <c r="A20" s="4">
        <v>11</v>
      </c>
      <c r="B20" s="4">
        <v>12574</v>
      </c>
      <c r="C20" s="4">
        <v>9233</v>
      </c>
      <c r="D20" s="26">
        <f t="shared" si="0"/>
        <v>0.26570701447431211</v>
      </c>
      <c r="E20" s="8"/>
      <c r="F20" s="41" t="s">
        <v>18</v>
      </c>
      <c r="G20" s="42">
        <f>SUM(B9:B32)</f>
        <v>82397</v>
      </c>
      <c r="I20" s="4">
        <v>11</v>
      </c>
      <c r="J20" s="4">
        <v>12574</v>
      </c>
      <c r="K20" s="4">
        <v>9233</v>
      </c>
      <c r="L20" s="26">
        <f t="shared" si="1"/>
        <v>0.26570701447431211</v>
      </c>
      <c r="M20" s="8"/>
      <c r="N20" s="41" t="s">
        <v>18</v>
      </c>
      <c r="O20" s="42">
        <f>SUM(J9:J32)</f>
        <v>82397</v>
      </c>
    </row>
    <row r="21" spans="1:15">
      <c r="A21" s="4">
        <v>12</v>
      </c>
      <c r="B21" s="4">
        <v>9681</v>
      </c>
      <c r="C21" s="4">
        <v>12288</v>
      </c>
      <c r="D21" s="26">
        <f t="shared" si="0"/>
        <v>0.2692903625658507</v>
      </c>
      <c r="E21" s="8"/>
      <c r="F21" s="41"/>
      <c r="G21" s="42"/>
      <c r="I21" s="4">
        <v>12</v>
      </c>
      <c r="J21" s="4">
        <v>9681</v>
      </c>
      <c r="K21" s="4">
        <v>12288</v>
      </c>
      <c r="L21" s="26">
        <f t="shared" si="1"/>
        <v>0.2692903625658507</v>
      </c>
      <c r="M21" s="8"/>
      <c r="N21" s="41"/>
      <c r="O21" s="42"/>
    </row>
    <row r="22" spans="1:15" ht="16.05" customHeight="1">
      <c r="A22" s="4">
        <v>13</v>
      </c>
      <c r="B22" s="4">
        <v>10119</v>
      </c>
      <c r="C22" s="4">
        <v>7833</v>
      </c>
      <c r="D22" s="26">
        <f t="shared" si="0"/>
        <v>0.22591165134894753</v>
      </c>
      <c r="E22" s="8"/>
      <c r="F22" s="41" t="s">
        <v>19</v>
      </c>
      <c r="G22" s="42">
        <f>SUM(C9:C32)</f>
        <v>77470</v>
      </c>
      <c r="I22" s="4">
        <v>13</v>
      </c>
      <c r="J22" s="4">
        <v>10119</v>
      </c>
      <c r="K22" s="4">
        <v>7833</v>
      </c>
      <c r="L22" s="26">
        <f t="shared" si="1"/>
        <v>0.22591165134894753</v>
      </c>
      <c r="M22" s="8"/>
      <c r="N22" s="41" t="s">
        <v>19</v>
      </c>
      <c r="O22" s="42">
        <f>SUM(K9:K32)</f>
        <v>75878.285715000005</v>
      </c>
    </row>
    <row r="23" spans="1:15">
      <c r="A23" s="4">
        <v>14</v>
      </c>
      <c r="B23" s="4">
        <v>8235</v>
      </c>
      <c r="C23" s="4">
        <v>9221</v>
      </c>
      <c r="D23" s="26">
        <f t="shared" si="0"/>
        <v>0.11973284760170011</v>
      </c>
      <c r="E23" s="8"/>
      <c r="F23" s="41"/>
      <c r="G23" s="42"/>
      <c r="I23" s="4">
        <v>14</v>
      </c>
      <c r="J23" s="4">
        <v>8235</v>
      </c>
      <c r="K23" s="4">
        <v>9221</v>
      </c>
      <c r="L23" s="26">
        <f t="shared" si="1"/>
        <v>0.11973284760170011</v>
      </c>
      <c r="M23" s="8"/>
      <c r="N23" s="41"/>
      <c r="O23" s="42"/>
    </row>
    <row r="24" spans="1:15">
      <c r="A24" s="4">
        <v>15</v>
      </c>
      <c r="B24" s="4">
        <v>4703</v>
      </c>
      <c r="C24" s="4">
        <v>6579</v>
      </c>
      <c r="D24" s="26">
        <f t="shared" si="0"/>
        <v>0.39889432277269821</v>
      </c>
      <c r="E24" s="8"/>
      <c r="F24" s="8"/>
      <c r="G24" s="12"/>
      <c r="I24" s="4">
        <v>15</v>
      </c>
      <c r="J24" s="4">
        <v>4703</v>
      </c>
      <c r="K24" s="4">
        <v>6579</v>
      </c>
      <c r="L24" s="26">
        <f t="shared" si="1"/>
        <v>0.39889432277269821</v>
      </c>
      <c r="M24" s="8"/>
      <c r="N24" s="8"/>
      <c r="O24" s="12"/>
    </row>
    <row r="25" spans="1:15">
      <c r="A25" s="4">
        <v>16</v>
      </c>
      <c r="B25" s="4">
        <v>1339</v>
      </c>
      <c r="C25" s="4">
        <v>2404</v>
      </c>
      <c r="D25" s="26">
        <f t="shared" si="0"/>
        <v>0.79536967886482457</v>
      </c>
      <c r="E25" s="8"/>
      <c r="F25" s="8"/>
      <c r="G25" s="12"/>
      <c r="I25" s="4">
        <v>16</v>
      </c>
      <c r="J25" s="4">
        <v>1339</v>
      </c>
      <c r="K25" s="4">
        <v>2404</v>
      </c>
      <c r="L25" s="26">
        <f t="shared" si="1"/>
        <v>0.79536967886482457</v>
      </c>
      <c r="M25" s="8"/>
      <c r="N25" s="8"/>
      <c r="O25" s="12"/>
    </row>
    <row r="26" spans="1:15">
      <c r="A26" s="4">
        <v>17</v>
      </c>
      <c r="B26" s="4">
        <v>1566</v>
      </c>
      <c r="C26" s="4">
        <v>0</v>
      </c>
      <c r="D26" s="26">
        <f t="shared" si="0"/>
        <v>1</v>
      </c>
      <c r="E26" s="8"/>
      <c r="F26" s="8"/>
      <c r="G26" s="12"/>
      <c r="I26" s="4">
        <v>17</v>
      </c>
      <c r="J26" s="4">
        <v>1566</v>
      </c>
      <c r="K26" s="4">
        <v>0</v>
      </c>
      <c r="L26" s="26">
        <f t="shared" si="1"/>
        <v>1</v>
      </c>
      <c r="M26" s="8"/>
      <c r="N26" s="8"/>
      <c r="O26" s="12"/>
    </row>
    <row r="27" spans="1:15">
      <c r="A27" s="4">
        <v>18</v>
      </c>
      <c r="B27" s="4">
        <v>153</v>
      </c>
      <c r="C27" s="4">
        <v>1318</v>
      </c>
      <c r="D27" s="26">
        <f t="shared" si="0"/>
        <v>7.6143790849673199</v>
      </c>
      <c r="E27" s="8"/>
      <c r="F27" s="8"/>
      <c r="G27" s="12"/>
      <c r="I27" s="4">
        <v>18</v>
      </c>
      <c r="J27" s="4">
        <v>153</v>
      </c>
      <c r="K27" s="4">
        <v>1318</v>
      </c>
      <c r="L27" s="26">
        <f t="shared" si="1"/>
        <v>7.6143790849673199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8" t="s">
        <v>21</v>
      </c>
      <c r="B35" s="39"/>
      <c r="C35" s="39"/>
      <c r="D35" s="39"/>
      <c r="E35" s="39"/>
      <c r="F35" s="39"/>
      <c r="G35" s="40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8" t="s">
        <v>14</v>
      </c>
      <c r="G36" s="40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15" t="s">
        <v>15</v>
      </c>
      <c r="G37" s="28">
        <f>ABS(G50/G48-1)</f>
        <v>3.8524287534740242E-3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15" t="s">
        <v>16</v>
      </c>
      <c r="G38" s="24">
        <f>AVERAGE(D37:D60)</f>
        <v>0.45645927965926258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15" t="s">
        <v>17</v>
      </c>
      <c r="G39" s="24">
        <f>AVERAGE(D44:D55)</f>
        <v>0.91291855931852517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0.31628789420732778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15" t="s">
        <v>1</v>
      </c>
      <c r="G42" s="24">
        <f>AVERAGE(D46:D48)</f>
        <v>0.26665127619585954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15" t="s">
        <v>2</v>
      </c>
      <c r="G43" s="24">
        <f>AVERAGE(D49:D51)</f>
        <v>0.20497828717216612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1282</v>
      </c>
      <c r="C44" s="4">
        <v>669.57142899999997</v>
      </c>
      <c r="D44" s="26">
        <f t="shared" ref="D44:D55" si="2">ABS(C44/B44-1)</f>
        <v>0.47771339391575662</v>
      </c>
      <c r="E44" s="8"/>
      <c r="F44" s="15" t="s">
        <v>3</v>
      </c>
      <c r="G44" s="24">
        <f>AVERAGE(D52:D54)</f>
        <v>1.822051208892647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8881</v>
      </c>
      <c r="C45" s="4">
        <v>4696.7142860000004</v>
      </c>
      <c r="D45" s="26">
        <f t="shared" si="2"/>
        <v>0.47115028870622677</v>
      </c>
      <c r="E45" s="8"/>
      <c r="F45" s="15" t="s">
        <v>4</v>
      </c>
      <c r="G45" s="24">
        <f>AVERAGE(D55:D57)</f>
        <v>1.0417055708061003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12847</v>
      </c>
      <c r="C46" s="4">
        <v>8479</v>
      </c>
      <c r="D46" s="26">
        <f t="shared" si="2"/>
        <v>0.34000155678368493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11017</v>
      </c>
      <c r="C47" s="4">
        <v>13157</v>
      </c>
      <c r="D47" s="26">
        <f t="shared" si="2"/>
        <v>0.19424525732958164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.05" customHeight="1">
      <c r="A48" s="4">
        <v>11</v>
      </c>
      <c r="B48" s="4">
        <v>12574</v>
      </c>
      <c r="C48" s="4">
        <v>9233</v>
      </c>
      <c r="D48" s="26">
        <f t="shared" si="2"/>
        <v>0.26570701447431211</v>
      </c>
      <c r="E48" s="8"/>
      <c r="F48" s="41" t="s">
        <v>18</v>
      </c>
      <c r="G48" s="42">
        <f>SUM(B37:B60)</f>
        <v>82397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9681</v>
      </c>
      <c r="C49" s="4">
        <v>12288</v>
      </c>
      <c r="D49" s="26">
        <f t="shared" si="2"/>
        <v>0.2692903625658507</v>
      </c>
      <c r="E49" s="8"/>
      <c r="F49" s="41"/>
      <c r="G49" s="42"/>
      <c r="I49" s="19"/>
      <c r="J49" s="8"/>
      <c r="K49" s="8"/>
      <c r="L49" s="8"/>
      <c r="M49" s="8"/>
      <c r="N49" s="8"/>
      <c r="O49" s="12"/>
    </row>
    <row r="50" spans="1:15" ht="16.05" customHeight="1">
      <c r="A50" s="4">
        <v>13</v>
      </c>
      <c r="B50" s="4">
        <v>10119</v>
      </c>
      <c r="C50" s="4">
        <v>7833</v>
      </c>
      <c r="D50" s="26">
        <f t="shared" si="2"/>
        <v>0.22591165134894753</v>
      </c>
      <c r="E50" s="8"/>
      <c r="F50" s="41" t="s">
        <v>19</v>
      </c>
      <c r="G50" s="42">
        <f>SUM(C37:C60)</f>
        <v>82714.428572000004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8235</v>
      </c>
      <c r="C51" s="4">
        <v>9221</v>
      </c>
      <c r="D51" s="26">
        <f t="shared" si="2"/>
        <v>0.11973284760170011</v>
      </c>
      <c r="E51" s="8"/>
      <c r="F51" s="41"/>
      <c r="G51" s="42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4703</v>
      </c>
      <c r="C52" s="4">
        <v>6579</v>
      </c>
      <c r="D52" s="26">
        <f t="shared" si="2"/>
        <v>0.39889432277269821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1339</v>
      </c>
      <c r="C53" s="4">
        <v>6726.4285710000004</v>
      </c>
      <c r="D53" s="26">
        <f t="shared" si="2"/>
        <v>4.0234716736370428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1566</v>
      </c>
      <c r="C54" s="4">
        <v>3200.5714290000001</v>
      </c>
      <c r="D54" s="26">
        <f t="shared" si="2"/>
        <v>1.0437876302681994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153</v>
      </c>
      <c r="C55" s="4">
        <v>631.14285700000005</v>
      </c>
      <c r="D55" s="26">
        <f t="shared" si="2"/>
        <v>3.1251167124183006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35:G35"/>
    <mergeCell ref="F36:G36"/>
    <mergeCell ref="F48:F49"/>
    <mergeCell ref="G48:G49"/>
    <mergeCell ref="F50:F51"/>
    <mergeCell ref="G50:G51"/>
    <mergeCell ref="F20:F21"/>
    <mergeCell ref="G20:G21"/>
    <mergeCell ref="N20:N21"/>
    <mergeCell ref="O20:O21"/>
    <mergeCell ref="F22:F23"/>
    <mergeCell ref="G22:G23"/>
    <mergeCell ref="N22:N23"/>
    <mergeCell ref="O22:O23"/>
    <mergeCell ref="A1:O1"/>
    <mergeCell ref="F3:I3"/>
    <mergeCell ref="A7:G7"/>
    <mergeCell ref="I7:O7"/>
    <mergeCell ref="F8:G8"/>
    <mergeCell ref="N8:O8"/>
  </mergeCells>
  <pageMargins left="0.7" right="0.7" top="0.75" bottom="0.75" header="0.3" footer="0.3"/>
  <pageSetup scale="54" orientation="landscape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37A2-7A4E-394A-B1C6-CE0D97E8AD8F}">
  <sheetPr codeName="Sheet14">
    <pageSetUpPr fitToPage="1"/>
  </sheetPr>
  <dimension ref="A1:W60"/>
  <sheetViews>
    <sheetView zoomScale="110" workbookViewId="0">
      <selection activeCell="D16" sqref="D16"/>
    </sheetView>
  </sheetViews>
  <sheetFormatPr defaultColWidth="10.796875" defaultRowHeight="15.6"/>
  <cols>
    <col min="1" max="1" width="9.796875" style="5" customWidth="1"/>
    <col min="2" max="2" width="13.19921875" style="5" customWidth="1"/>
    <col min="3" max="3" width="11.796875" style="5" customWidth="1"/>
    <col min="4" max="4" width="11.796875" style="5" bestFit="1" customWidth="1"/>
    <col min="5" max="5" width="10.19921875" style="5" customWidth="1"/>
    <col min="6" max="6" width="14.796875" style="5" customWidth="1"/>
    <col min="7" max="7" width="10.796875" style="5"/>
    <col min="8" max="8" width="8" style="5" customWidth="1"/>
    <col min="9" max="9" width="12.19921875" style="5" bestFit="1" customWidth="1"/>
    <col min="10" max="10" width="12.19921875" style="5" customWidth="1"/>
    <col min="11" max="11" width="12.69921875" style="5" customWidth="1"/>
    <col min="12" max="12" width="10.796875" style="5"/>
    <col min="13" max="13" width="6.296875" style="5" customWidth="1"/>
    <col min="14" max="14" width="14.796875" style="5" bestFit="1" customWidth="1"/>
    <col min="15" max="15" width="10.796875" style="5"/>
    <col min="16" max="16" width="5.296875" style="5" customWidth="1"/>
    <col min="17" max="20" width="10.796875" style="5"/>
    <col min="21" max="21" width="11" style="5" customWidth="1"/>
    <col min="22" max="22" width="11.796875" style="5" customWidth="1"/>
    <col min="23" max="16384" width="10.796875" style="5"/>
  </cols>
  <sheetData>
    <row r="1" spans="1:23" ht="43.95" customHeight="1">
      <c r="A1" s="34" t="s">
        <v>35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21"/>
      <c r="Q1" s="21"/>
      <c r="R1" s="21"/>
      <c r="S1" s="21"/>
      <c r="T1" s="21"/>
      <c r="U1" s="21"/>
      <c r="V1" s="21"/>
      <c r="W1" s="21"/>
    </row>
    <row r="2" spans="1:23" ht="16.05" customHeight="1">
      <c r="A2" s="1"/>
      <c r="B2" s="1"/>
      <c r="C2" s="1"/>
      <c r="D2" s="1"/>
    </row>
    <row r="3" spans="1:23">
      <c r="F3" s="35" t="s">
        <v>5</v>
      </c>
      <c r="G3" s="36"/>
      <c r="H3" s="36"/>
      <c r="I3" s="37"/>
    </row>
    <row r="4" spans="1:23">
      <c r="F4" s="15" t="s">
        <v>6</v>
      </c>
      <c r="G4" s="15" t="s">
        <v>7</v>
      </c>
      <c r="H4" s="15" t="s">
        <v>8</v>
      </c>
      <c r="I4" s="15" t="s">
        <v>9</v>
      </c>
    </row>
    <row r="5" spans="1:23">
      <c r="F5" s="15">
        <v>8</v>
      </c>
      <c r="G5" s="15">
        <v>1</v>
      </c>
      <c r="H5" s="15">
        <v>2</v>
      </c>
      <c r="I5" s="15" t="str">
        <f>IF(ISBLANK(H5)," ",F3&amp;"("&amp;F5&amp;","&amp;G5&amp;","&amp;H5&amp;")")</f>
        <v>ARIMA(8,1,2)</v>
      </c>
    </row>
    <row r="7" spans="1:23">
      <c r="A7" s="38" t="s">
        <v>13</v>
      </c>
      <c r="B7" s="39"/>
      <c r="C7" s="39"/>
      <c r="D7" s="39"/>
      <c r="E7" s="39"/>
      <c r="F7" s="39"/>
      <c r="G7" s="40"/>
      <c r="I7" s="38" t="s">
        <v>22</v>
      </c>
      <c r="J7" s="39"/>
      <c r="K7" s="39"/>
      <c r="L7" s="39"/>
      <c r="M7" s="39"/>
      <c r="N7" s="39"/>
      <c r="O7" s="40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8" t="s">
        <v>14</v>
      </c>
      <c r="G8" s="40"/>
      <c r="I8" s="23"/>
      <c r="J8" s="23" t="s">
        <v>10</v>
      </c>
      <c r="K8" s="23" t="s">
        <v>11</v>
      </c>
      <c r="L8" s="23" t="s">
        <v>12</v>
      </c>
      <c r="M8" s="8"/>
      <c r="N8" s="38" t="s">
        <v>14</v>
      </c>
      <c r="O8" s="40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15" t="s">
        <v>15</v>
      </c>
      <c r="G9" s="28">
        <f>ABS(G22/G20-1)</f>
        <v>1.3089443996776806E-2</v>
      </c>
      <c r="I9" s="4">
        <v>0</v>
      </c>
      <c r="J9" s="4">
        <v>0</v>
      </c>
      <c r="K9" s="4">
        <v>0</v>
      </c>
      <c r="L9" s="4">
        <v>0</v>
      </c>
      <c r="M9" s="8"/>
      <c r="N9" s="15" t="s">
        <v>15</v>
      </c>
      <c r="O9" s="28">
        <f>ABS(O22/O20-1)</f>
        <v>1.9011304247542382E-2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15" t="s">
        <v>16</v>
      </c>
      <c r="G10" s="24">
        <f>AVERAGE(D9:D32)</f>
        <v>0.34799093007111565</v>
      </c>
      <c r="I10" s="4">
        <v>1</v>
      </c>
      <c r="J10" s="4">
        <v>0</v>
      </c>
      <c r="K10" s="4">
        <v>0</v>
      </c>
      <c r="L10" s="4">
        <v>0</v>
      </c>
      <c r="M10" s="8"/>
      <c r="N10" s="15" t="s">
        <v>16</v>
      </c>
      <c r="O10" s="24">
        <f>AVERAGE(L9:L32)</f>
        <v>0.33983323199777821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15" t="s">
        <v>17</v>
      </c>
      <c r="G11" s="24">
        <f>AVERAGE(D16:D27)</f>
        <v>0.69598186014223129</v>
      </c>
      <c r="I11" s="4">
        <v>2</v>
      </c>
      <c r="J11" s="4">
        <v>0</v>
      </c>
      <c r="K11" s="4">
        <v>0</v>
      </c>
      <c r="L11" s="4">
        <v>0</v>
      </c>
      <c r="M11" s="8"/>
      <c r="N11" s="15" t="s">
        <v>17</v>
      </c>
      <c r="O11" s="24">
        <f>AVERAGE(L16:L27)</f>
        <v>0.67966646399555641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0.24190236988519662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0.19538915212689459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15" t="s">
        <v>1</v>
      </c>
      <c r="G14" s="24">
        <f>AVERAGE(D18:D20)</f>
        <v>0.18844466906489335</v>
      </c>
      <c r="I14" s="4">
        <v>5</v>
      </c>
      <c r="J14" s="4">
        <v>0</v>
      </c>
      <c r="K14" s="4">
        <v>0</v>
      </c>
      <c r="L14" s="4">
        <v>0</v>
      </c>
      <c r="M14" s="8"/>
      <c r="N14" s="15" t="s">
        <v>1</v>
      </c>
      <c r="O14" s="24">
        <f>AVERAGE(L18:L20)</f>
        <v>0.16969630223649548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15" t="s">
        <v>2</v>
      </c>
      <c r="G15" s="24">
        <f>AVERAGE(D21:D23)</f>
        <v>0.21198717329555741</v>
      </c>
      <c r="I15" s="4">
        <v>6</v>
      </c>
      <c r="J15" s="4">
        <v>0</v>
      </c>
      <c r="K15" s="4">
        <v>0</v>
      </c>
      <c r="L15" s="4">
        <v>0</v>
      </c>
      <c r="M15" s="8"/>
      <c r="N15" s="15" t="s">
        <v>2</v>
      </c>
      <c r="O15" s="24">
        <f>AVERAGE(L21:L23)</f>
        <v>0.21198717329555741</v>
      </c>
    </row>
    <row r="16" spans="1:23">
      <c r="A16" s="4">
        <v>7</v>
      </c>
      <c r="B16" s="4">
        <v>27378</v>
      </c>
      <c r="C16" s="4">
        <v>20285</v>
      </c>
      <c r="D16" s="26">
        <f t="shared" ref="D16:D27" si="0">ABS(C16/B16-1)</f>
        <v>0.25907663087150268</v>
      </c>
      <c r="E16" s="8"/>
      <c r="F16" s="15" t="s">
        <v>3</v>
      </c>
      <c r="G16" s="24">
        <f>AVERAGE(D24:D26)</f>
        <v>1.8082598949899447</v>
      </c>
      <c r="I16" s="4">
        <v>7</v>
      </c>
      <c r="J16" s="4">
        <v>27378</v>
      </c>
      <c r="K16" s="4">
        <v>13274</v>
      </c>
      <c r="L16" s="26">
        <f t="shared" ref="L16:L27" si="1">ABS(K16/J16-1)</f>
        <v>0.51515815618379723</v>
      </c>
      <c r="M16" s="8"/>
      <c r="N16" s="15" t="s">
        <v>3</v>
      </c>
      <c r="O16" s="24">
        <f>AVERAGE(L24:L26)</f>
        <v>1.8082598949899447</v>
      </c>
    </row>
    <row r="17" spans="1:15">
      <c r="A17" s="4">
        <v>8</v>
      </c>
      <c r="B17" s="4">
        <v>108692</v>
      </c>
      <c r="C17" s="4">
        <v>57973</v>
      </c>
      <c r="D17" s="26">
        <f t="shared" si="0"/>
        <v>0.46663047878408714</v>
      </c>
      <c r="E17" s="8"/>
      <c r="F17" s="15" t="s">
        <v>4</v>
      </c>
      <c r="G17" s="24">
        <f>AVERAGE(D27:D29)</f>
        <v>0.33333333333333331</v>
      </c>
      <c r="I17" s="4">
        <v>8</v>
      </c>
      <c r="J17" s="4">
        <v>108692</v>
      </c>
      <c r="K17" s="4">
        <v>100973.857143</v>
      </c>
      <c r="L17" s="26">
        <f t="shared" si="1"/>
        <v>7.100930019688656E-2</v>
      </c>
      <c r="M17" s="8"/>
      <c r="N17" s="15" t="s">
        <v>4</v>
      </c>
      <c r="O17" s="24">
        <f>AVERAGE(L27:L29)</f>
        <v>0.33333333333333331</v>
      </c>
    </row>
    <row r="18" spans="1:15">
      <c r="A18" s="4">
        <v>9</v>
      </c>
      <c r="B18" s="4">
        <v>245469</v>
      </c>
      <c r="C18" s="4">
        <v>151323</v>
      </c>
      <c r="D18" s="26">
        <f t="shared" si="0"/>
        <v>0.38353519181648188</v>
      </c>
      <c r="E18" s="8"/>
      <c r="F18" s="8"/>
      <c r="G18" s="12"/>
      <c r="I18" s="4">
        <v>9</v>
      </c>
      <c r="J18" s="4">
        <v>245469</v>
      </c>
      <c r="K18" s="4">
        <v>165129.428571</v>
      </c>
      <c r="L18" s="26">
        <f t="shared" si="1"/>
        <v>0.32729009133128828</v>
      </c>
      <c r="M18" s="8"/>
      <c r="N18" s="8"/>
      <c r="O18" s="12"/>
    </row>
    <row r="19" spans="1:15">
      <c r="A19" s="4">
        <v>10</v>
      </c>
      <c r="B19" s="4">
        <v>259718</v>
      </c>
      <c r="C19" s="4">
        <v>292041</v>
      </c>
      <c r="D19" s="26">
        <f t="shared" si="0"/>
        <v>0.12445421572628779</v>
      </c>
      <c r="E19" s="8"/>
      <c r="F19" s="8"/>
      <c r="G19" s="12"/>
      <c r="I19" s="4">
        <v>10</v>
      </c>
      <c r="J19" s="4">
        <v>259718</v>
      </c>
      <c r="K19" s="4">
        <v>292041</v>
      </c>
      <c r="L19" s="26">
        <f t="shared" si="1"/>
        <v>0.12445421572628779</v>
      </c>
      <c r="M19" s="8"/>
      <c r="N19" s="8"/>
      <c r="O19" s="12"/>
    </row>
    <row r="20" spans="1:15" ht="16.05" customHeight="1">
      <c r="A20" s="4">
        <v>11</v>
      </c>
      <c r="B20" s="4">
        <v>221782</v>
      </c>
      <c r="C20" s="4">
        <v>234500</v>
      </c>
      <c r="D20" s="26">
        <f t="shared" si="0"/>
        <v>5.7344599651910411E-2</v>
      </c>
      <c r="E20" s="8"/>
      <c r="F20" s="41" t="s">
        <v>18</v>
      </c>
      <c r="G20" s="42">
        <f>SUM(B9:B32)</f>
        <v>1551250</v>
      </c>
      <c r="I20" s="4">
        <v>11</v>
      </c>
      <c r="J20" s="4">
        <v>221782</v>
      </c>
      <c r="K20" s="4">
        <v>234500</v>
      </c>
      <c r="L20" s="26">
        <f t="shared" si="1"/>
        <v>5.7344599651910411E-2</v>
      </c>
      <c r="M20" s="8"/>
      <c r="N20" s="41" t="s">
        <v>18</v>
      </c>
      <c r="O20" s="42">
        <f>SUM(J9:J32)</f>
        <v>1551250</v>
      </c>
    </row>
    <row r="21" spans="1:15">
      <c r="A21" s="4">
        <v>12</v>
      </c>
      <c r="B21" s="4">
        <v>184258</v>
      </c>
      <c r="C21" s="4">
        <v>200025</v>
      </c>
      <c r="D21" s="26">
        <f t="shared" si="0"/>
        <v>8.557023304279876E-2</v>
      </c>
      <c r="E21" s="8"/>
      <c r="F21" s="41"/>
      <c r="G21" s="42"/>
      <c r="I21" s="4">
        <v>12</v>
      </c>
      <c r="J21" s="4">
        <v>184258</v>
      </c>
      <c r="K21" s="4">
        <v>200025</v>
      </c>
      <c r="L21" s="26">
        <f t="shared" si="1"/>
        <v>8.557023304279876E-2</v>
      </c>
      <c r="M21" s="8"/>
      <c r="N21" s="41"/>
      <c r="O21" s="42"/>
    </row>
    <row r="22" spans="1:15" ht="16.05" customHeight="1">
      <c r="A22" s="4">
        <v>13</v>
      </c>
      <c r="B22" s="4">
        <v>202371</v>
      </c>
      <c r="C22" s="4">
        <v>165188</v>
      </c>
      <c r="D22" s="26">
        <f t="shared" si="0"/>
        <v>0.18373680023323502</v>
      </c>
      <c r="E22" s="8"/>
      <c r="F22" s="41" t="s">
        <v>19</v>
      </c>
      <c r="G22" s="42">
        <f>SUM(C9:C32)</f>
        <v>1530945</v>
      </c>
      <c r="I22" s="4">
        <v>13</v>
      </c>
      <c r="J22" s="4">
        <v>202371</v>
      </c>
      <c r="K22" s="4">
        <v>165188</v>
      </c>
      <c r="L22" s="26">
        <f t="shared" si="1"/>
        <v>0.18373680023323502</v>
      </c>
      <c r="M22" s="8"/>
      <c r="N22" s="41" t="s">
        <v>19</v>
      </c>
      <c r="O22" s="42">
        <f>SUM(K9:K32)</f>
        <v>1580741.285714</v>
      </c>
    </row>
    <row r="23" spans="1:15">
      <c r="A23" s="4">
        <v>14</v>
      </c>
      <c r="B23" s="4">
        <v>153256</v>
      </c>
      <c r="C23" s="4">
        <v>209448</v>
      </c>
      <c r="D23" s="26">
        <f t="shared" si="0"/>
        <v>0.36665448661063849</v>
      </c>
      <c r="E23" s="8"/>
      <c r="F23" s="41"/>
      <c r="G23" s="42"/>
      <c r="I23" s="4">
        <v>14</v>
      </c>
      <c r="J23" s="4">
        <v>153256</v>
      </c>
      <c r="K23" s="4">
        <v>209448</v>
      </c>
      <c r="L23" s="26">
        <f t="shared" si="1"/>
        <v>0.36665448661063849</v>
      </c>
      <c r="M23" s="8"/>
      <c r="N23" s="41"/>
      <c r="O23" s="42"/>
    </row>
    <row r="24" spans="1:15">
      <c r="A24" s="4">
        <v>15</v>
      </c>
      <c r="B24" s="4">
        <v>77703</v>
      </c>
      <c r="C24" s="4">
        <v>113101</v>
      </c>
      <c r="D24" s="26">
        <f t="shared" si="0"/>
        <v>0.45555512657168973</v>
      </c>
      <c r="E24" s="8"/>
      <c r="F24" s="8"/>
      <c r="G24" s="12"/>
      <c r="I24" s="4">
        <v>15</v>
      </c>
      <c r="J24" s="4">
        <v>77703</v>
      </c>
      <c r="K24" s="4">
        <v>113101</v>
      </c>
      <c r="L24" s="26">
        <f t="shared" si="1"/>
        <v>0.45555512657168973</v>
      </c>
      <c r="M24" s="8"/>
      <c r="N24" s="8"/>
      <c r="O24" s="12"/>
    </row>
    <row r="25" spans="1:15">
      <c r="A25" s="4">
        <v>16</v>
      </c>
      <c r="B25" s="4">
        <v>62739</v>
      </c>
      <c r="C25" s="4">
        <v>42950</v>
      </c>
      <c r="D25" s="26">
        <f t="shared" si="0"/>
        <v>0.31541784217153601</v>
      </c>
      <c r="E25" s="8"/>
      <c r="F25" s="8"/>
      <c r="G25" s="12"/>
      <c r="I25" s="4">
        <v>16</v>
      </c>
      <c r="J25" s="4">
        <v>62739</v>
      </c>
      <c r="K25" s="4">
        <v>42950</v>
      </c>
      <c r="L25" s="26">
        <f t="shared" si="1"/>
        <v>0.31541784217153601</v>
      </c>
      <c r="M25" s="8"/>
      <c r="N25" s="8"/>
      <c r="O25" s="12"/>
    </row>
    <row r="26" spans="1:15">
      <c r="A26" s="4">
        <v>17</v>
      </c>
      <c r="B26" s="4">
        <v>7802</v>
      </c>
      <c r="C26" s="4">
        <v>44111</v>
      </c>
      <c r="D26" s="26">
        <f t="shared" si="0"/>
        <v>4.6538067162266081</v>
      </c>
      <c r="E26" s="8"/>
      <c r="F26" s="8"/>
      <c r="G26" s="12"/>
      <c r="I26" s="4">
        <v>17</v>
      </c>
      <c r="J26" s="4">
        <v>7802</v>
      </c>
      <c r="K26" s="4">
        <v>44111</v>
      </c>
      <c r="L26" s="26">
        <f t="shared" si="1"/>
        <v>4.6538067162266081</v>
      </c>
      <c r="M26" s="8"/>
      <c r="N26" s="8"/>
      <c r="O26" s="12"/>
    </row>
    <row r="27" spans="1:15">
      <c r="A27" s="4">
        <v>18</v>
      </c>
      <c r="B27" s="4">
        <v>82</v>
      </c>
      <c r="C27" s="4">
        <v>0</v>
      </c>
      <c r="D27" s="26">
        <f t="shared" si="0"/>
        <v>1</v>
      </c>
      <c r="E27" s="8"/>
      <c r="F27" s="8"/>
      <c r="G27" s="12"/>
      <c r="I27" s="4">
        <v>18</v>
      </c>
      <c r="J27" s="4">
        <v>82</v>
      </c>
      <c r="K27" s="4">
        <v>0</v>
      </c>
      <c r="L27" s="26">
        <f t="shared" si="1"/>
        <v>1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8" t="s">
        <v>21</v>
      </c>
      <c r="B35" s="39"/>
      <c r="C35" s="39"/>
      <c r="D35" s="39"/>
      <c r="E35" s="39"/>
      <c r="F35" s="39"/>
      <c r="G35" s="40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8" t="s">
        <v>14</v>
      </c>
      <c r="G36" s="40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15" t="s">
        <v>15</v>
      </c>
      <c r="G37" s="28">
        <f>ABS(G50/G48-1)</f>
        <v>0.10179495798291693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15" t="s">
        <v>16</v>
      </c>
      <c r="G38" s="24">
        <f>AVERAGE(D37:D60)</f>
        <v>5.7360112083333332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15" t="s">
        <v>17</v>
      </c>
      <c r="G39" s="24">
        <f>AVERAGE(D44:D55)</f>
        <v>11.472022416666666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0.19538900000000001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15" t="s">
        <v>1</v>
      </c>
      <c r="G42" s="24">
        <f>AVERAGE(D46:D48)</f>
        <v>0.16969633333333334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15" t="s">
        <v>2</v>
      </c>
      <c r="G43" s="24">
        <f>AVERAGE(D49:D51)</f>
        <v>0.21198700000000001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27378</v>
      </c>
      <c r="C44" s="4">
        <v>13274</v>
      </c>
      <c r="D44" s="29">
        <v>0.515158</v>
      </c>
      <c r="E44" s="8"/>
      <c r="F44" s="15" t="s">
        <v>3</v>
      </c>
      <c r="G44" s="24">
        <f>AVERAGE(D52:D54)</f>
        <v>3.2407503333333332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108692</v>
      </c>
      <c r="C45" s="4">
        <v>100973.857143</v>
      </c>
      <c r="D45" s="29">
        <v>7.1009000000000003E-2</v>
      </c>
      <c r="E45" s="8"/>
      <c r="F45" s="15" t="s">
        <v>4</v>
      </c>
      <c r="G45" s="24">
        <f>AVERAGE(D55:D57)</f>
        <v>42.070267000000001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245469</v>
      </c>
      <c r="C46" s="4">
        <v>165129.428571</v>
      </c>
      <c r="D46" s="29">
        <v>0.32729000000000003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259718</v>
      </c>
      <c r="C47" s="4">
        <v>292041</v>
      </c>
      <c r="D47" s="29">
        <v>0.124454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.05" customHeight="1">
      <c r="A48" s="4">
        <v>11</v>
      </c>
      <c r="B48" s="4">
        <v>221782</v>
      </c>
      <c r="C48" s="4">
        <v>234500</v>
      </c>
      <c r="D48" s="29">
        <v>5.7345E-2</v>
      </c>
      <c r="E48" s="8"/>
      <c r="F48" s="41" t="s">
        <v>18</v>
      </c>
      <c r="G48" s="42">
        <f>SUM(B37:B60)</f>
        <v>1551250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184258</v>
      </c>
      <c r="C49" s="4">
        <v>200025</v>
      </c>
      <c r="D49" s="29">
        <v>8.5569999999999993E-2</v>
      </c>
      <c r="E49" s="8"/>
      <c r="F49" s="41"/>
      <c r="G49" s="42"/>
      <c r="I49" s="19"/>
      <c r="J49" s="8"/>
      <c r="K49" s="8"/>
      <c r="L49" s="8"/>
      <c r="M49" s="8"/>
      <c r="N49" s="8"/>
      <c r="O49" s="12"/>
    </row>
    <row r="50" spans="1:15" ht="16.05" customHeight="1">
      <c r="A50" s="4">
        <v>13</v>
      </c>
      <c r="B50" s="4">
        <v>202371</v>
      </c>
      <c r="C50" s="4">
        <v>165188</v>
      </c>
      <c r="D50" s="29">
        <v>0.18373700000000001</v>
      </c>
      <c r="E50" s="8"/>
      <c r="F50" s="41" t="s">
        <v>19</v>
      </c>
      <c r="G50" s="42">
        <f>SUM(C37:C60)</f>
        <v>1709159.428571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153256</v>
      </c>
      <c r="C51" s="4">
        <v>209448</v>
      </c>
      <c r="D51" s="29">
        <v>0.36665399999999998</v>
      </c>
      <c r="E51" s="8"/>
      <c r="F51" s="41"/>
      <c r="G51" s="42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77703</v>
      </c>
      <c r="C52" s="4">
        <v>113101</v>
      </c>
      <c r="D52" s="29">
        <v>0.45555499999999999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62739</v>
      </c>
      <c r="C53" s="4">
        <v>133781.714286</v>
      </c>
      <c r="D53" s="29">
        <v>1.1323529999999999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7802</v>
      </c>
      <c r="C54" s="4">
        <v>71266.142856999999</v>
      </c>
      <c r="D54" s="29">
        <v>8.1343429999999994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82</v>
      </c>
      <c r="C55" s="4">
        <v>10431.285714</v>
      </c>
      <c r="D55" s="29">
        <v>126.210801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35:G35"/>
    <mergeCell ref="F36:G36"/>
    <mergeCell ref="F48:F49"/>
    <mergeCell ref="G48:G49"/>
    <mergeCell ref="F50:F51"/>
    <mergeCell ref="G50:G51"/>
    <mergeCell ref="F20:F21"/>
    <mergeCell ref="G20:G21"/>
    <mergeCell ref="N20:N21"/>
    <mergeCell ref="O20:O21"/>
    <mergeCell ref="F22:F23"/>
    <mergeCell ref="G22:G23"/>
    <mergeCell ref="N22:N23"/>
    <mergeCell ref="O22:O23"/>
    <mergeCell ref="A1:O1"/>
    <mergeCell ref="F3:I3"/>
    <mergeCell ref="A7:G7"/>
    <mergeCell ref="I7:O7"/>
    <mergeCell ref="F8:G8"/>
    <mergeCell ref="N8:O8"/>
  </mergeCells>
  <pageMargins left="0.7" right="0.7" top="0.75" bottom="0.75" header="0.3" footer="0.3"/>
  <pageSetup scale="54" orientation="landscape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9A3E-820C-064E-897C-441B314899D6}">
  <sheetPr codeName="Sheet15">
    <pageSetUpPr fitToPage="1"/>
  </sheetPr>
  <dimension ref="A1:W60"/>
  <sheetViews>
    <sheetView zoomScale="110" workbookViewId="0">
      <selection activeCell="G37" sqref="G37"/>
    </sheetView>
  </sheetViews>
  <sheetFormatPr defaultColWidth="10.796875" defaultRowHeight="15.6"/>
  <cols>
    <col min="1" max="1" width="9.796875" style="5" customWidth="1"/>
    <col min="2" max="2" width="13.19921875" style="5" customWidth="1"/>
    <col min="3" max="3" width="11.796875" style="5" customWidth="1"/>
    <col min="4" max="4" width="11.796875" style="5" bestFit="1" customWidth="1"/>
    <col min="5" max="5" width="10.19921875" style="5" customWidth="1"/>
    <col min="6" max="6" width="14.796875" style="5" customWidth="1"/>
    <col min="7" max="7" width="10.796875" style="5"/>
    <col min="8" max="8" width="8" style="5" customWidth="1"/>
    <col min="9" max="9" width="12.19921875" style="5" bestFit="1" customWidth="1"/>
    <col min="10" max="10" width="12.19921875" style="5" customWidth="1"/>
    <col min="11" max="11" width="12.69921875" style="5" customWidth="1"/>
    <col min="12" max="12" width="10.796875" style="5"/>
    <col min="13" max="13" width="6.296875" style="5" customWidth="1"/>
    <col min="14" max="14" width="14.796875" style="5" bestFit="1" customWidth="1"/>
    <col min="15" max="15" width="10.796875" style="5"/>
    <col min="16" max="16" width="5.296875" style="5" customWidth="1"/>
    <col min="17" max="20" width="10.796875" style="5"/>
    <col min="21" max="21" width="11" style="5" customWidth="1"/>
    <col min="22" max="22" width="11.796875" style="5" customWidth="1"/>
    <col min="23" max="16384" width="10.796875" style="5"/>
  </cols>
  <sheetData>
    <row r="1" spans="1:23" ht="43.95" customHeight="1">
      <c r="A1" s="34" t="s">
        <v>36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21"/>
      <c r="Q1" s="21"/>
      <c r="R1" s="21"/>
      <c r="S1" s="21"/>
      <c r="T1" s="21"/>
      <c r="U1" s="21"/>
      <c r="V1" s="21"/>
      <c r="W1" s="21"/>
    </row>
    <row r="2" spans="1:23" ht="16.05" customHeight="1">
      <c r="A2" s="1"/>
      <c r="B2" s="1"/>
      <c r="C2" s="1"/>
      <c r="D2" s="1"/>
    </row>
    <row r="3" spans="1:23">
      <c r="F3" s="35" t="s">
        <v>5</v>
      </c>
      <c r="G3" s="36"/>
      <c r="H3" s="36"/>
      <c r="I3" s="37"/>
    </row>
    <row r="4" spans="1:23">
      <c r="F4" s="15" t="s">
        <v>6</v>
      </c>
      <c r="G4" s="15" t="s">
        <v>7</v>
      </c>
      <c r="H4" s="15" t="s">
        <v>8</v>
      </c>
      <c r="I4" s="15" t="s">
        <v>9</v>
      </c>
    </row>
    <row r="5" spans="1:23">
      <c r="F5" s="15">
        <v>8</v>
      </c>
      <c r="G5" s="15">
        <v>1</v>
      </c>
      <c r="H5" s="15">
        <v>2</v>
      </c>
      <c r="I5" s="15" t="str">
        <f>IF(ISBLANK(H5)," ",F3&amp;"("&amp;F5&amp;","&amp;G5&amp;","&amp;H5&amp;")")</f>
        <v>ARIMA(8,1,2)</v>
      </c>
    </row>
    <row r="7" spans="1:23">
      <c r="A7" s="38" t="s">
        <v>13</v>
      </c>
      <c r="B7" s="39"/>
      <c r="C7" s="39"/>
      <c r="D7" s="39"/>
      <c r="E7" s="39"/>
      <c r="F7" s="39"/>
      <c r="G7" s="40"/>
      <c r="I7" s="38" t="s">
        <v>22</v>
      </c>
      <c r="J7" s="39"/>
      <c r="K7" s="39"/>
      <c r="L7" s="39"/>
      <c r="M7" s="39"/>
      <c r="N7" s="39"/>
      <c r="O7" s="40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8" t="s">
        <v>14</v>
      </c>
      <c r="G8" s="40"/>
      <c r="I8" s="23"/>
      <c r="J8" s="23" t="s">
        <v>10</v>
      </c>
      <c r="K8" s="23" t="s">
        <v>11</v>
      </c>
      <c r="L8" s="23" t="s">
        <v>12</v>
      </c>
      <c r="M8" s="8"/>
      <c r="N8" s="38" t="s">
        <v>14</v>
      </c>
      <c r="O8" s="40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15" t="s">
        <v>15</v>
      </c>
      <c r="G9" s="28">
        <f>ABS(G22/G20-1)</f>
        <v>3.4820263058436329E-2</v>
      </c>
      <c r="I9" s="4">
        <v>0</v>
      </c>
      <c r="J9" s="4">
        <v>0</v>
      </c>
      <c r="K9" s="4">
        <v>0</v>
      </c>
      <c r="L9" s="4">
        <v>0</v>
      </c>
      <c r="M9" s="8"/>
      <c r="N9" s="15" t="s">
        <v>15</v>
      </c>
      <c r="O9" s="28">
        <f>ABS(O22/O20-1)</f>
        <v>4.6036566570081261E-3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15" t="s">
        <v>16</v>
      </c>
      <c r="G10" s="24">
        <f>AVERAGE(D9:D32)</f>
        <v>0.7191076398507027</v>
      </c>
      <c r="I10" s="4">
        <v>1</v>
      </c>
      <c r="J10" s="4">
        <v>0</v>
      </c>
      <c r="K10" s="4">
        <v>0</v>
      </c>
      <c r="L10" s="4">
        <v>0</v>
      </c>
      <c r="M10" s="8"/>
      <c r="N10" s="15" t="s">
        <v>16</v>
      </c>
      <c r="O10" s="24">
        <f>AVERAGE(L9:L32)</f>
        <v>0.69442588582314713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15" t="s">
        <v>17</v>
      </c>
      <c r="G11" s="24">
        <f>AVERAGE(D16:D27)</f>
        <v>1.4382152797014054</v>
      </c>
      <c r="I11" s="4">
        <v>2</v>
      </c>
      <c r="J11" s="4">
        <v>0</v>
      </c>
      <c r="K11" s="4">
        <v>0</v>
      </c>
      <c r="L11" s="4">
        <v>0</v>
      </c>
      <c r="M11" s="8"/>
      <c r="N11" s="15" t="s">
        <v>17</v>
      </c>
      <c r="O11" s="24">
        <f>AVERAGE(L16:L27)</f>
        <v>1.3888517716462943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0.29346846849529418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0.10257402361028407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15" t="s">
        <v>1</v>
      </c>
      <c r="G14" s="24">
        <f>AVERAGE(D18:D20)</f>
        <v>9.1665042667074537E-2</v>
      </c>
      <c r="I14" s="4">
        <v>5</v>
      </c>
      <c r="J14" s="4">
        <v>0</v>
      </c>
      <c r="K14" s="4">
        <v>0</v>
      </c>
      <c r="L14" s="4">
        <v>0</v>
      </c>
      <c r="M14" s="8"/>
      <c r="N14" s="15" t="s">
        <v>1</v>
      </c>
      <c r="O14" s="24">
        <f>AVERAGE(L18:L20)</f>
        <v>8.5105455331640045E-2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15" t="s">
        <v>2</v>
      </c>
      <c r="G15" s="24">
        <f>AVERAGE(D21:D23)</f>
        <v>8.738892502252904E-2</v>
      </c>
      <c r="I15" s="4">
        <v>6</v>
      </c>
      <c r="J15" s="4">
        <v>0</v>
      </c>
      <c r="K15" s="4">
        <v>0</v>
      </c>
      <c r="L15" s="4">
        <v>0</v>
      </c>
      <c r="M15" s="8"/>
      <c r="N15" s="15" t="s">
        <v>2</v>
      </c>
      <c r="O15" s="24">
        <f>AVERAGE(L21:L23)</f>
        <v>8.738892502252904E-2</v>
      </c>
    </row>
    <row r="16" spans="1:23">
      <c r="A16" s="4">
        <v>7</v>
      </c>
      <c r="B16" s="4">
        <v>10067</v>
      </c>
      <c r="C16" s="4">
        <v>13207</v>
      </c>
      <c r="D16" s="26">
        <f t="shared" ref="D16:D27" si="0">ABS(C16/B16-1)</f>
        <v>0.31191020164895211</v>
      </c>
      <c r="E16" s="8"/>
      <c r="F16" s="15" t="s">
        <v>3</v>
      </c>
      <c r="G16" s="24">
        <f>AVERAGE(D24:D26)</f>
        <v>1.1028495051315457</v>
      </c>
      <c r="I16" s="4">
        <v>7</v>
      </c>
      <c r="J16" s="4">
        <v>10067</v>
      </c>
      <c r="K16" s="4">
        <v>8428.4285710000004</v>
      </c>
      <c r="L16" s="26">
        <f t="shared" ref="L16:L27" si="1">ABS(K16/J16-1)</f>
        <v>0.16276660663554188</v>
      </c>
      <c r="M16" s="8"/>
      <c r="N16" s="15" t="s">
        <v>3</v>
      </c>
      <c r="O16" s="24">
        <f>AVERAGE(L24:L26)</f>
        <v>1.1028495051315457</v>
      </c>
    </row>
    <row r="17" spans="1:15">
      <c r="A17" s="4">
        <v>8</v>
      </c>
      <c r="B17" s="4">
        <v>60048</v>
      </c>
      <c r="C17" s="4">
        <v>25911</v>
      </c>
      <c r="D17" s="26">
        <f t="shared" si="0"/>
        <v>0.56849520383693042</v>
      </c>
      <c r="E17" s="8"/>
      <c r="F17" s="15" t="s">
        <v>4</v>
      </c>
      <c r="G17" s="24">
        <f>AVERAGE(D27:D29)</f>
        <v>4.1774891774891776</v>
      </c>
      <c r="I17" s="4">
        <v>8</v>
      </c>
      <c r="J17" s="4">
        <v>60048</v>
      </c>
      <c r="K17" s="4">
        <v>51343.714286000002</v>
      </c>
      <c r="L17" s="26">
        <f t="shared" si="1"/>
        <v>0.14495546419531036</v>
      </c>
      <c r="M17" s="8"/>
      <c r="N17" s="15" t="s">
        <v>4</v>
      </c>
      <c r="O17" s="24">
        <f>AVERAGE(L27:L29)</f>
        <v>4.1774891774891776</v>
      </c>
    </row>
    <row r="18" spans="1:15">
      <c r="A18" s="4">
        <v>9</v>
      </c>
      <c r="B18" s="4">
        <v>96137</v>
      </c>
      <c r="C18" s="4">
        <v>81036</v>
      </c>
      <c r="D18" s="26">
        <f t="shared" si="0"/>
        <v>0.15707792005159305</v>
      </c>
      <c r="E18" s="8"/>
      <c r="F18" s="8"/>
      <c r="G18" s="12"/>
      <c r="I18" s="4">
        <v>9</v>
      </c>
      <c r="J18" s="4">
        <v>96137</v>
      </c>
      <c r="K18" s="4">
        <v>82927.857143000001</v>
      </c>
      <c r="L18" s="26">
        <f t="shared" si="1"/>
        <v>0.13739915804528957</v>
      </c>
      <c r="M18" s="8"/>
      <c r="N18" s="8"/>
      <c r="O18" s="12"/>
    </row>
    <row r="19" spans="1:15">
      <c r="A19" s="4">
        <v>10</v>
      </c>
      <c r="B19" s="4">
        <v>96758</v>
      </c>
      <c r="C19" s="4">
        <v>99823</v>
      </c>
      <c r="D19" s="26">
        <f t="shared" si="0"/>
        <v>3.1676967279191448E-2</v>
      </c>
      <c r="E19" s="8"/>
      <c r="F19" s="8"/>
      <c r="G19" s="12"/>
      <c r="I19" s="4">
        <v>10</v>
      </c>
      <c r="J19" s="4">
        <v>96758</v>
      </c>
      <c r="K19" s="4">
        <v>99823</v>
      </c>
      <c r="L19" s="26">
        <f t="shared" si="1"/>
        <v>3.1676967279191448E-2</v>
      </c>
      <c r="M19" s="8"/>
      <c r="N19" s="8"/>
      <c r="O19" s="12"/>
    </row>
    <row r="20" spans="1:15" ht="16.05" customHeight="1">
      <c r="A20" s="4">
        <v>11</v>
      </c>
      <c r="B20" s="4">
        <v>97727</v>
      </c>
      <c r="C20" s="4">
        <v>89299</v>
      </c>
      <c r="D20" s="26">
        <f t="shared" si="0"/>
        <v>8.6240240670439117E-2</v>
      </c>
      <c r="E20" s="8"/>
      <c r="F20" s="41" t="s">
        <v>18</v>
      </c>
      <c r="G20" s="42">
        <f>SUM(B9:B32)</f>
        <v>746146</v>
      </c>
      <c r="I20" s="4">
        <v>11</v>
      </c>
      <c r="J20" s="4">
        <v>97727</v>
      </c>
      <c r="K20" s="4">
        <v>89299</v>
      </c>
      <c r="L20" s="26">
        <f t="shared" si="1"/>
        <v>8.6240240670439117E-2</v>
      </c>
      <c r="M20" s="8"/>
      <c r="N20" s="41" t="s">
        <v>18</v>
      </c>
      <c r="O20" s="42">
        <f>SUM(J9:J32)</f>
        <v>746146</v>
      </c>
    </row>
    <row r="21" spans="1:15">
      <c r="A21" s="4">
        <v>12</v>
      </c>
      <c r="B21" s="4">
        <v>99801</v>
      </c>
      <c r="C21" s="4">
        <v>91978</v>
      </c>
      <c r="D21" s="26">
        <f t="shared" si="0"/>
        <v>7.8385988116351557E-2</v>
      </c>
      <c r="E21" s="8"/>
      <c r="F21" s="41"/>
      <c r="G21" s="42"/>
      <c r="I21" s="4">
        <v>12</v>
      </c>
      <c r="J21" s="4">
        <v>99801</v>
      </c>
      <c r="K21" s="4">
        <v>91978</v>
      </c>
      <c r="L21" s="26">
        <f t="shared" si="1"/>
        <v>7.8385988116351557E-2</v>
      </c>
      <c r="M21" s="8"/>
      <c r="N21" s="41"/>
      <c r="O21" s="42"/>
    </row>
    <row r="22" spans="1:15" ht="16.05" customHeight="1">
      <c r="A22" s="4">
        <v>13</v>
      </c>
      <c r="B22" s="4">
        <v>91806</v>
      </c>
      <c r="C22" s="4">
        <v>92095</v>
      </c>
      <c r="D22" s="26">
        <f t="shared" si="0"/>
        <v>3.1479424002789358E-3</v>
      </c>
      <c r="E22" s="8"/>
      <c r="F22" s="41" t="s">
        <v>19</v>
      </c>
      <c r="G22" s="42">
        <f>SUM(C9:C32)</f>
        <v>720165</v>
      </c>
      <c r="I22" s="4">
        <v>13</v>
      </c>
      <c r="J22" s="4">
        <v>91806</v>
      </c>
      <c r="K22" s="4">
        <v>92095</v>
      </c>
      <c r="L22" s="26">
        <f t="shared" si="1"/>
        <v>3.1479424002789358E-3</v>
      </c>
      <c r="M22" s="8"/>
      <c r="N22" s="41" t="s">
        <v>19</v>
      </c>
      <c r="O22" s="42">
        <f>SUM(K9:K32)</f>
        <v>742711</v>
      </c>
    </row>
    <row r="23" spans="1:15">
      <c r="A23" s="4">
        <v>14</v>
      </c>
      <c r="B23" s="4">
        <v>98476</v>
      </c>
      <c r="C23" s="4">
        <v>80688</v>
      </c>
      <c r="D23" s="26">
        <f t="shared" si="0"/>
        <v>0.18063284455095663</v>
      </c>
      <c r="E23" s="8"/>
      <c r="F23" s="41"/>
      <c r="G23" s="42"/>
      <c r="I23" s="4">
        <v>14</v>
      </c>
      <c r="J23" s="4">
        <v>98476</v>
      </c>
      <c r="K23" s="4">
        <v>80688</v>
      </c>
      <c r="L23" s="26">
        <f t="shared" si="1"/>
        <v>0.18063284455095663</v>
      </c>
      <c r="M23" s="8"/>
      <c r="N23" s="41"/>
      <c r="O23" s="42"/>
    </row>
    <row r="24" spans="1:15">
      <c r="A24" s="4">
        <v>15</v>
      </c>
      <c r="B24" s="4">
        <v>72915</v>
      </c>
      <c r="C24" s="4">
        <v>90965</v>
      </c>
      <c r="D24" s="26">
        <f t="shared" si="0"/>
        <v>0.24754851539463751</v>
      </c>
      <c r="E24" s="8"/>
      <c r="F24" s="8"/>
      <c r="G24" s="12"/>
      <c r="I24" s="4">
        <v>15</v>
      </c>
      <c r="J24" s="4">
        <v>72915</v>
      </c>
      <c r="K24" s="4">
        <v>90965</v>
      </c>
      <c r="L24" s="26">
        <f t="shared" si="1"/>
        <v>0.24754851539463751</v>
      </c>
      <c r="M24" s="8"/>
      <c r="N24" s="8"/>
      <c r="O24" s="12"/>
    </row>
    <row r="25" spans="1:15">
      <c r="A25" s="4">
        <v>16</v>
      </c>
      <c r="B25" s="4">
        <v>17000</v>
      </c>
      <c r="C25" s="4">
        <v>52037</v>
      </c>
      <c r="D25" s="26">
        <f t="shared" si="0"/>
        <v>2.0609999999999999</v>
      </c>
      <c r="E25" s="8"/>
      <c r="F25" s="8"/>
      <c r="G25" s="12"/>
      <c r="I25" s="4">
        <v>16</v>
      </c>
      <c r="J25" s="4">
        <v>17000</v>
      </c>
      <c r="K25" s="4">
        <v>52037</v>
      </c>
      <c r="L25" s="26">
        <f t="shared" si="1"/>
        <v>2.0609999999999999</v>
      </c>
      <c r="M25" s="8"/>
      <c r="N25" s="8"/>
      <c r="O25" s="12"/>
    </row>
    <row r="26" spans="1:15">
      <c r="A26" s="4">
        <v>17</v>
      </c>
      <c r="B26" s="4">
        <v>5180</v>
      </c>
      <c r="C26" s="4">
        <v>0</v>
      </c>
      <c r="D26" s="26">
        <f t="shared" si="0"/>
        <v>1</v>
      </c>
      <c r="E26" s="8"/>
      <c r="F26" s="8"/>
      <c r="G26" s="12"/>
      <c r="I26" s="4">
        <v>17</v>
      </c>
      <c r="J26" s="4">
        <v>5180</v>
      </c>
      <c r="K26" s="4">
        <v>0</v>
      </c>
      <c r="L26" s="26">
        <f t="shared" si="1"/>
        <v>1</v>
      </c>
      <c r="M26" s="8"/>
      <c r="N26" s="8"/>
      <c r="O26" s="12"/>
    </row>
    <row r="27" spans="1:15">
      <c r="A27" s="4">
        <v>18</v>
      </c>
      <c r="B27" s="4">
        <v>231</v>
      </c>
      <c r="C27" s="4">
        <v>3126</v>
      </c>
      <c r="D27" s="26">
        <f t="shared" si="0"/>
        <v>12.532467532467532</v>
      </c>
      <c r="E27" s="8"/>
      <c r="F27" s="8"/>
      <c r="G27" s="12"/>
      <c r="I27" s="4">
        <v>18</v>
      </c>
      <c r="J27" s="4">
        <v>231</v>
      </c>
      <c r="K27" s="4">
        <v>3126</v>
      </c>
      <c r="L27" s="26">
        <f t="shared" si="1"/>
        <v>12.532467532467532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8" t="s">
        <v>21</v>
      </c>
      <c r="B35" s="39"/>
      <c r="C35" s="39"/>
      <c r="D35" s="39"/>
      <c r="E35" s="39"/>
      <c r="F35" s="39"/>
      <c r="G35" s="40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8" t="s">
        <v>14</v>
      </c>
      <c r="G36" s="40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15" t="s">
        <v>15</v>
      </c>
      <c r="G37" s="28">
        <f>ABS(G50/G48-1)</f>
        <v>7.5070332845046384E-2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15" t="s">
        <v>16</v>
      </c>
      <c r="G38" s="24">
        <f>AVERAGE(D37:D60)</f>
        <v>1.4872585613903933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15" t="s">
        <v>17</v>
      </c>
      <c r="G39" s="24">
        <f>AVERAGE(D44:D55)</f>
        <v>2.9745171227807865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0.10257402361028407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15" t="s">
        <v>1</v>
      </c>
      <c r="G42" s="24">
        <f>AVERAGE(D46:D48)</f>
        <v>8.5105455331640045E-2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15" t="s">
        <v>2</v>
      </c>
      <c r="G43" s="24">
        <f>AVERAGE(D49:D51)</f>
        <v>8.738892502252904E-2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10067</v>
      </c>
      <c r="C44" s="4">
        <v>8428.4285710000004</v>
      </c>
      <c r="D44" s="26">
        <f t="shared" ref="D44:D55" si="2">ABS(C44/B44-1)</f>
        <v>0.16276660663554188</v>
      </c>
      <c r="E44" s="8"/>
      <c r="F44" s="15" t="s">
        <v>3</v>
      </c>
      <c r="G44" s="24">
        <f>AVERAGE(D52:D54)</f>
        <v>3.5817714738830784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60048</v>
      </c>
      <c r="C45" s="4">
        <v>51343.714286000002</v>
      </c>
      <c r="D45" s="26">
        <f t="shared" si="2"/>
        <v>0.14495546419531036</v>
      </c>
      <c r="E45" s="8"/>
      <c r="F45" s="15" t="s">
        <v>4</v>
      </c>
      <c r="G45" s="24">
        <f>AVERAGE(D55:D57)</f>
        <v>8.0412286132756119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96137</v>
      </c>
      <c r="C46" s="4">
        <v>82927.857143000001</v>
      </c>
      <c r="D46" s="26">
        <f t="shared" si="2"/>
        <v>0.13739915804528957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96758</v>
      </c>
      <c r="C47" s="4">
        <v>99823</v>
      </c>
      <c r="D47" s="26">
        <f t="shared" si="2"/>
        <v>3.1676967279191448E-2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.05" customHeight="1">
      <c r="A48" s="4">
        <v>11</v>
      </c>
      <c r="B48" s="4">
        <v>97727</v>
      </c>
      <c r="C48" s="4">
        <v>89299</v>
      </c>
      <c r="D48" s="26">
        <f t="shared" si="2"/>
        <v>8.6240240670439117E-2</v>
      </c>
      <c r="E48" s="8"/>
      <c r="F48" s="41" t="s">
        <v>18</v>
      </c>
      <c r="G48" s="42">
        <f>SUM(B37:B60)</f>
        <v>746146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99801</v>
      </c>
      <c r="C49" s="4">
        <v>91978</v>
      </c>
      <c r="D49" s="26">
        <f t="shared" si="2"/>
        <v>7.8385988116351557E-2</v>
      </c>
      <c r="E49" s="8"/>
      <c r="F49" s="41"/>
      <c r="G49" s="42"/>
      <c r="I49" s="19"/>
      <c r="J49" s="8"/>
      <c r="K49" s="8"/>
      <c r="L49" s="8"/>
      <c r="M49" s="8"/>
      <c r="N49" s="8"/>
      <c r="O49" s="12"/>
    </row>
    <row r="50" spans="1:15" ht="16.05" customHeight="1">
      <c r="A50" s="4">
        <v>13</v>
      </c>
      <c r="B50" s="4">
        <v>91806</v>
      </c>
      <c r="C50" s="4">
        <v>92095</v>
      </c>
      <c r="D50" s="26">
        <f t="shared" si="2"/>
        <v>3.1479424002789358E-3</v>
      </c>
      <c r="E50" s="8"/>
      <c r="F50" s="41" t="s">
        <v>19</v>
      </c>
      <c r="G50" s="42">
        <f>SUM(C37:C60)</f>
        <v>802159.428571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98476</v>
      </c>
      <c r="C51" s="4">
        <v>80688</v>
      </c>
      <c r="D51" s="26">
        <f t="shared" si="2"/>
        <v>0.18063284455095663</v>
      </c>
      <c r="E51" s="8"/>
      <c r="F51" s="41"/>
      <c r="G51" s="42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72915</v>
      </c>
      <c r="C52" s="4">
        <v>90965</v>
      </c>
      <c r="D52" s="26">
        <f t="shared" si="2"/>
        <v>0.24754851539463751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17000</v>
      </c>
      <c r="C53" s="4">
        <v>63382.428570999997</v>
      </c>
      <c r="D53" s="26">
        <f t="shared" si="2"/>
        <v>2.7283781512352938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5180</v>
      </c>
      <c r="C54" s="4">
        <v>45425.428570999997</v>
      </c>
      <c r="D54" s="26">
        <f t="shared" si="2"/>
        <v>7.769387755019304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231</v>
      </c>
      <c r="C55" s="4">
        <v>5803.5714289999996</v>
      </c>
      <c r="D55" s="26">
        <f t="shared" si="2"/>
        <v>24.123685839826837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35:G35"/>
    <mergeCell ref="F36:G36"/>
    <mergeCell ref="F48:F49"/>
    <mergeCell ref="G48:G49"/>
    <mergeCell ref="F50:F51"/>
    <mergeCell ref="G50:G51"/>
    <mergeCell ref="F20:F21"/>
    <mergeCell ref="G20:G21"/>
    <mergeCell ref="N20:N21"/>
    <mergeCell ref="O20:O21"/>
    <mergeCell ref="F22:F23"/>
    <mergeCell ref="G22:G23"/>
    <mergeCell ref="N22:N23"/>
    <mergeCell ref="O22:O23"/>
    <mergeCell ref="A1:O1"/>
    <mergeCell ref="F3:I3"/>
    <mergeCell ref="A7:G7"/>
    <mergeCell ref="I7:O7"/>
    <mergeCell ref="F8:G8"/>
    <mergeCell ref="N8:O8"/>
  </mergeCells>
  <pageMargins left="0.7" right="0.7" top="0.75" bottom="0.75" header="0.3" footer="0.3"/>
  <pageSetup scale="54" orientation="landscape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493F-97A6-3B40-A972-E6DA68FD92AF}">
  <sheetPr codeName="Sheet16">
    <pageSetUpPr fitToPage="1"/>
  </sheetPr>
  <dimension ref="A1:W60"/>
  <sheetViews>
    <sheetView zoomScale="110" workbookViewId="0">
      <selection activeCell="G37" sqref="G37"/>
    </sheetView>
  </sheetViews>
  <sheetFormatPr defaultColWidth="10.796875" defaultRowHeight="15.6"/>
  <cols>
    <col min="1" max="1" width="9.796875" style="5" customWidth="1"/>
    <col min="2" max="2" width="13.19921875" style="5" customWidth="1"/>
    <col min="3" max="3" width="11.796875" style="5" customWidth="1"/>
    <col min="4" max="4" width="11.796875" style="5" bestFit="1" customWidth="1"/>
    <col min="5" max="5" width="10.19921875" style="5" customWidth="1"/>
    <col min="6" max="6" width="14.796875" style="5" customWidth="1"/>
    <col min="7" max="7" width="10.796875" style="5"/>
    <col min="8" max="8" width="8" style="5" customWidth="1"/>
    <col min="9" max="9" width="12.19921875" style="5" bestFit="1" customWidth="1"/>
    <col min="10" max="10" width="12.19921875" style="5" customWidth="1"/>
    <col min="11" max="11" width="12.69921875" style="5" customWidth="1"/>
    <col min="12" max="12" width="10.796875" style="5"/>
    <col min="13" max="13" width="6.296875" style="5" customWidth="1"/>
    <col min="14" max="14" width="14.796875" style="5" bestFit="1" customWidth="1"/>
    <col min="15" max="15" width="10.796875" style="5"/>
    <col min="16" max="16" width="5.296875" style="5" customWidth="1"/>
    <col min="17" max="20" width="10.796875" style="5"/>
    <col min="21" max="21" width="11" style="5" customWidth="1"/>
    <col min="22" max="22" width="11.796875" style="5" customWidth="1"/>
    <col min="23" max="16384" width="10.796875" style="5"/>
  </cols>
  <sheetData>
    <row r="1" spans="1:23" ht="43.95" customHeight="1">
      <c r="A1" s="34" t="s">
        <v>37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21"/>
      <c r="Q1" s="21"/>
      <c r="R1" s="21"/>
      <c r="S1" s="21"/>
      <c r="T1" s="21"/>
      <c r="U1" s="21"/>
      <c r="V1" s="21"/>
      <c r="W1" s="21"/>
    </row>
    <row r="2" spans="1:23" ht="16.05" customHeight="1">
      <c r="A2" s="1"/>
      <c r="B2" s="1"/>
      <c r="C2" s="1"/>
      <c r="D2" s="1"/>
    </row>
    <row r="3" spans="1:23">
      <c r="F3" s="35" t="s">
        <v>5</v>
      </c>
      <c r="G3" s="36"/>
      <c r="H3" s="36"/>
      <c r="I3" s="37"/>
    </row>
    <row r="4" spans="1:23">
      <c r="F4" s="15" t="s">
        <v>6</v>
      </c>
      <c r="G4" s="15" t="s">
        <v>7</v>
      </c>
      <c r="H4" s="15" t="s">
        <v>8</v>
      </c>
      <c r="I4" s="15" t="s">
        <v>9</v>
      </c>
    </row>
    <row r="5" spans="1:23">
      <c r="F5" s="15">
        <v>8</v>
      </c>
      <c r="G5" s="15">
        <v>1</v>
      </c>
      <c r="H5" s="15">
        <v>2</v>
      </c>
      <c r="I5" s="15" t="str">
        <f>IF(ISBLANK(H5)," ",F3&amp;"("&amp;F5&amp;","&amp;G5&amp;","&amp;H5&amp;")")</f>
        <v>ARIMA(8,1,2)</v>
      </c>
    </row>
    <row r="7" spans="1:23">
      <c r="A7" s="38" t="s">
        <v>13</v>
      </c>
      <c r="B7" s="39"/>
      <c r="C7" s="39"/>
      <c r="D7" s="39"/>
      <c r="E7" s="39"/>
      <c r="F7" s="39"/>
      <c r="G7" s="40"/>
      <c r="I7" s="38" t="s">
        <v>22</v>
      </c>
      <c r="J7" s="39"/>
      <c r="K7" s="39"/>
      <c r="L7" s="39"/>
      <c r="M7" s="39"/>
      <c r="N7" s="39"/>
      <c r="O7" s="40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8" t="s">
        <v>14</v>
      </c>
      <c r="G8" s="40"/>
      <c r="I8" s="23"/>
      <c r="J8" s="23" t="s">
        <v>10</v>
      </c>
      <c r="K8" s="23" t="s">
        <v>11</v>
      </c>
      <c r="L8" s="23" t="s">
        <v>12</v>
      </c>
      <c r="M8" s="8"/>
      <c r="N8" s="38" t="s">
        <v>14</v>
      </c>
      <c r="O8" s="40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15" t="s">
        <v>15</v>
      </c>
      <c r="G9" s="28">
        <f>ABS(G22/G20-1)</f>
        <v>1.3798327588566917E-2</v>
      </c>
      <c r="I9" s="4">
        <v>0</v>
      </c>
      <c r="J9" s="4">
        <v>0</v>
      </c>
      <c r="K9" s="4">
        <v>0</v>
      </c>
      <c r="L9" s="4">
        <v>0</v>
      </c>
      <c r="M9" s="8"/>
      <c r="N9" s="15" t="s">
        <v>15</v>
      </c>
      <c r="O9" s="28">
        <f>ABS(O22/O20-1)</f>
        <v>4.733899395866259E-2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15" t="s">
        <v>16</v>
      </c>
      <c r="G10" s="24">
        <f>AVERAGE(D9:D32)</f>
        <v>0.64562458603842154</v>
      </c>
      <c r="I10" s="4">
        <v>1</v>
      </c>
      <c r="J10" s="4">
        <v>0</v>
      </c>
      <c r="K10" s="4">
        <v>0</v>
      </c>
      <c r="L10" s="4">
        <v>0</v>
      </c>
      <c r="M10" s="8"/>
      <c r="N10" s="15" t="s">
        <v>16</v>
      </c>
      <c r="O10" s="24">
        <f>AVERAGE(L9:L32)</f>
        <v>0.66224338347198441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15" t="s">
        <v>17</v>
      </c>
      <c r="G11" s="24">
        <f>AVERAGE(D16:D27)</f>
        <v>1.2912491720768431</v>
      </c>
      <c r="I11" s="4">
        <v>2</v>
      </c>
      <c r="J11" s="4">
        <v>0</v>
      </c>
      <c r="K11" s="4">
        <v>0</v>
      </c>
      <c r="L11" s="4">
        <v>0</v>
      </c>
      <c r="M11" s="8"/>
      <c r="N11" s="15" t="s">
        <v>17</v>
      </c>
      <c r="O11" s="24">
        <f>AVERAGE(L16:L27)</f>
        <v>1.3244867669439688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0.14218418564563159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0.19459855017985461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15" t="s">
        <v>1</v>
      </c>
      <c r="G14" s="24">
        <f>AVERAGE(D18:D20)</f>
        <v>0.182452864741983</v>
      </c>
      <c r="I14" s="4">
        <v>5</v>
      </c>
      <c r="J14" s="4">
        <v>0</v>
      </c>
      <c r="K14" s="4">
        <v>0</v>
      </c>
      <c r="L14" s="4">
        <v>0</v>
      </c>
      <c r="M14" s="8"/>
      <c r="N14" s="15" t="s">
        <v>1</v>
      </c>
      <c r="O14" s="24">
        <f>AVERAGE(L18:L20)</f>
        <v>0.26298887967626344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15" t="s">
        <v>2</v>
      </c>
      <c r="G15" s="24">
        <f>AVERAGE(D21:D23)</f>
        <v>0.15935268520705007</v>
      </c>
      <c r="I15" s="4">
        <v>6</v>
      </c>
      <c r="J15" s="4">
        <v>0</v>
      </c>
      <c r="K15" s="4">
        <v>0</v>
      </c>
      <c r="L15" s="4">
        <v>0</v>
      </c>
      <c r="M15" s="8"/>
      <c r="N15" s="15" t="s">
        <v>2</v>
      </c>
      <c r="O15" s="24">
        <f>AVERAGE(L21:L23)</f>
        <v>0.15935268520705007</v>
      </c>
    </row>
    <row r="16" spans="1:23">
      <c r="A16" s="4">
        <v>7</v>
      </c>
      <c r="B16" s="4">
        <v>17740</v>
      </c>
      <c r="C16" s="4">
        <v>14145</v>
      </c>
      <c r="D16" s="26">
        <f t="shared" ref="D16:D26" si="0">ABS(C16/B16-1)</f>
        <v>0.20264937993235621</v>
      </c>
      <c r="E16" s="8"/>
      <c r="F16" s="15" t="s">
        <v>3</v>
      </c>
      <c r="G16" s="24">
        <f>AVERAGE(D24:D26)</f>
        <v>4.6810069527127078</v>
      </c>
      <c r="I16" s="4">
        <v>7</v>
      </c>
      <c r="J16" s="4">
        <v>17740</v>
      </c>
      <c r="K16" s="4">
        <v>7706.1428569999998</v>
      </c>
      <c r="L16" s="26">
        <f t="shared" ref="L16:L26" si="1">ABS(K16/J16-1)</f>
        <v>0.56560637784667422</v>
      </c>
      <c r="M16" s="8"/>
      <c r="N16" s="15" t="s">
        <v>3</v>
      </c>
      <c r="O16" s="24">
        <f>AVERAGE(L24:L26)</f>
        <v>4.6810069527127078</v>
      </c>
    </row>
    <row r="17" spans="1:15">
      <c r="A17" s="4">
        <v>8</v>
      </c>
      <c r="B17" s="4">
        <v>44948</v>
      </c>
      <c r="C17" s="4">
        <v>34884</v>
      </c>
      <c r="D17" s="26">
        <f t="shared" si="0"/>
        <v>0.22390317700453854</v>
      </c>
      <c r="E17" s="8"/>
      <c r="F17" s="15" t="s">
        <v>4</v>
      </c>
      <c r="G17" s="24">
        <f>AVERAGE(D27:D29)</f>
        <v>0</v>
      </c>
      <c r="I17" s="4">
        <v>8</v>
      </c>
      <c r="J17" s="4">
        <v>44948</v>
      </c>
      <c r="K17" s="4">
        <v>45765.571429000003</v>
      </c>
      <c r="L17" s="26">
        <f t="shared" si="1"/>
        <v>1.8189272692889613E-2</v>
      </c>
      <c r="M17" s="8"/>
      <c r="N17" s="15" t="s">
        <v>4</v>
      </c>
      <c r="O17" s="24">
        <f>AVERAGE(L27:L29)</f>
        <v>0</v>
      </c>
    </row>
    <row r="18" spans="1:15">
      <c r="A18" s="4">
        <v>9</v>
      </c>
      <c r="B18" s="4">
        <v>68701</v>
      </c>
      <c r="C18" s="4">
        <v>59569</v>
      </c>
      <c r="D18" s="26">
        <f t="shared" si="0"/>
        <v>0.13292382934746216</v>
      </c>
      <c r="E18" s="8"/>
      <c r="F18" s="8"/>
      <c r="G18" s="12"/>
      <c r="I18" s="4">
        <v>9</v>
      </c>
      <c r="J18" s="4">
        <v>68701</v>
      </c>
      <c r="K18" s="4">
        <v>94431.714286000002</v>
      </c>
      <c r="L18" s="26">
        <f t="shared" si="1"/>
        <v>0.37453187415030342</v>
      </c>
      <c r="M18" s="8"/>
      <c r="N18" s="8"/>
      <c r="O18" s="12"/>
    </row>
    <row r="19" spans="1:15">
      <c r="A19" s="4">
        <v>10</v>
      </c>
      <c r="B19" s="4">
        <v>107638</v>
      </c>
      <c r="C19" s="4">
        <v>76128</v>
      </c>
      <c r="D19" s="26">
        <f t="shared" si="0"/>
        <v>0.29274048198591573</v>
      </c>
      <c r="E19" s="8"/>
      <c r="F19" s="8"/>
      <c r="G19" s="12"/>
      <c r="I19" s="4">
        <v>10</v>
      </c>
      <c r="J19" s="4">
        <v>107638</v>
      </c>
      <c r="K19" s="4">
        <v>76128</v>
      </c>
      <c r="L19" s="26">
        <f t="shared" si="1"/>
        <v>0.29274048198591573</v>
      </c>
      <c r="M19" s="8"/>
      <c r="N19" s="8"/>
      <c r="O19" s="12"/>
    </row>
    <row r="20" spans="1:15" ht="16.05" customHeight="1">
      <c r="A20" s="4">
        <v>11</v>
      </c>
      <c r="B20" s="4">
        <v>100243</v>
      </c>
      <c r="C20" s="4">
        <v>112442</v>
      </c>
      <c r="D20" s="26">
        <f t="shared" si="0"/>
        <v>0.12169428289257112</v>
      </c>
      <c r="E20" s="8"/>
      <c r="F20" s="41" t="s">
        <v>18</v>
      </c>
      <c r="G20" s="42">
        <f>SUM(B9:B32)</f>
        <v>642904</v>
      </c>
      <c r="I20" s="4">
        <v>11</v>
      </c>
      <c r="J20" s="4">
        <v>100243</v>
      </c>
      <c r="K20" s="4">
        <v>112442</v>
      </c>
      <c r="L20" s="26">
        <f t="shared" si="1"/>
        <v>0.12169428289257112</v>
      </c>
      <c r="M20" s="8"/>
      <c r="N20" s="41" t="s">
        <v>18</v>
      </c>
      <c r="O20" s="42">
        <f>SUM(J9:J32)</f>
        <v>642904</v>
      </c>
    </row>
    <row r="21" spans="1:15">
      <c r="A21" s="4">
        <v>12</v>
      </c>
      <c r="B21" s="4">
        <v>79295</v>
      </c>
      <c r="C21" s="4">
        <v>88579</v>
      </c>
      <c r="D21" s="26">
        <f t="shared" si="0"/>
        <v>0.11708178321457852</v>
      </c>
      <c r="E21" s="8"/>
      <c r="F21" s="41"/>
      <c r="G21" s="42"/>
      <c r="I21" s="4">
        <v>12</v>
      </c>
      <c r="J21" s="4">
        <v>79295</v>
      </c>
      <c r="K21" s="4">
        <v>88579</v>
      </c>
      <c r="L21" s="26">
        <f t="shared" si="1"/>
        <v>0.11708178321457852</v>
      </c>
      <c r="M21" s="8"/>
      <c r="N21" s="41"/>
      <c r="O21" s="42"/>
    </row>
    <row r="22" spans="1:15" ht="16.05" customHeight="1">
      <c r="A22" s="4">
        <v>13</v>
      </c>
      <c r="B22" s="4">
        <v>84740</v>
      </c>
      <c r="C22" s="4">
        <v>65495</v>
      </c>
      <c r="D22" s="26">
        <f t="shared" si="0"/>
        <v>0.22710644323814022</v>
      </c>
      <c r="E22" s="8"/>
      <c r="F22" s="41" t="s">
        <v>19</v>
      </c>
      <c r="G22" s="42">
        <f>SUM(C9:C32)</f>
        <v>634033</v>
      </c>
      <c r="I22" s="4">
        <v>13</v>
      </c>
      <c r="J22" s="4">
        <v>84740</v>
      </c>
      <c r="K22" s="4">
        <v>65495</v>
      </c>
      <c r="L22" s="26">
        <f t="shared" si="1"/>
        <v>0.22710644323814022</v>
      </c>
      <c r="M22" s="8"/>
      <c r="N22" s="41" t="s">
        <v>19</v>
      </c>
      <c r="O22" s="42">
        <f>SUM(K9:K32)</f>
        <v>673338.428572</v>
      </c>
    </row>
    <row r="23" spans="1:15">
      <c r="A23" s="4">
        <v>14</v>
      </c>
      <c r="B23" s="4">
        <v>70830</v>
      </c>
      <c r="C23" s="4">
        <v>80312</v>
      </c>
      <c r="D23" s="26">
        <f t="shared" si="0"/>
        <v>0.13386982916843149</v>
      </c>
      <c r="E23" s="8"/>
      <c r="F23" s="41"/>
      <c r="G23" s="42"/>
      <c r="I23" s="4">
        <v>14</v>
      </c>
      <c r="J23" s="4">
        <v>70830</v>
      </c>
      <c r="K23" s="4">
        <v>80312</v>
      </c>
      <c r="L23" s="26">
        <f t="shared" si="1"/>
        <v>0.13386982916843149</v>
      </c>
      <c r="M23" s="8"/>
      <c r="N23" s="41"/>
      <c r="O23" s="42"/>
    </row>
    <row r="24" spans="1:15">
      <c r="A24" s="4">
        <v>15</v>
      </c>
      <c r="B24" s="4">
        <v>45907</v>
      </c>
      <c r="C24" s="4">
        <v>58144</v>
      </c>
      <c r="D24" s="26">
        <f t="shared" si="0"/>
        <v>0.26656065523776329</v>
      </c>
      <c r="E24" s="8"/>
      <c r="F24" s="8"/>
      <c r="G24" s="12"/>
      <c r="I24" s="4">
        <v>15</v>
      </c>
      <c r="J24" s="4">
        <v>45907</v>
      </c>
      <c r="K24" s="4">
        <v>58144</v>
      </c>
      <c r="L24" s="26">
        <f t="shared" si="1"/>
        <v>0.26656065523776329</v>
      </c>
      <c r="M24" s="8"/>
      <c r="N24" s="8"/>
      <c r="O24" s="12"/>
    </row>
    <row r="25" spans="1:15">
      <c r="A25" s="4">
        <v>16</v>
      </c>
      <c r="B25" s="4">
        <v>21979</v>
      </c>
      <c r="C25" s="4">
        <v>31677</v>
      </c>
      <c r="D25" s="26">
        <f t="shared" si="0"/>
        <v>0.4412393648482642</v>
      </c>
      <c r="E25" s="8"/>
      <c r="F25" s="8"/>
      <c r="G25" s="12"/>
      <c r="I25" s="4">
        <v>16</v>
      </c>
      <c r="J25" s="4">
        <v>21979</v>
      </c>
      <c r="K25" s="4">
        <v>31677</v>
      </c>
      <c r="L25" s="26">
        <f t="shared" si="1"/>
        <v>0.4412393648482642</v>
      </c>
      <c r="M25" s="8"/>
      <c r="N25" s="8"/>
      <c r="O25" s="12"/>
    </row>
    <row r="26" spans="1:15">
      <c r="A26" s="4">
        <v>17</v>
      </c>
      <c r="B26" s="4">
        <v>883</v>
      </c>
      <c r="C26" s="4">
        <v>12658</v>
      </c>
      <c r="D26" s="26">
        <f t="shared" si="0"/>
        <v>13.335220838052095</v>
      </c>
      <c r="E26" s="8"/>
      <c r="F26" s="8"/>
      <c r="G26" s="12"/>
      <c r="I26" s="4">
        <v>17</v>
      </c>
      <c r="J26" s="4">
        <v>883</v>
      </c>
      <c r="K26" s="4">
        <v>12658</v>
      </c>
      <c r="L26" s="26">
        <f t="shared" si="1"/>
        <v>13.335220838052095</v>
      </c>
      <c r="M26" s="8"/>
      <c r="N26" s="8"/>
      <c r="O26" s="12"/>
    </row>
    <row r="27" spans="1:15">
      <c r="A27" s="4">
        <v>18</v>
      </c>
      <c r="B27" s="4">
        <v>0</v>
      </c>
      <c r="C27" s="4">
        <v>0</v>
      </c>
      <c r="D27" s="4">
        <v>0</v>
      </c>
      <c r="E27" s="8"/>
      <c r="F27" s="8"/>
      <c r="G27" s="12"/>
      <c r="I27" s="4">
        <v>18</v>
      </c>
      <c r="J27" s="4">
        <v>0</v>
      </c>
      <c r="K27" s="4">
        <v>0</v>
      </c>
      <c r="L27" s="4">
        <v>0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8" t="s">
        <v>21</v>
      </c>
      <c r="B35" s="39"/>
      <c r="C35" s="39"/>
      <c r="D35" s="39"/>
      <c r="E35" s="39"/>
      <c r="F35" s="39"/>
      <c r="G35" s="40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8" t="s">
        <v>14</v>
      </c>
      <c r="G36" s="40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15" t="s">
        <v>15</v>
      </c>
      <c r="G37" s="28">
        <f>ABS(G50/G48-1)</f>
        <v>0.17139661820271757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15" t="s">
        <v>16</v>
      </c>
      <c r="G38" s="24">
        <f>AVERAGE(D37:D60)</f>
        <v>2.2612427894364271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15" t="s">
        <v>17</v>
      </c>
      <c r="G39" s="24">
        <f>AVERAGE(D44:D55)</f>
        <v>4.5224855788728542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0.19459855017985461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15" t="s">
        <v>1</v>
      </c>
      <c r="G42" s="24">
        <f>AVERAGE(D46:D48)</f>
        <v>0.26298887967626344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15" t="s">
        <v>2</v>
      </c>
      <c r="G43" s="24">
        <f>AVERAGE(D49:D51)</f>
        <v>0.15935268520705007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17740</v>
      </c>
      <c r="C44" s="4">
        <v>7706.1428569999998</v>
      </c>
      <c r="D44" s="26">
        <f t="shared" ref="D44:D54" si="2">ABS(C44/B44-1)</f>
        <v>0.56560637784667422</v>
      </c>
      <c r="E44" s="8"/>
      <c r="F44" s="15" t="s">
        <v>3</v>
      </c>
      <c r="G44" s="24">
        <f>AVERAGE(D52:D54)</f>
        <v>17.473002200428247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44948</v>
      </c>
      <c r="C45" s="4">
        <v>45765.571429000003</v>
      </c>
      <c r="D45" s="26">
        <f t="shared" si="2"/>
        <v>1.8189272692889613E-2</v>
      </c>
      <c r="E45" s="8"/>
      <c r="F45" s="15" t="s">
        <v>4</v>
      </c>
      <c r="G45" s="24">
        <f>AVERAGE(D55:D57)</f>
        <v>0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68701</v>
      </c>
      <c r="C46" s="4">
        <v>94431.714286000002</v>
      </c>
      <c r="D46" s="26">
        <f t="shared" si="2"/>
        <v>0.37453187415030342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107638</v>
      </c>
      <c r="C47" s="4">
        <v>76128</v>
      </c>
      <c r="D47" s="26">
        <f t="shared" si="2"/>
        <v>0.29274048198591573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.05" customHeight="1">
      <c r="A48" s="4">
        <v>11</v>
      </c>
      <c r="B48" s="4">
        <v>100243</v>
      </c>
      <c r="C48" s="4">
        <v>112442</v>
      </c>
      <c r="D48" s="26">
        <f t="shared" si="2"/>
        <v>0.12169428289257112</v>
      </c>
      <c r="E48" s="8"/>
      <c r="F48" s="41" t="s">
        <v>18</v>
      </c>
      <c r="G48" s="42">
        <f>SUM(B37:B60)</f>
        <v>642904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79295</v>
      </c>
      <c r="C49" s="4">
        <v>88579</v>
      </c>
      <c r="D49" s="26">
        <f t="shared" si="2"/>
        <v>0.11708178321457852</v>
      </c>
      <c r="E49" s="8"/>
      <c r="F49" s="41"/>
      <c r="G49" s="42"/>
      <c r="I49" s="19"/>
      <c r="J49" s="8"/>
      <c r="K49" s="8"/>
      <c r="L49" s="8"/>
      <c r="M49" s="8"/>
      <c r="N49" s="8"/>
      <c r="O49" s="12"/>
    </row>
    <row r="50" spans="1:15" ht="16.05" customHeight="1">
      <c r="A50" s="4">
        <v>13</v>
      </c>
      <c r="B50" s="4">
        <v>84740</v>
      </c>
      <c r="C50" s="4">
        <v>65495</v>
      </c>
      <c r="D50" s="26">
        <f t="shared" si="2"/>
        <v>0.22710644323814022</v>
      </c>
      <c r="E50" s="8"/>
      <c r="F50" s="41" t="s">
        <v>19</v>
      </c>
      <c r="G50" s="42">
        <f>SUM(C37:C60)</f>
        <v>753095.571429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70830</v>
      </c>
      <c r="C51" s="4">
        <v>80312</v>
      </c>
      <c r="D51" s="26">
        <f t="shared" si="2"/>
        <v>0.13386982916843149</v>
      </c>
      <c r="E51" s="8"/>
      <c r="F51" s="41"/>
      <c r="G51" s="42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45907</v>
      </c>
      <c r="C52" s="4">
        <v>58144</v>
      </c>
      <c r="D52" s="26">
        <f t="shared" si="2"/>
        <v>0.26656065523776329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21979</v>
      </c>
      <c r="C53" s="4">
        <v>79468.142856999999</v>
      </c>
      <c r="D53" s="26">
        <f t="shared" si="2"/>
        <v>2.6156396040311205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883</v>
      </c>
      <c r="C54" s="4">
        <v>44624</v>
      </c>
      <c r="D54" s="26">
        <f t="shared" si="2"/>
        <v>49.536806342015858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0</v>
      </c>
      <c r="C55" s="4">
        <v>0</v>
      </c>
      <c r="D55" s="4">
        <v>0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35:G35"/>
    <mergeCell ref="F36:G36"/>
    <mergeCell ref="F48:F49"/>
    <mergeCell ref="G48:G49"/>
    <mergeCell ref="F50:F51"/>
    <mergeCell ref="G50:G51"/>
    <mergeCell ref="F20:F21"/>
    <mergeCell ref="G20:G21"/>
    <mergeCell ref="N20:N21"/>
    <mergeCell ref="O20:O21"/>
    <mergeCell ref="F22:F23"/>
    <mergeCell ref="G22:G23"/>
    <mergeCell ref="N22:N23"/>
    <mergeCell ref="O22:O23"/>
    <mergeCell ref="A1:O1"/>
    <mergeCell ref="F3:I3"/>
    <mergeCell ref="A7:G7"/>
    <mergeCell ref="I7:O7"/>
    <mergeCell ref="F8:G8"/>
    <mergeCell ref="N8:O8"/>
  </mergeCells>
  <pageMargins left="0.7" right="0.7" top="0.75" bottom="0.75" header="0.3" footer="0.3"/>
  <pageSetup scale="54" orientation="landscape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BAA9-AA47-2843-9938-AFF2235F7FF1}">
  <sheetPr codeName="Sheet17">
    <tabColor rgb="FFFF0000"/>
    <pageSetUpPr fitToPage="1"/>
  </sheetPr>
  <dimension ref="A1:W60"/>
  <sheetViews>
    <sheetView zoomScale="110" workbookViewId="0">
      <selection activeCell="R22" sqref="R22"/>
    </sheetView>
  </sheetViews>
  <sheetFormatPr defaultColWidth="10.796875" defaultRowHeight="15.6"/>
  <cols>
    <col min="1" max="1" width="9.796875" style="5" customWidth="1"/>
    <col min="2" max="2" width="13.19921875" style="5" customWidth="1"/>
    <col min="3" max="3" width="11.796875" style="5" customWidth="1"/>
    <col min="4" max="4" width="11.796875" style="5" bestFit="1" customWidth="1"/>
    <col min="5" max="5" width="10.19921875" style="5" customWidth="1"/>
    <col min="6" max="6" width="14.796875" style="5" customWidth="1"/>
    <col min="7" max="7" width="10.796875" style="5"/>
    <col min="8" max="8" width="8" style="5" customWidth="1"/>
    <col min="9" max="9" width="12.19921875" style="5" bestFit="1" customWidth="1"/>
    <col min="10" max="10" width="12.19921875" style="5" customWidth="1"/>
    <col min="11" max="11" width="12.69921875" style="5" customWidth="1"/>
    <col min="12" max="12" width="10.796875" style="5"/>
    <col min="13" max="13" width="6.296875" style="5" customWidth="1"/>
    <col min="14" max="14" width="14.796875" style="5" bestFit="1" customWidth="1"/>
    <col min="15" max="15" width="10.796875" style="5"/>
    <col min="16" max="16" width="5.296875" style="5" customWidth="1"/>
    <col min="17" max="20" width="10.796875" style="5"/>
    <col min="21" max="21" width="11" style="5" customWidth="1"/>
    <col min="22" max="22" width="11.796875" style="5" customWidth="1"/>
    <col min="23" max="16384" width="10.796875" style="5"/>
  </cols>
  <sheetData>
    <row r="1" spans="1:23" ht="43.95" customHeight="1">
      <c r="A1" s="34" t="s">
        <v>38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21"/>
      <c r="Q1" s="21"/>
      <c r="R1" s="21"/>
      <c r="S1" s="21"/>
      <c r="T1" s="21"/>
      <c r="U1" s="21"/>
      <c r="V1" s="21"/>
      <c r="W1" s="21"/>
    </row>
    <row r="2" spans="1:23" ht="16.05" customHeight="1">
      <c r="A2" s="1"/>
      <c r="B2" s="1"/>
      <c r="C2" s="1"/>
      <c r="D2" s="1"/>
    </row>
    <row r="3" spans="1:23">
      <c r="F3" s="35" t="s">
        <v>5</v>
      </c>
      <c r="G3" s="36"/>
      <c r="H3" s="36"/>
      <c r="I3" s="37"/>
    </row>
    <row r="4" spans="1:23">
      <c r="F4" s="15" t="s">
        <v>6</v>
      </c>
      <c r="G4" s="15" t="s">
        <v>7</v>
      </c>
      <c r="H4" s="15" t="s">
        <v>8</v>
      </c>
      <c r="I4" s="15" t="s">
        <v>9</v>
      </c>
    </row>
    <row r="5" spans="1:23">
      <c r="F5" s="15">
        <v>8</v>
      </c>
      <c r="G5" s="15">
        <v>1</v>
      </c>
      <c r="H5" s="15">
        <v>1</v>
      </c>
      <c r="I5" s="15" t="str">
        <f>IF(ISBLANK(H5)," ",F3&amp;"("&amp;F5&amp;","&amp;G5&amp;","&amp;H5&amp;")")</f>
        <v>ARIMA(8,1,1)</v>
      </c>
    </row>
    <row r="7" spans="1:23">
      <c r="A7" s="38" t="s">
        <v>13</v>
      </c>
      <c r="B7" s="39"/>
      <c r="C7" s="39"/>
      <c r="D7" s="39"/>
      <c r="E7" s="39"/>
      <c r="F7" s="39"/>
      <c r="G7" s="40"/>
      <c r="I7" s="38" t="s">
        <v>22</v>
      </c>
      <c r="J7" s="39"/>
      <c r="K7" s="39"/>
      <c r="L7" s="39"/>
      <c r="M7" s="39"/>
      <c r="N7" s="39"/>
      <c r="O7" s="40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8" t="s">
        <v>14</v>
      </c>
      <c r="G8" s="40"/>
      <c r="I8" s="23"/>
      <c r="J8" s="23" t="s">
        <v>10</v>
      </c>
      <c r="K8" s="23" t="s">
        <v>11</v>
      </c>
      <c r="L8" s="23" t="s">
        <v>12</v>
      </c>
      <c r="M8" s="8"/>
      <c r="N8" s="38" t="s">
        <v>14</v>
      </c>
      <c r="O8" s="40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15" t="s">
        <v>15</v>
      </c>
      <c r="G9" s="28">
        <f>ABS(G22/G20-1)</f>
        <v>8.6515920778631017E-2</v>
      </c>
      <c r="I9" s="4">
        <v>0</v>
      </c>
      <c r="J9" s="4">
        <v>0</v>
      </c>
      <c r="K9" s="4">
        <v>0</v>
      </c>
      <c r="L9" s="4">
        <v>0</v>
      </c>
      <c r="M9" s="8"/>
      <c r="N9" s="15" t="s">
        <v>15</v>
      </c>
      <c r="O9" s="28">
        <f>ABS(O22/O20-1)</f>
        <v>0.1896864003166564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15" t="s">
        <v>16</v>
      </c>
      <c r="G10" s="24">
        <f>AVERAGE(D9:D32)</f>
        <v>0.83953258333333325</v>
      </c>
      <c r="I10" s="4">
        <v>1</v>
      </c>
      <c r="J10" s="4">
        <v>0</v>
      </c>
      <c r="K10" s="4">
        <v>0</v>
      </c>
      <c r="L10" s="4">
        <v>0</v>
      </c>
      <c r="M10" s="8"/>
      <c r="N10" s="15" t="s">
        <v>16</v>
      </c>
      <c r="O10" s="24">
        <f>AVERAGE(L9:L32)</f>
        <v>0.6240560833333334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15" t="s">
        <v>17</v>
      </c>
      <c r="G11" s="24">
        <f>AVERAGE(D16:D27)</f>
        <v>1.6790651666666665</v>
      </c>
      <c r="I11" s="4">
        <v>2</v>
      </c>
      <c r="J11" s="4">
        <v>0</v>
      </c>
      <c r="K11" s="4">
        <v>0</v>
      </c>
      <c r="L11" s="4">
        <v>0</v>
      </c>
      <c r="M11" s="8"/>
      <c r="N11" s="15" t="s">
        <v>17</v>
      </c>
      <c r="O11" s="24">
        <f>AVERAGE(L16:L27)</f>
        <v>1.2481121666666668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2.6621456666666665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0.65207033333333342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15" t="s">
        <v>1</v>
      </c>
      <c r="G14" s="24">
        <f>AVERAGE(D18:D20)</f>
        <v>0.26151833333333335</v>
      </c>
      <c r="I14" s="4">
        <v>5</v>
      </c>
      <c r="J14" s="4">
        <v>0</v>
      </c>
      <c r="K14" s="4">
        <v>0</v>
      </c>
      <c r="L14" s="4">
        <v>0</v>
      </c>
      <c r="M14" s="8"/>
      <c r="N14" s="15" t="s">
        <v>1</v>
      </c>
      <c r="O14" s="24">
        <f>AVERAGE(L18:L20)</f>
        <v>0.54778166666666672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15" t="s">
        <v>2</v>
      </c>
      <c r="G15" s="24">
        <f>AVERAGE(D21:D23)</f>
        <v>6.8985333333333329E-2</v>
      </c>
      <c r="I15" s="4">
        <v>6</v>
      </c>
      <c r="J15" s="4">
        <v>0</v>
      </c>
      <c r="K15" s="4">
        <v>0</v>
      </c>
      <c r="L15" s="4">
        <v>0</v>
      </c>
      <c r="M15" s="8"/>
      <c r="N15" s="15" t="s">
        <v>2</v>
      </c>
      <c r="O15" s="24">
        <f>AVERAGE(L21:L23)</f>
        <v>6.8985333333333329E-2</v>
      </c>
    </row>
    <row r="16" spans="1:23">
      <c r="A16" s="4">
        <v>7</v>
      </c>
      <c r="B16" s="4">
        <v>423</v>
      </c>
      <c r="C16" s="4">
        <v>3423</v>
      </c>
      <c r="D16" s="26">
        <v>7.0921989999999999</v>
      </c>
      <c r="E16" s="8"/>
      <c r="F16" s="15" t="s">
        <v>3</v>
      </c>
      <c r="G16" s="24">
        <f>AVERAGE(D24:D26)</f>
        <v>3.3902779999999999</v>
      </c>
      <c r="I16" s="4">
        <v>7</v>
      </c>
      <c r="J16" s="4">
        <v>423</v>
      </c>
      <c r="K16" s="4">
        <v>0</v>
      </c>
      <c r="L16" s="26">
        <v>1</v>
      </c>
      <c r="M16" s="8"/>
      <c r="N16" s="15" t="s">
        <v>3</v>
      </c>
      <c r="O16" s="24">
        <f>AVERAGE(L24:L26)</f>
        <v>3.3902779999999999</v>
      </c>
    </row>
    <row r="17" spans="1:15">
      <c r="A17" s="4">
        <v>8</v>
      </c>
      <c r="B17" s="4">
        <v>36431</v>
      </c>
      <c r="C17" s="4">
        <v>3853</v>
      </c>
      <c r="D17" s="26">
        <v>0.89423799999999998</v>
      </c>
      <c r="E17" s="8"/>
      <c r="F17" s="15" t="s">
        <v>4</v>
      </c>
      <c r="G17" s="24">
        <f>AVERAGE(D27:D29)</f>
        <v>0.33333333333333331</v>
      </c>
      <c r="I17" s="4">
        <v>8</v>
      </c>
      <c r="J17" s="4">
        <v>36431</v>
      </c>
      <c r="K17" s="4">
        <v>1595.2857140000001</v>
      </c>
      <c r="L17" s="26">
        <v>0.95621100000000003</v>
      </c>
      <c r="M17" s="8"/>
      <c r="N17" s="15" t="s">
        <v>4</v>
      </c>
      <c r="O17" s="24">
        <f>AVERAGE(L27:L29)</f>
        <v>0.33333333333333331</v>
      </c>
    </row>
    <row r="18" spans="1:15">
      <c r="A18" s="4">
        <v>9</v>
      </c>
      <c r="B18" s="4">
        <v>52114</v>
      </c>
      <c r="C18" s="4">
        <v>47972</v>
      </c>
      <c r="D18" s="26">
        <v>7.9479999999999995E-2</v>
      </c>
      <c r="E18" s="8"/>
      <c r="F18" s="8"/>
      <c r="G18" s="12"/>
      <c r="I18" s="4">
        <v>9</v>
      </c>
      <c r="J18" s="4">
        <v>52114</v>
      </c>
      <c r="K18" s="4">
        <v>3217</v>
      </c>
      <c r="L18" s="26">
        <v>0.93827000000000005</v>
      </c>
      <c r="M18" s="8"/>
      <c r="N18" s="8"/>
      <c r="O18" s="12"/>
    </row>
    <row r="19" spans="1:15">
      <c r="A19" s="4">
        <v>10</v>
      </c>
      <c r="B19" s="4">
        <v>91738</v>
      </c>
      <c r="C19" s="4">
        <v>50898</v>
      </c>
      <c r="D19" s="26">
        <v>0.44518099999999999</v>
      </c>
      <c r="E19" s="8"/>
      <c r="F19" s="8"/>
      <c r="G19" s="12"/>
      <c r="I19" s="4">
        <v>10</v>
      </c>
      <c r="J19" s="4">
        <v>91738</v>
      </c>
      <c r="K19" s="4">
        <v>50898</v>
      </c>
      <c r="L19" s="26">
        <v>0.44518099999999999</v>
      </c>
      <c r="M19" s="8"/>
      <c r="N19" s="8"/>
      <c r="O19" s="12"/>
    </row>
    <row r="20" spans="1:15" ht="16.05" customHeight="1">
      <c r="A20" s="4">
        <v>11</v>
      </c>
      <c r="B20" s="4">
        <v>75400</v>
      </c>
      <c r="C20" s="4">
        <v>94996</v>
      </c>
      <c r="D20" s="26">
        <v>0.25989400000000001</v>
      </c>
      <c r="E20" s="8"/>
      <c r="F20" s="41" t="s">
        <v>18</v>
      </c>
      <c r="G20" s="42">
        <f>SUM(B9:B32)</f>
        <v>488858</v>
      </c>
      <c r="I20" s="4">
        <v>11</v>
      </c>
      <c r="J20" s="4">
        <v>75400</v>
      </c>
      <c r="K20" s="4">
        <v>94996</v>
      </c>
      <c r="L20" s="26">
        <v>0.25989400000000001</v>
      </c>
      <c r="M20" s="8"/>
      <c r="N20" s="41" t="s">
        <v>18</v>
      </c>
      <c r="O20" s="42">
        <f>SUM(J9:J32)</f>
        <v>488858</v>
      </c>
    </row>
    <row r="21" spans="1:15">
      <c r="A21" s="4">
        <v>12</v>
      </c>
      <c r="B21" s="4">
        <v>59278</v>
      </c>
      <c r="C21" s="4">
        <v>59716</v>
      </c>
      <c r="D21" s="26">
        <v>7.3889999999999997E-3</v>
      </c>
      <c r="E21" s="8"/>
      <c r="F21" s="41"/>
      <c r="G21" s="42"/>
      <c r="I21" s="4">
        <v>12</v>
      </c>
      <c r="J21" s="4">
        <v>59278</v>
      </c>
      <c r="K21" s="4">
        <v>59716</v>
      </c>
      <c r="L21" s="26">
        <v>7.3889999999999997E-3</v>
      </c>
      <c r="M21" s="8"/>
      <c r="N21" s="41"/>
      <c r="O21" s="42"/>
    </row>
    <row r="22" spans="1:15" ht="16.05" customHeight="1">
      <c r="A22" s="4">
        <v>13</v>
      </c>
      <c r="B22" s="4">
        <v>60262</v>
      </c>
      <c r="C22" s="4">
        <v>49185</v>
      </c>
      <c r="D22" s="26">
        <v>0.18381400000000001</v>
      </c>
      <c r="E22" s="8"/>
      <c r="F22" s="41" t="s">
        <v>19</v>
      </c>
      <c r="G22" s="42">
        <f>SUM(C9:C32)</f>
        <v>446564</v>
      </c>
      <c r="I22" s="4">
        <v>13</v>
      </c>
      <c r="J22" s="4">
        <v>60262</v>
      </c>
      <c r="K22" s="4">
        <v>49185</v>
      </c>
      <c r="L22" s="26">
        <v>0.18381400000000001</v>
      </c>
      <c r="M22" s="8"/>
      <c r="N22" s="41" t="s">
        <v>19</v>
      </c>
      <c r="O22" s="42">
        <f>SUM(K9:K32)</f>
        <v>396128.285714</v>
      </c>
    </row>
    <row r="23" spans="1:15">
      <c r="A23" s="4">
        <v>14</v>
      </c>
      <c r="B23" s="4">
        <v>56244</v>
      </c>
      <c r="C23" s="4">
        <v>57130</v>
      </c>
      <c r="D23" s="26">
        <v>1.5753E-2</v>
      </c>
      <c r="E23" s="8"/>
      <c r="F23" s="41"/>
      <c r="G23" s="42"/>
      <c r="I23" s="4">
        <v>14</v>
      </c>
      <c r="J23" s="4">
        <v>56244</v>
      </c>
      <c r="K23" s="4">
        <v>57130</v>
      </c>
      <c r="L23" s="26">
        <v>1.5753E-2</v>
      </c>
      <c r="M23" s="8"/>
      <c r="N23" s="41"/>
      <c r="O23" s="42"/>
    </row>
    <row r="24" spans="1:15">
      <c r="A24" s="4">
        <v>15</v>
      </c>
      <c r="B24" s="4">
        <v>37008</v>
      </c>
      <c r="C24" s="4">
        <v>49424</v>
      </c>
      <c r="D24" s="26">
        <v>0.33549499999999999</v>
      </c>
      <c r="E24" s="8"/>
      <c r="F24" s="8"/>
      <c r="G24" s="12"/>
      <c r="I24" s="4">
        <v>15</v>
      </c>
      <c r="J24" s="4">
        <v>37008</v>
      </c>
      <c r="K24" s="4">
        <v>49424</v>
      </c>
      <c r="L24" s="26">
        <v>0.33549499999999999</v>
      </c>
      <c r="M24" s="8"/>
      <c r="N24" s="8"/>
      <c r="O24" s="12"/>
    </row>
    <row r="25" spans="1:15">
      <c r="A25" s="4">
        <v>16</v>
      </c>
      <c r="B25" s="4">
        <v>19158</v>
      </c>
      <c r="C25" s="4">
        <v>21582</v>
      </c>
      <c r="D25" s="26">
        <v>0.126527</v>
      </c>
      <c r="E25" s="8"/>
      <c r="F25" s="8"/>
      <c r="G25" s="12"/>
      <c r="I25" s="4">
        <v>16</v>
      </c>
      <c r="J25" s="4">
        <v>19158</v>
      </c>
      <c r="K25" s="4">
        <v>21582</v>
      </c>
      <c r="L25" s="26">
        <v>0.126527</v>
      </c>
      <c r="M25" s="8"/>
      <c r="N25" s="8"/>
      <c r="O25" s="12"/>
    </row>
    <row r="26" spans="1:15">
      <c r="A26" s="4">
        <v>17</v>
      </c>
      <c r="B26" s="4">
        <v>783</v>
      </c>
      <c r="C26" s="4">
        <v>8385</v>
      </c>
      <c r="D26" s="26">
        <v>9.708812</v>
      </c>
      <c r="E26" s="8"/>
      <c r="F26" s="8"/>
      <c r="G26" s="12"/>
      <c r="I26" s="4">
        <v>17</v>
      </c>
      <c r="J26" s="4">
        <v>783</v>
      </c>
      <c r="K26" s="4">
        <v>8385</v>
      </c>
      <c r="L26" s="26">
        <v>9.708812</v>
      </c>
      <c r="M26" s="8"/>
      <c r="N26" s="8"/>
      <c r="O26" s="12"/>
    </row>
    <row r="27" spans="1:15">
      <c r="A27" s="4">
        <v>18</v>
      </c>
      <c r="B27" s="4">
        <v>19</v>
      </c>
      <c r="C27" s="4">
        <v>0</v>
      </c>
      <c r="D27" s="4">
        <v>1</v>
      </c>
      <c r="E27" s="8"/>
      <c r="F27" s="8"/>
      <c r="G27" s="12"/>
      <c r="I27" s="4">
        <v>18</v>
      </c>
      <c r="J27" s="4">
        <v>19</v>
      </c>
      <c r="K27" s="4">
        <v>0</v>
      </c>
      <c r="L27" s="4">
        <v>1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8" t="s">
        <v>21</v>
      </c>
      <c r="B35" s="39"/>
      <c r="C35" s="39"/>
      <c r="D35" s="39"/>
      <c r="E35" s="39"/>
      <c r="F35" s="39"/>
      <c r="G35" s="40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8" t="s">
        <v>14</v>
      </c>
      <c r="G36" s="40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15" t="s">
        <v>15</v>
      </c>
      <c r="G37" s="28">
        <f>ABS(G50/G48-1)</f>
        <v>0.207430670783745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15" t="s">
        <v>16</v>
      </c>
      <c r="G38" s="24">
        <f>AVERAGE(D37:D60)</f>
        <v>2.256071458333333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15" t="s">
        <v>17</v>
      </c>
      <c r="G39" s="24">
        <f>AVERAGE(D44:D55)</f>
        <v>4.512142916666666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0.65207033333333342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15" t="s">
        <v>1</v>
      </c>
      <c r="G42" s="24">
        <f>AVERAGE(D46:D48)</f>
        <v>0.54778166666666672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15" t="s">
        <v>2</v>
      </c>
      <c r="G43" s="24">
        <f>AVERAGE(D49:D51)</f>
        <v>6.8985333333333329E-2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423</v>
      </c>
      <c r="C44" s="4">
        <v>0</v>
      </c>
      <c r="D44" s="26">
        <v>1</v>
      </c>
      <c r="E44" s="8"/>
      <c r="F44" s="15" t="s">
        <v>3</v>
      </c>
      <c r="G44" s="24">
        <f>AVERAGE(D52:D54)</f>
        <v>3.3085563333333337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36431</v>
      </c>
      <c r="C45" s="4">
        <v>1595.2857140000001</v>
      </c>
      <c r="D45" s="26">
        <v>0.95621100000000003</v>
      </c>
      <c r="E45" s="8"/>
      <c r="F45" s="15" t="s">
        <v>4</v>
      </c>
      <c r="G45" s="24">
        <f>AVERAGE(D55:D57)</f>
        <v>13.471178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52114</v>
      </c>
      <c r="C46" s="4">
        <v>3217</v>
      </c>
      <c r="D46" s="26">
        <v>0.93827000000000005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91738</v>
      </c>
      <c r="C47" s="4">
        <v>50898</v>
      </c>
      <c r="D47" s="26">
        <v>0.44518099999999999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.05" customHeight="1">
      <c r="A48" s="4">
        <v>11</v>
      </c>
      <c r="B48" s="4">
        <v>75400</v>
      </c>
      <c r="C48" s="4">
        <v>94996</v>
      </c>
      <c r="D48" s="26">
        <v>0.25989400000000001</v>
      </c>
      <c r="E48" s="8"/>
      <c r="F48" s="41" t="s">
        <v>18</v>
      </c>
      <c r="G48" s="42">
        <f>SUM(B37:B60)</f>
        <v>488858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59278</v>
      </c>
      <c r="C49" s="4">
        <v>59716</v>
      </c>
      <c r="D49" s="26">
        <v>7.3889999999999997E-3</v>
      </c>
      <c r="E49" s="8"/>
      <c r="F49" s="41"/>
      <c r="G49" s="42"/>
      <c r="I49" s="19"/>
      <c r="J49" s="8"/>
      <c r="K49" s="8"/>
      <c r="L49" s="8"/>
      <c r="M49" s="8"/>
      <c r="N49" s="8"/>
      <c r="O49" s="12"/>
    </row>
    <row r="50" spans="1:15" ht="16.05" customHeight="1">
      <c r="A50" s="4">
        <v>13</v>
      </c>
      <c r="B50" s="4">
        <v>60262</v>
      </c>
      <c r="C50" s="4">
        <v>49185</v>
      </c>
      <c r="D50" s="26">
        <v>0.18381400000000001</v>
      </c>
      <c r="E50" s="8"/>
      <c r="F50" s="41" t="s">
        <v>19</v>
      </c>
      <c r="G50" s="42">
        <f>SUM(C37:C60)</f>
        <v>387453.85714199999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56244</v>
      </c>
      <c r="C51" s="4">
        <v>57130</v>
      </c>
      <c r="D51" s="26">
        <v>1.5753E-2</v>
      </c>
      <c r="E51" s="8"/>
      <c r="F51" s="41"/>
      <c r="G51" s="42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37008</v>
      </c>
      <c r="C52" s="4">
        <v>49424</v>
      </c>
      <c r="D52" s="26">
        <v>0.33549499999999999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19158</v>
      </c>
      <c r="C53" s="4">
        <v>12486.285714</v>
      </c>
      <c r="D53" s="26">
        <v>0.34824699999999997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783</v>
      </c>
      <c r="C54" s="4">
        <v>8019.4285710000004</v>
      </c>
      <c r="D54" s="26">
        <v>9.2419270000000004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19</v>
      </c>
      <c r="C55" s="4">
        <v>786.85714299999995</v>
      </c>
      <c r="D55" s="4">
        <v>40.413533999999999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35:G35"/>
    <mergeCell ref="F36:G36"/>
    <mergeCell ref="F48:F49"/>
    <mergeCell ref="G48:G49"/>
    <mergeCell ref="F50:F51"/>
    <mergeCell ref="G50:G51"/>
    <mergeCell ref="F20:F21"/>
    <mergeCell ref="G20:G21"/>
    <mergeCell ref="N20:N21"/>
    <mergeCell ref="O20:O21"/>
    <mergeCell ref="F22:F23"/>
    <mergeCell ref="G22:G23"/>
    <mergeCell ref="N22:N23"/>
    <mergeCell ref="O22:O23"/>
    <mergeCell ref="A1:O1"/>
    <mergeCell ref="F3:I3"/>
    <mergeCell ref="A7:G7"/>
    <mergeCell ref="I7:O7"/>
    <mergeCell ref="F8:G8"/>
    <mergeCell ref="N8:O8"/>
  </mergeCells>
  <pageMargins left="0.7" right="0.7" top="0.75" bottom="0.75" header="0.3" footer="0.3"/>
  <pageSetup scale="54" orientation="landscape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51228-78BE-F84F-8153-975FDCCC4A04}">
  <sheetPr codeName="Sheet18">
    <pageSetUpPr fitToPage="1"/>
  </sheetPr>
  <dimension ref="A1:W60"/>
  <sheetViews>
    <sheetView zoomScale="110" workbookViewId="0">
      <selection activeCell="H53" sqref="H53"/>
    </sheetView>
  </sheetViews>
  <sheetFormatPr defaultColWidth="10.796875" defaultRowHeight="15.6"/>
  <cols>
    <col min="1" max="1" width="9.796875" style="5" customWidth="1"/>
    <col min="2" max="2" width="13.19921875" style="5" customWidth="1"/>
    <col min="3" max="3" width="11.796875" style="5" customWidth="1"/>
    <col min="4" max="4" width="11.796875" style="5" bestFit="1" customWidth="1"/>
    <col min="5" max="5" width="10.19921875" style="5" customWidth="1"/>
    <col min="6" max="6" width="14.796875" style="5" customWidth="1"/>
    <col min="7" max="7" width="10.796875" style="5"/>
    <col min="8" max="8" width="8" style="5" customWidth="1"/>
    <col min="9" max="9" width="12.19921875" style="5" bestFit="1" customWidth="1"/>
    <col min="10" max="10" width="12.19921875" style="5" customWidth="1"/>
    <col min="11" max="11" width="12.69921875" style="5" customWidth="1"/>
    <col min="12" max="12" width="10.796875" style="5"/>
    <col min="13" max="13" width="6.296875" style="5" customWidth="1"/>
    <col min="14" max="14" width="14.796875" style="5" bestFit="1" customWidth="1"/>
    <col min="15" max="15" width="10.796875" style="5"/>
    <col min="16" max="16" width="5.296875" style="5" customWidth="1"/>
    <col min="17" max="20" width="10.796875" style="5"/>
    <col min="21" max="21" width="11" style="5" customWidth="1"/>
    <col min="22" max="22" width="11.796875" style="5" customWidth="1"/>
    <col min="23" max="16384" width="10.796875" style="5"/>
  </cols>
  <sheetData>
    <row r="1" spans="1:23" ht="43.95" customHeight="1">
      <c r="A1" s="34" t="s">
        <v>39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21"/>
      <c r="Q1" s="21"/>
      <c r="R1" s="21"/>
      <c r="S1" s="21"/>
      <c r="T1" s="21"/>
      <c r="U1" s="21"/>
      <c r="V1" s="21"/>
      <c r="W1" s="21"/>
    </row>
    <row r="2" spans="1:23" ht="16.05" customHeight="1">
      <c r="A2" s="1"/>
      <c r="B2" s="1"/>
      <c r="C2" s="1"/>
      <c r="D2" s="1"/>
    </row>
    <row r="3" spans="1:23">
      <c r="F3" s="35" t="s">
        <v>5</v>
      </c>
      <c r="G3" s="36"/>
      <c r="H3" s="36"/>
      <c r="I3" s="37"/>
    </row>
    <row r="4" spans="1:23">
      <c r="F4" s="15" t="s">
        <v>6</v>
      </c>
      <c r="G4" s="15" t="s">
        <v>7</v>
      </c>
      <c r="H4" s="15" t="s">
        <v>8</v>
      </c>
      <c r="I4" s="15" t="s">
        <v>9</v>
      </c>
    </row>
    <row r="5" spans="1:23">
      <c r="F5" s="15">
        <v>8</v>
      </c>
      <c r="G5" s="15">
        <v>1</v>
      </c>
      <c r="H5" s="15">
        <v>2</v>
      </c>
      <c r="I5" s="15" t="str">
        <f>IF(ISBLANK(H5)," ",F3&amp;"("&amp;F5&amp;","&amp;G5&amp;","&amp;H5&amp;")")</f>
        <v>ARIMA(8,1,2)</v>
      </c>
    </row>
    <row r="7" spans="1:23">
      <c r="A7" s="38" t="s">
        <v>13</v>
      </c>
      <c r="B7" s="39"/>
      <c r="C7" s="39"/>
      <c r="D7" s="39"/>
      <c r="E7" s="39"/>
      <c r="F7" s="39"/>
      <c r="G7" s="40"/>
      <c r="I7" s="38" t="s">
        <v>22</v>
      </c>
      <c r="J7" s="39"/>
      <c r="K7" s="39"/>
      <c r="L7" s="39"/>
      <c r="M7" s="39"/>
      <c r="N7" s="39"/>
      <c r="O7" s="40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8" t="s">
        <v>14</v>
      </c>
      <c r="G8" s="40"/>
      <c r="I8" s="23"/>
      <c r="J8" s="23" t="s">
        <v>10</v>
      </c>
      <c r="K8" s="23" t="s">
        <v>11</v>
      </c>
      <c r="L8" s="23" t="s">
        <v>12</v>
      </c>
      <c r="M8" s="8"/>
      <c r="N8" s="38" t="s">
        <v>14</v>
      </c>
      <c r="O8" s="40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15" t="s">
        <v>15</v>
      </c>
      <c r="G9" s="28">
        <f>ABS(G22/G20-1)</f>
        <v>3.5218635172841295E-2</v>
      </c>
      <c r="I9" s="4">
        <v>0</v>
      </c>
      <c r="J9" s="4">
        <v>0</v>
      </c>
      <c r="K9" s="4">
        <v>0</v>
      </c>
      <c r="L9" s="4">
        <v>0</v>
      </c>
      <c r="M9" s="8"/>
      <c r="N9" s="15" t="s">
        <v>15</v>
      </c>
      <c r="O9" s="28">
        <f>ABS(O22/O20-1)</f>
        <v>2.0260993612001954E-2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15" t="s">
        <v>16</v>
      </c>
      <c r="G10" s="24">
        <f>AVERAGE(D9:D32)</f>
        <v>0.14018127921318191</v>
      </c>
      <c r="I10" s="4">
        <v>1</v>
      </c>
      <c r="J10" s="4">
        <v>0</v>
      </c>
      <c r="K10" s="4">
        <v>0</v>
      </c>
      <c r="L10" s="4">
        <v>0</v>
      </c>
      <c r="M10" s="8"/>
      <c r="N10" s="15" t="s">
        <v>16</v>
      </c>
      <c r="O10" s="24">
        <f>AVERAGE(L9:L32)</f>
        <v>0.11507368850675087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15" t="s">
        <v>17</v>
      </c>
      <c r="G11" s="24">
        <f>AVERAGE(D16:D27)</f>
        <v>0.28036255842636382</v>
      </c>
      <c r="I11" s="4">
        <v>2</v>
      </c>
      <c r="J11" s="4">
        <v>0</v>
      </c>
      <c r="K11" s="4">
        <v>0</v>
      </c>
      <c r="L11" s="4">
        <v>0</v>
      </c>
      <c r="M11" s="8"/>
      <c r="N11" s="15" t="s">
        <v>17</v>
      </c>
      <c r="O11" s="24">
        <f>AVERAGE(L16:L27)</f>
        <v>0.23014737701350174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0.21413596167547966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5.2062914047923736E-2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15" t="s">
        <v>1</v>
      </c>
      <c r="G14" s="24">
        <f>AVERAGE(D18:D20)</f>
        <v>0.17688700594865139</v>
      </c>
      <c r="I14" s="4">
        <v>5</v>
      </c>
      <c r="J14" s="4">
        <v>0</v>
      </c>
      <c r="K14" s="4">
        <v>0</v>
      </c>
      <c r="L14" s="4">
        <v>0</v>
      </c>
      <c r="M14" s="8"/>
      <c r="N14" s="15" t="s">
        <v>1</v>
      </c>
      <c r="O14" s="24">
        <f>AVERAGE(L18:L20)</f>
        <v>0.13809932792475887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15" t="s">
        <v>2</v>
      </c>
      <c r="G15" s="24">
        <f>AVERAGE(D21:D23)</f>
        <v>4.2269159814343947E-2</v>
      </c>
      <c r="I15" s="4">
        <v>6</v>
      </c>
      <c r="J15" s="4">
        <v>0</v>
      </c>
      <c r="K15" s="4">
        <v>0</v>
      </c>
      <c r="L15" s="4">
        <v>0</v>
      </c>
      <c r="M15" s="8"/>
      <c r="N15" s="15" t="s">
        <v>2</v>
      </c>
      <c r="O15" s="24">
        <f>AVERAGE(L21:L23)</f>
        <v>4.2269159814343947E-2</v>
      </c>
    </row>
    <row r="16" spans="1:23">
      <c r="A16" s="4">
        <v>7</v>
      </c>
      <c r="B16" s="4">
        <v>11636</v>
      </c>
      <c r="C16" s="4">
        <v>10694</v>
      </c>
      <c r="D16" s="26">
        <f t="shared" ref="D16:D27" si="0">ABS(C16/B16-1)</f>
        <v>8.0955654864214521E-2</v>
      </c>
      <c r="E16" s="8"/>
      <c r="F16" s="15" t="s">
        <v>3</v>
      </c>
      <c r="G16" s="24">
        <f>AVERAGE(D24:D26)</f>
        <v>0.35482477293364706</v>
      </c>
      <c r="I16" s="4">
        <v>7</v>
      </c>
      <c r="J16" s="4">
        <v>11636</v>
      </c>
      <c r="K16" s="4">
        <v>9954.7142860000004</v>
      </c>
      <c r="L16" s="26">
        <f t="shared" ref="L16:L27" si="1">ABS(K16/J16-1)</f>
        <v>0.14449000635957365</v>
      </c>
      <c r="M16" s="8"/>
      <c r="N16" s="15" t="s">
        <v>3</v>
      </c>
      <c r="O16" s="24">
        <f>AVERAGE(L24:L26)</f>
        <v>0.35482477293364706</v>
      </c>
    </row>
    <row r="17" spans="1:15">
      <c r="A17" s="4">
        <v>8</v>
      </c>
      <c r="B17" s="4">
        <v>59054</v>
      </c>
      <c r="C17" s="4">
        <v>25898</v>
      </c>
      <c r="D17" s="26">
        <f t="shared" si="0"/>
        <v>0.56145223016222445</v>
      </c>
      <c r="E17" s="8"/>
      <c r="F17" s="15" t="s">
        <v>4</v>
      </c>
      <c r="G17" s="24">
        <f>AVERAGE(D27:D29)</f>
        <v>0.33333333333333331</v>
      </c>
      <c r="I17" s="4">
        <v>8</v>
      </c>
      <c r="J17" s="4">
        <v>59054</v>
      </c>
      <c r="K17" s="4">
        <v>59744.857143000001</v>
      </c>
      <c r="L17" s="26">
        <f t="shared" si="1"/>
        <v>1.1698735784197556E-2</v>
      </c>
      <c r="M17" s="8"/>
      <c r="N17" s="15" t="s">
        <v>4</v>
      </c>
      <c r="O17" s="24">
        <f>AVERAGE(L27:L29)</f>
        <v>0.33333333333333331</v>
      </c>
    </row>
    <row r="18" spans="1:15">
      <c r="A18" s="4">
        <v>9</v>
      </c>
      <c r="B18" s="4">
        <v>106951</v>
      </c>
      <c r="C18" s="4">
        <v>81626</v>
      </c>
      <c r="D18" s="26">
        <f t="shared" si="0"/>
        <v>0.23679067984404067</v>
      </c>
      <c r="E18" s="8"/>
      <c r="F18" s="8"/>
      <c r="G18" s="12"/>
      <c r="I18" s="4">
        <v>9</v>
      </c>
      <c r="J18" s="4">
        <v>106951</v>
      </c>
      <c r="K18" s="4">
        <v>94071.142856999999</v>
      </c>
      <c r="L18" s="26">
        <f t="shared" si="1"/>
        <v>0.12042764577236309</v>
      </c>
      <c r="M18" s="8"/>
      <c r="N18" s="8"/>
      <c r="O18" s="12"/>
    </row>
    <row r="19" spans="1:15">
      <c r="A19" s="4">
        <v>10</v>
      </c>
      <c r="B19" s="4">
        <v>101799</v>
      </c>
      <c r="C19" s="4">
        <v>119138</v>
      </c>
      <c r="D19" s="26">
        <f t="shared" si="0"/>
        <v>0.17032583817129843</v>
      </c>
      <c r="E19" s="8"/>
      <c r="F19" s="8"/>
      <c r="G19" s="12"/>
      <c r="I19" s="4">
        <v>10</v>
      </c>
      <c r="J19" s="4">
        <v>101799</v>
      </c>
      <c r="K19" s="4">
        <v>119138</v>
      </c>
      <c r="L19" s="26">
        <f t="shared" si="1"/>
        <v>0.17032583817129843</v>
      </c>
      <c r="M19" s="8"/>
      <c r="N19" s="8"/>
      <c r="O19" s="12"/>
    </row>
    <row r="20" spans="1:15" ht="16.05" customHeight="1">
      <c r="A20" s="4">
        <v>11</v>
      </c>
      <c r="B20" s="4">
        <v>103315</v>
      </c>
      <c r="C20" s="4">
        <v>90551</v>
      </c>
      <c r="D20" s="26">
        <f t="shared" si="0"/>
        <v>0.12354449983061511</v>
      </c>
      <c r="E20" s="8"/>
      <c r="F20" s="41" t="s">
        <v>18</v>
      </c>
      <c r="G20" s="42">
        <f>SUM(B9:B32)</f>
        <v>821071</v>
      </c>
      <c r="I20" s="4">
        <v>11</v>
      </c>
      <c r="J20" s="4">
        <v>103315</v>
      </c>
      <c r="K20" s="4">
        <v>90551</v>
      </c>
      <c r="L20" s="26">
        <f t="shared" si="1"/>
        <v>0.12354449983061511</v>
      </c>
      <c r="M20" s="8"/>
      <c r="N20" s="41" t="s">
        <v>18</v>
      </c>
      <c r="O20" s="42">
        <f>SUM(J9:J32)</f>
        <v>821071</v>
      </c>
    </row>
    <row r="21" spans="1:15">
      <c r="A21" s="4">
        <v>12</v>
      </c>
      <c r="B21" s="4">
        <v>99444</v>
      </c>
      <c r="C21" s="4">
        <v>101279</v>
      </c>
      <c r="D21" s="26">
        <f t="shared" si="0"/>
        <v>1.8452596436185242E-2</v>
      </c>
      <c r="E21" s="8"/>
      <c r="F21" s="41"/>
      <c r="G21" s="42"/>
      <c r="I21" s="4">
        <v>12</v>
      </c>
      <c r="J21" s="4">
        <v>99444</v>
      </c>
      <c r="K21" s="4">
        <v>101279</v>
      </c>
      <c r="L21" s="26">
        <f t="shared" si="1"/>
        <v>1.8452596436185242E-2</v>
      </c>
      <c r="M21" s="8"/>
      <c r="N21" s="41"/>
      <c r="O21" s="42"/>
    </row>
    <row r="22" spans="1:15" ht="16.05" customHeight="1">
      <c r="A22" s="4">
        <v>13</v>
      </c>
      <c r="B22" s="4">
        <v>96705</v>
      </c>
      <c r="C22" s="4">
        <v>94045</v>
      </c>
      <c r="D22" s="26">
        <f t="shared" si="0"/>
        <v>2.7506333695258789E-2</v>
      </c>
      <c r="E22" s="8"/>
      <c r="F22" s="41" t="s">
        <v>19</v>
      </c>
      <c r="G22" s="42">
        <f>SUM(C9:C32)</f>
        <v>792154</v>
      </c>
      <c r="I22" s="4">
        <v>13</v>
      </c>
      <c r="J22" s="4">
        <v>96705</v>
      </c>
      <c r="K22" s="4">
        <v>94045</v>
      </c>
      <c r="L22" s="26">
        <f t="shared" si="1"/>
        <v>2.7506333695258789E-2</v>
      </c>
      <c r="M22" s="8"/>
      <c r="N22" s="41" t="s">
        <v>19</v>
      </c>
      <c r="O22" s="42">
        <f>SUM(K9:K32)</f>
        <v>837706.714286</v>
      </c>
    </row>
    <row r="23" spans="1:15">
      <c r="A23" s="4">
        <v>14</v>
      </c>
      <c r="B23" s="4">
        <v>84615</v>
      </c>
      <c r="C23" s="4">
        <v>91456</v>
      </c>
      <c r="D23" s="26">
        <f t="shared" si="0"/>
        <v>8.0848549311587803E-2</v>
      </c>
      <c r="E23" s="8"/>
      <c r="F23" s="41"/>
      <c r="G23" s="42"/>
      <c r="I23" s="4">
        <v>14</v>
      </c>
      <c r="J23" s="4">
        <v>84615</v>
      </c>
      <c r="K23" s="4">
        <v>91456</v>
      </c>
      <c r="L23" s="26">
        <f t="shared" si="1"/>
        <v>8.0848549311587803E-2</v>
      </c>
      <c r="M23" s="8"/>
      <c r="N23" s="41"/>
      <c r="O23" s="42"/>
    </row>
    <row r="24" spans="1:15">
      <c r="A24" s="4">
        <v>15</v>
      </c>
      <c r="B24" s="4">
        <v>78593</v>
      </c>
      <c r="C24" s="4">
        <v>75771</v>
      </c>
      <c r="D24" s="26">
        <f t="shared" si="0"/>
        <v>3.5906505668443778E-2</v>
      </c>
      <c r="E24" s="8"/>
      <c r="F24" s="8"/>
      <c r="G24" s="12"/>
      <c r="I24" s="4">
        <v>15</v>
      </c>
      <c r="J24" s="4">
        <v>78593</v>
      </c>
      <c r="K24" s="4">
        <v>75771</v>
      </c>
      <c r="L24" s="26">
        <f t="shared" si="1"/>
        <v>3.5906505668443778E-2</v>
      </c>
      <c r="M24" s="8"/>
      <c r="N24" s="8"/>
      <c r="O24" s="12"/>
    </row>
    <row r="25" spans="1:15">
      <c r="A25" s="4">
        <v>16</v>
      </c>
      <c r="B25" s="4">
        <v>57693</v>
      </c>
      <c r="C25" s="4">
        <v>66794</v>
      </c>
      <c r="D25" s="26">
        <f t="shared" si="0"/>
        <v>0.15774877368138251</v>
      </c>
      <c r="E25" s="8"/>
      <c r="F25" s="8"/>
      <c r="G25" s="12"/>
      <c r="I25" s="4">
        <v>16</v>
      </c>
      <c r="J25" s="4">
        <v>57693</v>
      </c>
      <c r="K25" s="4">
        <v>66794</v>
      </c>
      <c r="L25" s="26">
        <f t="shared" si="1"/>
        <v>0.15774877368138251</v>
      </c>
      <c r="M25" s="8"/>
      <c r="N25" s="8"/>
      <c r="O25" s="12"/>
    </row>
    <row r="26" spans="1:15">
      <c r="A26" s="4">
        <v>17</v>
      </c>
      <c r="B26" s="4">
        <v>18656</v>
      </c>
      <c r="C26" s="4">
        <v>34902</v>
      </c>
      <c r="D26" s="26">
        <f t="shared" si="0"/>
        <v>0.87081903945111483</v>
      </c>
      <c r="E26" s="8"/>
      <c r="F26" s="8"/>
      <c r="G26" s="12"/>
      <c r="I26" s="4">
        <v>17</v>
      </c>
      <c r="J26" s="4">
        <v>18656</v>
      </c>
      <c r="K26" s="4">
        <v>34902</v>
      </c>
      <c r="L26" s="26">
        <f t="shared" si="1"/>
        <v>0.87081903945111483</v>
      </c>
      <c r="M26" s="8"/>
      <c r="N26" s="8"/>
      <c r="O26" s="12"/>
    </row>
    <row r="27" spans="1:15">
      <c r="A27" s="4">
        <v>18</v>
      </c>
      <c r="B27" s="4">
        <v>2610</v>
      </c>
      <c r="C27" s="4">
        <v>0</v>
      </c>
      <c r="D27" s="26">
        <f t="shared" si="0"/>
        <v>1</v>
      </c>
      <c r="E27" s="8"/>
      <c r="F27" s="8"/>
      <c r="G27" s="12"/>
      <c r="I27" s="4">
        <v>18</v>
      </c>
      <c r="J27" s="4">
        <v>2610</v>
      </c>
      <c r="K27" s="4">
        <v>0</v>
      </c>
      <c r="L27" s="26">
        <f t="shared" si="1"/>
        <v>1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8" t="s">
        <v>21</v>
      </c>
      <c r="B35" s="39"/>
      <c r="C35" s="39"/>
      <c r="D35" s="39"/>
      <c r="E35" s="39"/>
      <c r="F35" s="39"/>
      <c r="G35" s="40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8" t="s">
        <v>14</v>
      </c>
      <c r="G36" s="40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15" t="s">
        <v>15</v>
      </c>
      <c r="G37" s="28">
        <f>ABS(G50/G48-1)</f>
        <v>4.8934692789052381E-2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15" t="s">
        <v>16</v>
      </c>
      <c r="G38" s="24">
        <f>AVERAGE(D37:D60)</f>
        <v>0.14097122084952243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15" t="s">
        <v>17</v>
      </c>
      <c r="G39" s="24">
        <f>AVERAGE(D44:D55)</f>
        <v>0.28194244169904487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5.2062914047923736E-2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15" t="s">
        <v>1</v>
      </c>
      <c r="G42" s="24">
        <f>AVERAGE(D46:D48)</f>
        <v>0.13809932792475887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15" t="s">
        <v>2</v>
      </c>
      <c r="G43" s="24">
        <f>AVERAGE(D49:D51)</f>
        <v>4.2269159814343947E-2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11636</v>
      </c>
      <c r="C44" s="4">
        <v>9954.7142860000004</v>
      </c>
      <c r="D44" s="26">
        <f t="shared" ref="D44:D55" si="2">ABS(C44/B44-1)</f>
        <v>0.14449000635957365</v>
      </c>
      <c r="E44" s="8"/>
      <c r="F44" s="15" t="s">
        <v>3</v>
      </c>
      <c r="G44" s="24">
        <f>AVERAGE(D52:D54)</f>
        <v>0.46317270179076225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59054</v>
      </c>
      <c r="C45" s="4">
        <v>59744.857143000001</v>
      </c>
      <c r="D45" s="26">
        <f t="shared" si="2"/>
        <v>1.1698735784197556E-2</v>
      </c>
      <c r="E45" s="8"/>
      <c r="F45" s="15" t="s">
        <v>4</v>
      </c>
      <c r="G45" s="24">
        <f>AVERAGE(D55:D57)</f>
        <v>0.43216566321839078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106951</v>
      </c>
      <c r="C46" s="4">
        <v>94071.142856999999</v>
      </c>
      <c r="D46" s="26">
        <f t="shared" si="2"/>
        <v>0.12042764577236309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101799</v>
      </c>
      <c r="C47" s="4">
        <v>119138</v>
      </c>
      <c r="D47" s="26">
        <f t="shared" si="2"/>
        <v>0.17032583817129843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.05" customHeight="1">
      <c r="A48" s="4">
        <v>11</v>
      </c>
      <c r="B48" s="4">
        <v>103315</v>
      </c>
      <c r="C48" s="4">
        <v>90551</v>
      </c>
      <c r="D48" s="26">
        <f t="shared" si="2"/>
        <v>0.12354449983061511</v>
      </c>
      <c r="E48" s="8"/>
      <c r="F48" s="41" t="s">
        <v>18</v>
      </c>
      <c r="G48" s="42">
        <f>SUM(B37:B60)</f>
        <v>821071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99444</v>
      </c>
      <c r="C49" s="4">
        <v>101279</v>
      </c>
      <c r="D49" s="26">
        <f t="shared" si="2"/>
        <v>1.8452596436185242E-2</v>
      </c>
      <c r="E49" s="8"/>
      <c r="F49" s="41"/>
      <c r="G49" s="42"/>
      <c r="I49" s="19"/>
      <c r="J49" s="8"/>
      <c r="K49" s="8"/>
      <c r="L49" s="8"/>
      <c r="M49" s="8"/>
      <c r="N49" s="8"/>
      <c r="O49" s="12"/>
    </row>
    <row r="50" spans="1:15" ht="16.05" customHeight="1">
      <c r="A50" s="4">
        <v>13</v>
      </c>
      <c r="B50" s="4">
        <v>96705</v>
      </c>
      <c r="C50" s="4">
        <v>94045</v>
      </c>
      <c r="D50" s="26">
        <f t="shared" si="2"/>
        <v>2.7506333695258789E-2</v>
      </c>
      <c r="E50" s="8"/>
      <c r="F50" s="41" t="s">
        <v>19</v>
      </c>
      <c r="G50" s="42">
        <f>SUM(C37:C60)</f>
        <v>861249.857143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84615</v>
      </c>
      <c r="C51" s="4">
        <v>91456</v>
      </c>
      <c r="D51" s="26">
        <f t="shared" si="2"/>
        <v>8.0848549311587803E-2</v>
      </c>
      <c r="E51" s="8"/>
      <c r="F51" s="41"/>
      <c r="G51" s="42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78593</v>
      </c>
      <c r="C52" s="4">
        <v>75771</v>
      </c>
      <c r="D52" s="26">
        <f t="shared" si="2"/>
        <v>3.5906505668443778E-2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57693</v>
      </c>
      <c r="C53" s="4">
        <v>83768.142856999999</v>
      </c>
      <c r="D53" s="26">
        <f t="shared" si="2"/>
        <v>0.4519637192900352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18656</v>
      </c>
      <c r="C54" s="4">
        <v>35477.142856999999</v>
      </c>
      <c r="D54" s="26">
        <f t="shared" si="2"/>
        <v>0.90164788041380772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2610</v>
      </c>
      <c r="C55" s="4">
        <v>5993.8571430000002</v>
      </c>
      <c r="D55" s="26">
        <f t="shared" si="2"/>
        <v>1.2964969896551723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35:G35"/>
    <mergeCell ref="F36:G36"/>
    <mergeCell ref="F48:F49"/>
    <mergeCell ref="G48:G49"/>
    <mergeCell ref="F50:F51"/>
    <mergeCell ref="G50:G51"/>
    <mergeCell ref="F20:F21"/>
    <mergeCell ref="G20:G21"/>
    <mergeCell ref="N20:N21"/>
    <mergeCell ref="O20:O21"/>
    <mergeCell ref="F22:F23"/>
    <mergeCell ref="G22:G23"/>
    <mergeCell ref="N22:N23"/>
    <mergeCell ref="O22:O23"/>
    <mergeCell ref="A1:O1"/>
    <mergeCell ref="F3:I3"/>
    <mergeCell ref="A7:G7"/>
    <mergeCell ref="I7:O7"/>
    <mergeCell ref="F8:G8"/>
    <mergeCell ref="N8:O8"/>
  </mergeCells>
  <pageMargins left="0.7" right="0.7" top="0.75" bottom="0.75" header="0.3" footer="0.3"/>
  <pageSetup scale="54" orientation="landscape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2ACC-5D95-5E4E-A61E-5D819598AB89}">
  <sheetPr codeName="Sheet19">
    <pageSetUpPr fitToPage="1"/>
  </sheetPr>
  <dimension ref="A1:W60"/>
  <sheetViews>
    <sheetView zoomScale="110" workbookViewId="0">
      <selection activeCell="A8" sqref="A8"/>
    </sheetView>
  </sheetViews>
  <sheetFormatPr defaultColWidth="10.796875" defaultRowHeight="15.6"/>
  <cols>
    <col min="1" max="1" width="9.796875" style="5" customWidth="1"/>
    <col min="2" max="2" width="13.19921875" style="5" customWidth="1"/>
    <col min="3" max="3" width="11.796875" style="5" customWidth="1"/>
    <col min="4" max="4" width="11.796875" style="5" bestFit="1" customWidth="1"/>
    <col min="5" max="5" width="10.19921875" style="5" customWidth="1"/>
    <col min="6" max="6" width="14.796875" style="5" customWidth="1"/>
    <col min="7" max="7" width="10.796875" style="5"/>
    <col min="8" max="8" width="8" style="5" customWidth="1"/>
    <col min="9" max="9" width="12.19921875" style="5" bestFit="1" customWidth="1"/>
    <col min="10" max="10" width="12.19921875" style="5" customWidth="1"/>
    <col min="11" max="11" width="12.69921875" style="5" customWidth="1"/>
    <col min="12" max="12" width="10.796875" style="5"/>
    <col min="13" max="13" width="6.296875" style="5" customWidth="1"/>
    <col min="14" max="14" width="14.796875" style="5" bestFit="1" customWidth="1"/>
    <col min="15" max="15" width="10.796875" style="5"/>
    <col min="16" max="16" width="5.296875" style="5" customWidth="1"/>
    <col min="17" max="20" width="10.796875" style="5"/>
    <col min="21" max="21" width="11" style="5" customWidth="1"/>
    <col min="22" max="22" width="11.796875" style="5" customWidth="1"/>
    <col min="23" max="16384" width="10.796875" style="5"/>
  </cols>
  <sheetData>
    <row r="1" spans="1:23" ht="43.95" customHeight="1">
      <c r="A1" s="34" t="s">
        <v>40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21"/>
      <c r="Q1" s="21"/>
      <c r="R1" s="21"/>
      <c r="S1" s="21"/>
      <c r="T1" s="21"/>
      <c r="U1" s="21"/>
      <c r="V1" s="21"/>
      <c r="W1" s="21"/>
    </row>
    <row r="2" spans="1:23" ht="16.05" customHeight="1">
      <c r="A2" s="1"/>
      <c r="B2" s="1"/>
      <c r="C2" s="1"/>
      <c r="D2" s="1"/>
    </row>
    <row r="3" spans="1:23">
      <c r="F3" s="35" t="s">
        <v>5</v>
      </c>
      <c r="G3" s="36"/>
      <c r="H3" s="36"/>
      <c r="I3" s="37"/>
    </row>
    <row r="4" spans="1:23">
      <c r="F4" s="15" t="s">
        <v>6</v>
      </c>
      <c r="G4" s="15" t="s">
        <v>7</v>
      </c>
      <c r="H4" s="15" t="s">
        <v>8</v>
      </c>
      <c r="I4" s="15" t="s">
        <v>9</v>
      </c>
    </row>
    <row r="5" spans="1:23">
      <c r="F5" s="15">
        <v>8</v>
      </c>
      <c r="G5" s="15">
        <v>1</v>
      </c>
      <c r="H5" s="15">
        <v>2</v>
      </c>
      <c r="I5" s="15" t="str">
        <f>IF(ISBLANK(H5)," ",F3&amp;"("&amp;F5&amp;","&amp;G5&amp;","&amp;H5&amp;")")</f>
        <v>ARIMA(8,1,2)</v>
      </c>
    </row>
    <row r="7" spans="1:23">
      <c r="A7" s="38" t="s">
        <v>13</v>
      </c>
      <c r="B7" s="39"/>
      <c r="C7" s="39"/>
      <c r="D7" s="39"/>
      <c r="E7" s="39"/>
      <c r="F7" s="39"/>
      <c r="G7" s="40"/>
      <c r="I7" s="38" t="s">
        <v>22</v>
      </c>
      <c r="J7" s="39"/>
      <c r="K7" s="39"/>
      <c r="L7" s="39"/>
      <c r="M7" s="39"/>
      <c r="N7" s="39"/>
      <c r="O7" s="40"/>
    </row>
    <row r="8" spans="1:23">
      <c r="A8"/>
      <c r="B8" s="22" t="s">
        <v>10</v>
      </c>
      <c r="C8" s="22" t="s">
        <v>11</v>
      </c>
      <c r="D8" s="22" t="s">
        <v>12</v>
      </c>
      <c r="E8" s="8"/>
      <c r="F8" s="38" t="s">
        <v>14</v>
      </c>
      <c r="G8" s="40"/>
      <c r="I8" s="22"/>
      <c r="J8" s="22" t="s">
        <v>10</v>
      </c>
      <c r="K8" s="22" t="s">
        <v>11</v>
      </c>
      <c r="L8" s="22" t="s">
        <v>12</v>
      </c>
      <c r="M8" s="8"/>
      <c r="N8" s="38" t="s">
        <v>14</v>
      </c>
      <c r="O8" s="40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15" t="s">
        <v>15</v>
      </c>
      <c r="G9" s="28">
        <f>ABS(G22/G20-1)</f>
        <v>2.1587551334822486E-2</v>
      </c>
      <c r="I9" s="4">
        <v>0</v>
      </c>
      <c r="J9" s="4">
        <v>0</v>
      </c>
      <c r="K9" s="4">
        <v>0</v>
      </c>
      <c r="L9" s="4">
        <v>0</v>
      </c>
      <c r="M9" s="8"/>
      <c r="N9" s="15" t="s">
        <v>15</v>
      </c>
      <c r="O9" s="28">
        <f>ABS(O22/O20-1)</f>
        <v>1.0718851406468777E-2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15" t="s">
        <v>16</v>
      </c>
      <c r="G10" s="24">
        <f>AVERAGE(D9:D32)</f>
        <v>0.16149012500000001</v>
      </c>
      <c r="I10" s="4">
        <v>1</v>
      </c>
      <c r="J10" s="4">
        <v>0</v>
      </c>
      <c r="K10" s="4">
        <v>0</v>
      </c>
      <c r="L10" s="4">
        <v>0</v>
      </c>
      <c r="M10" s="8"/>
      <c r="N10" s="15" t="s">
        <v>16</v>
      </c>
      <c r="O10" s="24">
        <f>AVERAGE(L9:L32)</f>
        <v>0.15123033333333333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15" t="s">
        <v>17</v>
      </c>
      <c r="G11" s="24">
        <f>AVERAGE(D16:D27)</f>
        <v>0.32298025000000002</v>
      </c>
      <c r="I11" s="4">
        <v>2</v>
      </c>
      <c r="J11" s="4">
        <v>0</v>
      </c>
      <c r="K11" s="4">
        <v>0</v>
      </c>
      <c r="L11" s="4">
        <v>0</v>
      </c>
      <c r="M11" s="8"/>
      <c r="N11" s="15" t="s">
        <v>17</v>
      </c>
      <c r="O11" s="24">
        <f>AVERAGE(L16:L27)</f>
        <v>0.30246066666666666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0.25499833333333333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0.15288399999999999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15" t="s">
        <v>1</v>
      </c>
      <c r="G14" s="24">
        <f>AVERAGE(D18:D20)</f>
        <v>5.0122333333333345E-2</v>
      </c>
      <c r="I14" s="4">
        <v>5</v>
      </c>
      <c r="J14" s="4">
        <v>0</v>
      </c>
      <c r="K14" s="4">
        <v>0</v>
      </c>
      <c r="L14" s="4">
        <v>0</v>
      </c>
      <c r="M14" s="8"/>
      <c r="N14" s="15" t="s">
        <v>1</v>
      </c>
      <c r="O14" s="24">
        <f>AVERAGE(L18:L20)</f>
        <v>7.0158333333333336E-2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15" t="s">
        <v>2</v>
      </c>
      <c r="G15" s="24">
        <f>AVERAGE(D21:D23)</f>
        <v>8.1672333333333333E-2</v>
      </c>
      <c r="I15" s="4">
        <v>6</v>
      </c>
      <c r="J15" s="4">
        <v>0</v>
      </c>
      <c r="K15" s="4">
        <v>0</v>
      </c>
      <c r="L15" s="4">
        <v>0</v>
      </c>
      <c r="M15" s="8"/>
      <c r="N15" s="15" t="s">
        <v>2</v>
      </c>
      <c r="O15" s="24">
        <f>AVERAGE(L21:L23)</f>
        <v>8.1672333333333333E-2</v>
      </c>
    </row>
    <row r="16" spans="1:23">
      <c r="A16" s="4">
        <v>7</v>
      </c>
      <c r="B16" s="4">
        <v>3573</v>
      </c>
      <c r="C16" s="4">
        <v>2527</v>
      </c>
      <c r="D16" s="29">
        <v>0.29275099999999998</v>
      </c>
      <c r="E16" s="8"/>
      <c r="F16" s="15" t="s">
        <v>3</v>
      </c>
      <c r="G16" s="24">
        <f>AVERAGE(D24:D26)</f>
        <v>0.57179466666666656</v>
      </c>
      <c r="I16" s="4">
        <v>7</v>
      </c>
      <c r="J16" s="4">
        <v>3573</v>
      </c>
      <c r="K16" s="4">
        <v>2782.7142859999999</v>
      </c>
      <c r="L16" s="29">
        <v>0.22118299999999999</v>
      </c>
      <c r="M16" s="8"/>
      <c r="N16" s="15" t="s">
        <v>3</v>
      </c>
      <c r="O16" s="24">
        <f>AVERAGE(L24:L26)</f>
        <v>0.57179466666666656</v>
      </c>
    </row>
    <row r="17" spans="1:15">
      <c r="A17" s="4">
        <v>8</v>
      </c>
      <c r="B17" s="4">
        <v>15060</v>
      </c>
      <c r="C17" s="4">
        <v>7948</v>
      </c>
      <c r="D17" s="29">
        <v>0.472244</v>
      </c>
      <c r="E17" s="8"/>
      <c r="F17" s="15" t="s">
        <v>4</v>
      </c>
      <c r="G17" s="24">
        <f>AVERAGE(D27:D29)</f>
        <v>0.33333333333333331</v>
      </c>
      <c r="I17" s="4">
        <v>8</v>
      </c>
      <c r="J17" s="4">
        <v>15060</v>
      </c>
      <c r="K17" s="4">
        <v>11483.714286</v>
      </c>
      <c r="L17" s="29">
        <v>0.23746900000000001</v>
      </c>
      <c r="M17" s="8"/>
      <c r="N17" s="15" t="s">
        <v>4</v>
      </c>
      <c r="O17" s="24">
        <f>AVERAGE(L27:L29)</f>
        <v>0.33333333333333331</v>
      </c>
    </row>
    <row r="18" spans="1:15">
      <c r="A18" s="4">
        <v>9</v>
      </c>
      <c r="B18" s="4">
        <v>24463</v>
      </c>
      <c r="C18" s="4">
        <v>20952</v>
      </c>
      <c r="D18" s="29">
        <v>0.14352300000000001</v>
      </c>
      <c r="E18" s="8"/>
      <c r="F18" s="8"/>
      <c r="G18" s="12"/>
      <c r="I18" s="4">
        <v>9</v>
      </c>
      <c r="J18" s="4">
        <v>24463</v>
      </c>
      <c r="K18" s="4">
        <v>19481.571429</v>
      </c>
      <c r="L18" s="29">
        <v>0.20363100000000001</v>
      </c>
      <c r="M18" s="8"/>
      <c r="N18" s="8"/>
      <c r="O18" s="12"/>
    </row>
    <row r="19" spans="1:15">
      <c r="A19" s="4">
        <v>10</v>
      </c>
      <c r="B19" s="4">
        <v>27349</v>
      </c>
      <c r="C19" s="4">
        <v>27428</v>
      </c>
      <c r="D19" s="29">
        <v>2.8890000000000001E-3</v>
      </c>
      <c r="E19" s="8"/>
      <c r="F19" s="8"/>
      <c r="G19" s="12"/>
      <c r="I19" s="4">
        <v>10</v>
      </c>
      <c r="J19" s="4">
        <v>27349</v>
      </c>
      <c r="K19" s="4">
        <v>27428</v>
      </c>
      <c r="L19" s="29">
        <v>2.8890000000000001E-3</v>
      </c>
      <c r="M19" s="8"/>
      <c r="N19" s="8"/>
      <c r="O19" s="12"/>
    </row>
    <row r="20" spans="1:15" ht="16.05" customHeight="1">
      <c r="A20" s="4">
        <v>11</v>
      </c>
      <c r="B20" s="4">
        <v>27057</v>
      </c>
      <c r="C20" s="4">
        <v>26950</v>
      </c>
      <c r="D20" s="29">
        <v>3.9550000000000002E-3</v>
      </c>
      <c r="E20" s="8"/>
      <c r="F20" s="41" t="s">
        <v>18</v>
      </c>
      <c r="G20" s="42">
        <f>SUM(B9:B32)</f>
        <v>213549</v>
      </c>
      <c r="I20" s="4">
        <v>11</v>
      </c>
      <c r="J20" s="4">
        <v>27057</v>
      </c>
      <c r="K20" s="4">
        <v>26950</v>
      </c>
      <c r="L20" s="29">
        <v>3.9550000000000002E-3</v>
      </c>
      <c r="M20" s="8"/>
      <c r="N20" s="41" t="s">
        <v>18</v>
      </c>
      <c r="O20" s="42">
        <f>SUM(J9:J32)</f>
        <v>213549</v>
      </c>
    </row>
    <row r="21" spans="1:15">
      <c r="A21" s="4">
        <v>12</v>
      </c>
      <c r="B21" s="4">
        <v>27367</v>
      </c>
      <c r="C21" s="4">
        <v>25737</v>
      </c>
      <c r="D21" s="29">
        <v>5.9561000000000003E-2</v>
      </c>
      <c r="E21" s="8"/>
      <c r="F21" s="41"/>
      <c r="G21" s="42"/>
      <c r="I21" s="4">
        <v>12</v>
      </c>
      <c r="J21" s="4">
        <v>27367</v>
      </c>
      <c r="K21" s="4">
        <v>25737</v>
      </c>
      <c r="L21" s="29">
        <v>5.9561000000000003E-2</v>
      </c>
      <c r="M21" s="8"/>
      <c r="N21" s="41"/>
      <c r="O21" s="42"/>
    </row>
    <row r="22" spans="1:15" ht="16.05" customHeight="1">
      <c r="A22" s="4">
        <v>13</v>
      </c>
      <c r="B22" s="4">
        <v>24973</v>
      </c>
      <c r="C22" s="4">
        <v>26384</v>
      </c>
      <c r="D22" s="29">
        <v>5.6501000000000003E-2</v>
      </c>
      <c r="E22" s="8"/>
      <c r="F22" s="41" t="s">
        <v>19</v>
      </c>
      <c r="G22" s="42">
        <f>SUM(C9:C32)</f>
        <v>208939</v>
      </c>
      <c r="I22" s="4">
        <v>13</v>
      </c>
      <c r="J22" s="4">
        <v>24973</v>
      </c>
      <c r="K22" s="4">
        <v>26384</v>
      </c>
      <c r="L22" s="29">
        <v>5.6501000000000003E-2</v>
      </c>
      <c r="M22" s="8"/>
      <c r="N22" s="41" t="s">
        <v>19</v>
      </c>
      <c r="O22" s="42">
        <f>SUM(K9:K32)</f>
        <v>211260.00000100001</v>
      </c>
    </row>
    <row r="23" spans="1:15">
      <c r="A23" s="4">
        <v>14</v>
      </c>
      <c r="B23" s="4">
        <v>26265</v>
      </c>
      <c r="C23" s="4">
        <v>22878</v>
      </c>
      <c r="D23" s="29">
        <v>0.12895499999999999</v>
      </c>
      <c r="E23" s="8"/>
      <c r="F23" s="41"/>
      <c r="G23" s="42"/>
      <c r="I23" s="4">
        <v>14</v>
      </c>
      <c r="J23" s="4">
        <v>26265</v>
      </c>
      <c r="K23" s="4">
        <v>22878</v>
      </c>
      <c r="L23" s="29">
        <v>0.12895499999999999</v>
      </c>
      <c r="M23" s="8"/>
      <c r="N23" s="41"/>
      <c r="O23" s="42"/>
    </row>
    <row r="24" spans="1:15">
      <c r="A24" s="4">
        <v>15</v>
      </c>
      <c r="B24" s="4">
        <v>21337</v>
      </c>
      <c r="C24" s="4">
        <v>24867</v>
      </c>
      <c r="D24" s="29">
        <v>0.16544</v>
      </c>
      <c r="E24" s="8"/>
      <c r="F24" s="8"/>
      <c r="G24" s="12"/>
      <c r="I24" s="4">
        <v>15</v>
      </c>
      <c r="J24" s="4">
        <v>21337</v>
      </c>
      <c r="K24" s="4">
        <v>24867</v>
      </c>
      <c r="L24" s="29">
        <v>0.16544</v>
      </c>
      <c r="M24" s="8"/>
      <c r="N24" s="8"/>
      <c r="O24" s="12"/>
    </row>
    <row r="25" spans="1:15">
      <c r="A25" s="4">
        <v>16</v>
      </c>
      <c r="B25" s="4">
        <v>12647</v>
      </c>
      <c r="C25" s="4">
        <v>16729</v>
      </c>
      <c r="D25" s="29">
        <v>0.322764</v>
      </c>
      <c r="E25" s="8"/>
      <c r="F25" s="8"/>
      <c r="G25" s="12"/>
      <c r="I25" s="4">
        <v>16</v>
      </c>
      <c r="J25" s="4">
        <v>12647</v>
      </c>
      <c r="K25" s="4">
        <v>16729</v>
      </c>
      <c r="L25" s="29">
        <v>0.322764</v>
      </c>
      <c r="M25" s="8"/>
      <c r="N25" s="8"/>
      <c r="O25" s="12"/>
    </row>
    <row r="26" spans="1:15">
      <c r="A26" s="4">
        <v>17</v>
      </c>
      <c r="B26" s="4">
        <v>2936</v>
      </c>
      <c r="C26" s="4">
        <v>6539</v>
      </c>
      <c r="D26" s="29">
        <v>1.2271799999999999</v>
      </c>
      <c r="E26" s="8"/>
      <c r="F26" s="8"/>
      <c r="G26" s="12"/>
      <c r="I26" s="4">
        <v>17</v>
      </c>
      <c r="J26" s="4">
        <v>2936</v>
      </c>
      <c r="K26" s="4">
        <v>6539</v>
      </c>
      <c r="L26" s="29">
        <v>1.2271799999999999</v>
      </c>
      <c r="M26" s="8"/>
      <c r="N26" s="8"/>
      <c r="O26" s="12"/>
    </row>
    <row r="27" spans="1:15">
      <c r="A27" s="4">
        <v>18</v>
      </c>
      <c r="B27" s="4">
        <v>522</v>
      </c>
      <c r="C27" s="4">
        <v>0</v>
      </c>
      <c r="D27" s="29">
        <v>1</v>
      </c>
      <c r="E27" s="8"/>
      <c r="F27" s="8"/>
      <c r="G27" s="12"/>
      <c r="I27" s="4">
        <v>18</v>
      </c>
      <c r="J27" s="4">
        <v>522</v>
      </c>
      <c r="K27" s="4">
        <v>0</v>
      </c>
      <c r="L27" s="29">
        <v>1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8" t="s">
        <v>21</v>
      </c>
      <c r="B35" s="39"/>
      <c r="C35" s="39"/>
      <c r="D35" s="39"/>
      <c r="E35" s="39"/>
      <c r="F35" s="39"/>
      <c r="G35" s="40"/>
      <c r="I35" s="16"/>
      <c r="J35" s="17"/>
      <c r="K35" s="17"/>
      <c r="L35" s="17"/>
      <c r="M35" s="17"/>
      <c r="N35" s="17"/>
      <c r="O35" s="18"/>
    </row>
    <row r="36" spans="1:15">
      <c r="A36" s="22"/>
      <c r="B36" s="22" t="s">
        <v>10</v>
      </c>
      <c r="C36" s="22" t="s">
        <v>11</v>
      </c>
      <c r="D36" s="22" t="s">
        <v>12</v>
      </c>
      <c r="E36" s="8"/>
      <c r="F36" s="38" t="s">
        <v>14</v>
      </c>
      <c r="G36" s="40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15" t="s">
        <v>15</v>
      </c>
      <c r="G37" s="28">
        <f>ABS(G50/G48-1)</f>
        <v>3.6926954876866702E-2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15" t="s">
        <v>16</v>
      </c>
      <c r="G38" s="24">
        <f>AVERAGE(D37:D60)</f>
        <v>0.37023712500000006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15" t="s">
        <v>17</v>
      </c>
      <c r="G39" s="24">
        <f>AVERAGE(D44:D55)</f>
        <v>0.74047425000000011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0.15288399999999999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15" t="s">
        <v>1</v>
      </c>
      <c r="G42" s="24">
        <f>AVERAGE(D46:D48)</f>
        <v>7.0158333333333336E-2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15" t="s">
        <v>2</v>
      </c>
      <c r="G43" s="24">
        <f>AVERAGE(D49:D51)</f>
        <v>8.1672333333333333E-2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3573</v>
      </c>
      <c r="C44" s="4">
        <v>2782.7142859999999</v>
      </c>
      <c r="D44" s="29">
        <v>0.22118299999999999</v>
      </c>
      <c r="E44" s="8"/>
      <c r="F44" s="15" t="s">
        <v>3</v>
      </c>
      <c r="G44" s="24">
        <f>AVERAGE(D52:D54)</f>
        <v>1.2556133333333335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15060</v>
      </c>
      <c r="C45" s="4">
        <v>11483.714286</v>
      </c>
      <c r="D45" s="29">
        <v>0.23746900000000001</v>
      </c>
      <c r="E45" s="8"/>
      <c r="F45" s="15" t="s">
        <v>4</v>
      </c>
      <c r="G45" s="24">
        <f>AVERAGE(D55:D57)</f>
        <v>1.4015690000000001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24463</v>
      </c>
      <c r="C46" s="4">
        <v>19481.571429</v>
      </c>
      <c r="D46" s="29">
        <v>0.20363100000000001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27349</v>
      </c>
      <c r="C47" s="4">
        <v>27428</v>
      </c>
      <c r="D47" s="29">
        <v>2.8890000000000001E-3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.05" customHeight="1">
      <c r="A48" s="4">
        <v>11</v>
      </c>
      <c r="B48" s="4">
        <v>27057</v>
      </c>
      <c r="C48" s="4">
        <v>26950</v>
      </c>
      <c r="D48" s="29">
        <v>3.9550000000000002E-3</v>
      </c>
      <c r="E48" s="8"/>
      <c r="F48" s="41" t="s">
        <v>18</v>
      </c>
      <c r="G48" s="42">
        <f>SUM(B37:B60)</f>
        <v>213549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27367</v>
      </c>
      <c r="C49" s="4">
        <v>25737</v>
      </c>
      <c r="D49" s="29">
        <v>5.9561000000000003E-2</v>
      </c>
      <c r="E49" s="8"/>
      <c r="F49" s="41"/>
      <c r="G49" s="42"/>
      <c r="I49" s="19"/>
      <c r="J49" s="8"/>
      <c r="K49" s="8"/>
      <c r="L49" s="8"/>
      <c r="M49" s="8"/>
      <c r="N49" s="8"/>
      <c r="O49" s="12"/>
    </row>
    <row r="50" spans="1:15" ht="16.05" customHeight="1">
      <c r="A50" s="4">
        <v>13</v>
      </c>
      <c r="B50" s="4">
        <v>24973</v>
      </c>
      <c r="C50" s="4">
        <v>26384</v>
      </c>
      <c r="D50" s="29">
        <v>5.6501000000000003E-2</v>
      </c>
      <c r="E50" s="8"/>
      <c r="F50" s="41" t="s">
        <v>19</v>
      </c>
      <c r="G50" s="42">
        <f>SUM(C37:C60)</f>
        <v>221434.71428700001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26265</v>
      </c>
      <c r="C51" s="4">
        <v>22878</v>
      </c>
      <c r="D51" s="29">
        <v>0.12895499999999999</v>
      </c>
      <c r="E51" s="8"/>
      <c r="F51" s="41"/>
      <c r="G51" s="42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21337</v>
      </c>
      <c r="C52" s="4">
        <v>24867</v>
      </c>
      <c r="D52" s="29">
        <v>0.16544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12647</v>
      </c>
      <c r="C53" s="4">
        <v>18597.571429</v>
      </c>
      <c r="D53" s="29">
        <v>0.47051199999999999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2936</v>
      </c>
      <c r="C54" s="4">
        <v>12128.285714</v>
      </c>
      <c r="D54" s="29">
        <v>3.1308880000000001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522</v>
      </c>
      <c r="C55" s="4">
        <v>2716.8571430000002</v>
      </c>
      <c r="D55" s="29">
        <v>4.204707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35:G35"/>
    <mergeCell ref="F36:G36"/>
    <mergeCell ref="F48:F49"/>
    <mergeCell ref="G48:G49"/>
    <mergeCell ref="F50:F51"/>
    <mergeCell ref="G50:G51"/>
    <mergeCell ref="F20:F21"/>
    <mergeCell ref="G20:G21"/>
    <mergeCell ref="N20:N21"/>
    <mergeCell ref="O20:O21"/>
    <mergeCell ref="F22:F23"/>
    <mergeCell ref="G22:G23"/>
    <mergeCell ref="N22:N23"/>
    <mergeCell ref="O22:O23"/>
    <mergeCell ref="A1:O1"/>
    <mergeCell ref="F3:I3"/>
    <mergeCell ref="A7:G7"/>
    <mergeCell ref="I7:O7"/>
    <mergeCell ref="F8:G8"/>
    <mergeCell ref="N8:O8"/>
  </mergeCells>
  <pageMargins left="0.7" right="0.7" top="0.75" bottom="0.75" header="0.3" footer="0.3"/>
  <pageSetup scale="5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309C-1AFA-6B43-B166-D367D5B56123}">
  <sheetPr codeName="Sheet6">
    <pageSetUpPr fitToPage="1"/>
  </sheetPr>
  <dimension ref="A1:W60"/>
  <sheetViews>
    <sheetView zoomScale="110" zoomScaleNormal="110" workbookViewId="0">
      <selection activeCell="G37" sqref="G37"/>
    </sheetView>
  </sheetViews>
  <sheetFormatPr defaultColWidth="10.796875" defaultRowHeight="15.6"/>
  <cols>
    <col min="1" max="1" width="9.796875" style="5" customWidth="1"/>
    <col min="2" max="2" width="13.19921875" style="5" customWidth="1"/>
    <col min="3" max="3" width="11.796875" style="5" customWidth="1"/>
    <col min="4" max="4" width="10.796875" style="5"/>
    <col min="5" max="5" width="10.19921875" style="5" customWidth="1"/>
    <col min="6" max="6" width="17.5" style="5" customWidth="1"/>
    <col min="7" max="7" width="10.796875" style="5"/>
    <col min="8" max="8" width="8" style="5" customWidth="1"/>
    <col min="9" max="9" width="12.19921875" style="5" bestFit="1" customWidth="1"/>
    <col min="10" max="10" width="12.19921875" style="5" customWidth="1"/>
    <col min="11" max="11" width="12.69921875" style="5" customWidth="1"/>
    <col min="12" max="12" width="10.796875" style="5"/>
    <col min="13" max="13" width="6.296875" style="5" customWidth="1"/>
    <col min="14" max="14" width="17.69921875" style="5" customWidth="1"/>
    <col min="15" max="15" width="10.796875" style="5"/>
    <col min="16" max="16" width="5.296875" style="5" customWidth="1"/>
    <col min="17" max="20" width="10.796875" style="5"/>
    <col min="21" max="21" width="5.69921875" style="5" customWidth="1"/>
    <col min="22" max="22" width="14.796875" style="5" bestFit="1" customWidth="1"/>
    <col min="23" max="16384" width="10.796875" style="5"/>
  </cols>
  <sheetData>
    <row r="1" spans="1:23" ht="43.95" customHeight="1">
      <c r="A1" s="34" t="s">
        <v>26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21"/>
      <c r="Q1" s="21"/>
      <c r="R1" s="21"/>
      <c r="S1" s="21"/>
      <c r="T1" s="21"/>
      <c r="U1" s="21"/>
      <c r="V1" s="21"/>
      <c r="W1" s="21"/>
    </row>
    <row r="2" spans="1:23" ht="16.05" customHeight="1">
      <c r="A2" s="1"/>
      <c r="B2" s="1"/>
      <c r="C2" s="1"/>
      <c r="D2" s="1"/>
    </row>
    <row r="3" spans="1:23">
      <c r="F3" s="35" t="s">
        <v>5</v>
      </c>
      <c r="G3" s="36"/>
      <c r="H3" s="36"/>
      <c r="I3" s="37"/>
    </row>
    <row r="4" spans="1:23">
      <c r="F4" s="6" t="s">
        <v>6</v>
      </c>
      <c r="G4" s="6" t="s">
        <v>7</v>
      </c>
      <c r="H4" s="6" t="s">
        <v>8</v>
      </c>
      <c r="I4" s="6" t="s">
        <v>9</v>
      </c>
    </row>
    <row r="5" spans="1:23">
      <c r="F5" s="6">
        <v>8</v>
      </c>
      <c r="G5" s="6">
        <v>1</v>
      </c>
      <c r="H5" s="6">
        <v>2</v>
      </c>
      <c r="I5" s="6" t="str">
        <f>IF(ISBLANK(H5)," ",F3&amp;"("&amp;F5&amp;","&amp;G5&amp;","&amp;H5&amp;")")</f>
        <v>ARIMA(8,1,2)</v>
      </c>
    </row>
    <row r="7" spans="1:23">
      <c r="A7" s="38" t="s">
        <v>13</v>
      </c>
      <c r="B7" s="39"/>
      <c r="C7" s="39"/>
      <c r="D7" s="39"/>
      <c r="E7" s="39"/>
      <c r="F7" s="39"/>
      <c r="G7" s="40"/>
      <c r="I7" s="38" t="s">
        <v>22</v>
      </c>
      <c r="J7" s="39"/>
      <c r="K7" s="39"/>
      <c r="L7" s="39"/>
      <c r="M7" s="39"/>
      <c r="N7" s="39"/>
      <c r="O7" s="40"/>
    </row>
    <row r="8" spans="1:23">
      <c r="A8" s="22"/>
      <c r="B8" s="23" t="s">
        <v>10</v>
      </c>
      <c r="C8" s="23" t="s">
        <v>11</v>
      </c>
      <c r="D8" s="23" t="s">
        <v>12</v>
      </c>
      <c r="E8" s="8"/>
      <c r="F8" s="38" t="s">
        <v>14</v>
      </c>
      <c r="G8" s="40"/>
      <c r="I8" s="22"/>
      <c r="J8" s="23" t="s">
        <v>10</v>
      </c>
      <c r="K8" s="23" t="s">
        <v>11</v>
      </c>
      <c r="L8" s="23" t="s">
        <v>12</v>
      </c>
      <c r="M8" s="8"/>
      <c r="N8" s="38" t="s">
        <v>14</v>
      </c>
      <c r="O8" s="40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6" t="s">
        <v>15</v>
      </c>
      <c r="G9" s="28">
        <f>ABS(G22/G20-1)</f>
        <v>2.8733567990805287E-2</v>
      </c>
      <c r="I9" s="4">
        <v>0</v>
      </c>
      <c r="J9" s="4">
        <v>0</v>
      </c>
      <c r="K9" s="4">
        <v>0</v>
      </c>
      <c r="L9" s="4">
        <v>0</v>
      </c>
      <c r="M9" s="8"/>
      <c r="N9" s="6" t="s">
        <v>15</v>
      </c>
      <c r="O9" s="28">
        <f>ABS(O22/O20-1)</f>
        <v>1.2427268156023241E-2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6" t="s">
        <v>16</v>
      </c>
      <c r="G10" s="24">
        <f>AVERAGE(D9:D32)</f>
        <v>0.15579644872400314</v>
      </c>
      <c r="I10" s="4">
        <v>1</v>
      </c>
      <c r="J10" s="4">
        <v>0</v>
      </c>
      <c r="K10" s="4">
        <v>0</v>
      </c>
      <c r="L10" s="4">
        <v>0</v>
      </c>
      <c r="M10" s="8"/>
      <c r="N10" s="6" t="s">
        <v>16</v>
      </c>
      <c r="O10" s="24">
        <f>AVERAGE(L9:L32)</f>
        <v>0.14688178902452997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6" t="s">
        <v>17</v>
      </c>
      <c r="G11" s="24">
        <f>AVERAGE(D16:D27)</f>
        <v>0.31159289744800628</v>
      </c>
      <c r="I11" s="4">
        <v>2</v>
      </c>
      <c r="J11" s="4">
        <v>0</v>
      </c>
      <c r="K11" s="4">
        <v>0</v>
      </c>
      <c r="L11" s="4">
        <v>0</v>
      </c>
      <c r="M11" s="8"/>
      <c r="N11" s="6" t="s">
        <v>17</v>
      </c>
      <c r="O11" s="24">
        <f>AVERAGE(L16:L27)</f>
        <v>0.29376357804905995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0.20575667298606723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0.10048735294253364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6" t="s">
        <v>1</v>
      </c>
      <c r="G14" s="24">
        <f>AVERAGE(D18:D20)</f>
        <v>4.5335995720604911E-3</v>
      </c>
      <c r="I14" s="4">
        <v>5</v>
      </c>
      <c r="J14" s="4">
        <v>0</v>
      </c>
      <c r="K14" s="4">
        <v>0</v>
      </c>
      <c r="L14" s="4">
        <v>0</v>
      </c>
      <c r="M14" s="8"/>
      <c r="N14" s="6" t="s">
        <v>1</v>
      </c>
      <c r="O14" s="24">
        <f>AVERAGE(L18:L20)</f>
        <v>3.8485642019808829E-2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6" t="s">
        <v>2</v>
      </c>
      <c r="G15" s="24">
        <f>AVERAGE(D21:D23)</f>
        <v>2.6512409036261769E-2</v>
      </c>
      <c r="I15" s="4">
        <v>6</v>
      </c>
      <c r="J15" s="4">
        <v>0</v>
      </c>
      <c r="K15" s="4">
        <v>0</v>
      </c>
      <c r="L15" s="4">
        <v>0</v>
      </c>
      <c r="M15" s="8"/>
      <c r="N15" s="6" t="s">
        <v>2</v>
      </c>
      <c r="O15" s="24">
        <f>AVERAGE(L21:L23)</f>
        <v>2.6512409036261769E-2</v>
      </c>
    </row>
    <row r="16" spans="1:23">
      <c r="A16" s="4">
        <v>7</v>
      </c>
      <c r="B16" s="4">
        <v>285</v>
      </c>
      <c r="C16" s="4">
        <v>255</v>
      </c>
      <c r="D16" s="26">
        <f t="shared" ref="D16:D27" si="0">ABS(C16/B16-1)</f>
        <v>0.10526315789473684</v>
      </c>
      <c r="E16" s="8"/>
      <c r="F16" s="6" t="s">
        <v>3</v>
      </c>
      <c r="G16" s="24">
        <f>AVERAGE(D24:D26)</f>
        <v>0.18950991114748808</v>
      </c>
      <c r="I16" s="4">
        <v>7</v>
      </c>
      <c r="J16" s="4">
        <v>285</v>
      </c>
      <c r="K16" s="4">
        <v>249.71428599999999</v>
      </c>
      <c r="L16" s="26">
        <f t="shared" ref="L16:L27" si="1">ABS(K16/J16-1)</f>
        <v>0.12380952280701762</v>
      </c>
      <c r="M16" s="8"/>
      <c r="N16" s="6" t="s">
        <v>3</v>
      </c>
      <c r="O16" s="24">
        <f>AVERAGE(L24:L26)</f>
        <v>0.18950991114748808</v>
      </c>
    </row>
    <row r="17" spans="1:15">
      <c r="A17" s="4">
        <v>8</v>
      </c>
      <c r="B17" s="4">
        <v>1166</v>
      </c>
      <c r="C17" s="4">
        <v>569</v>
      </c>
      <c r="D17" s="26">
        <f t="shared" si="0"/>
        <v>0.51200686106346482</v>
      </c>
      <c r="E17" s="8"/>
      <c r="F17" s="6" t="s">
        <v>4</v>
      </c>
      <c r="G17" s="24">
        <f>AVERAGE(D27:D29)</f>
        <v>0.8200589970501474</v>
      </c>
      <c r="I17" s="4">
        <v>8</v>
      </c>
      <c r="J17" s="4">
        <v>1166</v>
      </c>
      <c r="K17" s="4">
        <v>958.85714299999995</v>
      </c>
      <c r="L17" s="26">
        <f t="shared" si="1"/>
        <v>0.17765253602058328</v>
      </c>
      <c r="M17" s="8"/>
      <c r="N17" s="6" t="s">
        <v>4</v>
      </c>
      <c r="O17" s="24">
        <f>AVERAGE(L27:L29)</f>
        <v>0.8200589970501474</v>
      </c>
    </row>
    <row r="18" spans="1:15">
      <c r="A18" s="4">
        <v>9</v>
      </c>
      <c r="B18" s="4">
        <v>1547</v>
      </c>
      <c r="C18" s="4">
        <v>1544</v>
      </c>
      <c r="D18" s="26">
        <f t="shared" si="0"/>
        <v>1.9392372333548735E-3</v>
      </c>
      <c r="E18" s="8"/>
      <c r="F18" s="8"/>
      <c r="G18" s="12"/>
      <c r="I18" s="4">
        <v>9</v>
      </c>
      <c r="J18" s="4">
        <v>1547</v>
      </c>
      <c r="K18" s="4">
        <v>1386.4285709999999</v>
      </c>
      <c r="L18" s="26">
        <f t="shared" si="1"/>
        <v>0.10379536457659988</v>
      </c>
      <c r="M18" s="8"/>
      <c r="N18" s="8"/>
      <c r="O18" s="12"/>
    </row>
    <row r="19" spans="1:15">
      <c r="A19" s="4">
        <v>10</v>
      </c>
      <c r="B19" s="4">
        <v>1569</v>
      </c>
      <c r="C19" s="4">
        <v>1581</v>
      </c>
      <c r="D19" s="26">
        <f t="shared" si="0"/>
        <v>7.6481835564052858E-3</v>
      </c>
      <c r="E19" s="8"/>
      <c r="F19" s="8"/>
      <c r="G19" s="12"/>
      <c r="I19" s="4">
        <v>10</v>
      </c>
      <c r="J19" s="4">
        <v>1569</v>
      </c>
      <c r="K19" s="4">
        <v>1581</v>
      </c>
      <c r="L19" s="26">
        <f t="shared" si="1"/>
        <v>7.6481835564052858E-3</v>
      </c>
      <c r="M19" s="8"/>
      <c r="N19" s="8"/>
      <c r="O19" s="12"/>
    </row>
    <row r="20" spans="1:15" ht="16.05" customHeight="1">
      <c r="A20" s="4">
        <v>11</v>
      </c>
      <c r="B20" s="4">
        <v>1495</v>
      </c>
      <c r="C20" s="4">
        <v>1501</v>
      </c>
      <c r="D20" s="26">
        <f t="shared" si="0"/>
        <v>4.0133779264213132E-3</v>
      </c>
      <c r="E20" s="8"/>
      <c r="F20" s="41" t="s">
        <v>18</v>
      </c>
      <c r="G20" s="42">
        <f>SUM(B9:B32)</f>
        <v>13921</v>
      </c>
      <c r="I20" s="4">
        <v>11</v>
      </c>
      <c r="J20" s="4">
        <v>1495</v>
      </c>
      <c r="K20" s="4">
        <v>1501</v>
      </c>
      <c r="L20" s="26">
        <f t="shared" si="1"/>
        <v>4.0133779264213132E-3</v>
      </c>
      <c r="M20" s="8"/>
      <c r="N20" s="41" t="s">
        <v>18</v>
      </c>
      <c r="O20" s="42">
        <f>SUM(J9:J32)</f>
        <v>13921</v>
      </c>
    </row>
    <row r="21" spans="1:15">
      <c r="A21" s="4">
        <v>12</v>
      </c>
      <c r="B21" s="4">
        <v>1517</v>
      </c>
      <c r="C21" s="4">
        <v>1411</v>
      </c>
      <c r="D21" s="26">
        <f t="shared" si="0"/>
        <v>6.9874752801582063E-2</v>
      </c>
      <c r="E21" s="8"/>
      <c r="F21" s="41"/>
      <c r="G21" s="42"/>
      <c r="I21" s="4">
        <v>12</v>
      </c>
      <c r="J21" s="4">
        <v>1517</v>
      </c>
      <c r="K21" s="4">
        <v>1411</v>
      </c>
      <c r="L21" s="26">
        <f t="shared" si="1"/>
        <v>6.9874752801582063E-2</v>
      </c>
      <c r="M21" s="8"/>
      <c r="N21" s="41"/>
      <c r="O21" s="42"/>
    </row>
    <row r="22" spans="1:15" ht="16.05" customHeight="1">
      <c r="A22" s="4">
        <v>13</v>
      </c>
      <c r="B22" s="4">
        <v>1469</v>
      </c>
      <c r="C22" s="4">
        <v>1457</v>
      </c>
      <c r="D22" s="26">
        <f t="shared" si="0"/>
        <v>8.1688223281143335E-3</v>
      </c>
      <c r="E22" s="8"/>
      <c r="F22" s="41" t="s">
        <v>19</v>
      </c>
      <c r="G22" s="42">
        <f>SUM(C9:C32)</f>
        <v>13521</v>
      </c>
      <c r="I22" s="4">
        <v>13</v>
      </c>
      <c r="J22" s="4">
        <v>1469</v>
      </c>
      <c r="K22" s="4">
        <v>1457</v>
      </c>
      <c r="L22" s="26">
        <f t="shared" si="1"/>
        <v>8.1688223281143335E-3</v>
      </c>
      <c r="M22" s="8"/>
      <c r="N22" s="41" t="s">
        <v>19</v>
      </c>
      <c r="O22" s="42">
        <f>SUM(K9:K32)</f>
        <v>13748</v>
      </c>
    </row>
    <row r="23" spans="1:15">
      <c r="A23" s="4">
        <v>14</v>
      </c>
      <c r="B23" s="4">
        <v>1339</v>
      </c>
      <c r="C23" s="4">
        <v>1341</v>
      </c>
      <c r="D23" s="26">
        <f t="shared" si="0"/>
        <v>1.4936519790889058E-3</v>
      </c>
      <c r="E23" s="8"/>
      <c r="F23" s="41"/>
      <c r="G23" s="42"/>
      <c r="I23" s="4">
        <v>14</v>
      </c>
      <c r="J23" s="4">
        <v>1339</v>
      </c>
      <c r="K23" s="4">
        <v>1341</v>
      </c>
      <c r="L23" s="26">
        <f t="shared" si="1"/>
        <v>1.4936519790889058E-3</v>
      </c>
      <c r="M23" s="8"/>
      <c r="N23" s="41"/>
      <c r="O23" s="42"/>
    </row>
    <row r="24" spans="1:15">
      <c r="A24" s="4">
        <v>15</v>
      </c>
      <c r="B24" s="4">
        <v>1461</v>
      </c>
      <c r="C24" s="4">
        <v>1184</v>
      </c>
      <c r="D24" s="26">
        <f t="shared" si="0"/>
        <v>0.18959616700889803</v>
      </c>
      <c r="E24" s="8"/>
      <c r="F24" s="8"/>
      <c r="G24" s="12"/>
      <c r="I24" s="4">
        <v>15</v>
      </c>
      <c r="J24" s="4">
        <v>1461</v>
      </c>
      <c r="K24" s="4">
        <v>1184</v>
      </c>
      <c r="L24" s="26">
        <f t="shared" si="1"/>
        <v>0.18959616700889803</v>
      </c>
      <c r="M24" s="8"/>
      <c r="N24" s="8"/>
      <c r="O24" s="12"/>
    </row>
    <row r="25" spans="1:15">
      <c r="A25" s="4">
        <v>16</v>
      </c>
      <c r="B25" s="4">
        <v>1232</v>
      </c>
      <c r="C25" s="4">
        <v>1357</v>
      </c>
      <c r="D25" s="26">
        <f t="shared" si="0"/>
        <v>0.10146103896103886</v>
      </c>
      <c r="E25" s="8"/>
      <c r="F25" s="8"/>
      <c r="G25" s="12"/>
      <c r="I25" s="4">
        <v>16</v>
      </c>
      <c r="J25" s="4">
        <v>1232</v>
      </c>
      <c r="K25" s="4">
        <v>1357</v>
      </c>
      <c r="L25" s="26">
        <f t="shared" si="1"/>
        <v>0.10146103896103886</v>
      </c>
      <c r="M25" s="8"/>
      <c r="N25" s="8"/>
      <c r="O25" s="12"/>
    </row>
    <row r="26" spans="1:15">
      <c r="A26" s="4">
        <v>17</v>
      </c>
      <c r="B26" s="4">
        <v>728</v>
      </c>
      <c r="C26" s="4">
        <v>930</v>
      </c>
      <c r="D26" s="26">
        <f t="shared" si="0"/>
        <v>0.27747252747252737</v>
      </c>
      <c r="E26" s="8"/>
      <c r="F26" s="8"/>
      <c r="G26" s="12"/>
      <c r="I26" s="4">
        <v>17</v>
      </c>
      <c r="J26" s="4">
        <v>728</v>
      </c>
      <c r="K26" s="4">
        <v>930</v>
      </c>
      <c r="L26" s="26">
        <f t="shared" si="1"/>
        <v>0.27747252747252737</v>
      </c>
      <c r="M26" s="8"/>
      <c r="N26" s="8"/>
      <c r="O26" s="12"/>
    </row>
    <row r="27" spans="1:15">
      <c r="A27" s="4">
        <v>18</v>
      </c>
      <c r="B27" s="4">
        <v>113</v>
      </c>
      <c r="C27" s="4">
        <v>391</v>
      </c>
      <c r="D27" s="26">
        <f t="shared" si="0"/>
        <v>2.4601769911504423</v>
      </c>
      <c r="E27" s="8"/>
      <c r="F27" s="8"/>
      <c r="G27" s="12"/>
      <c r="I27" s="4">
        <v>18</v>
      </c>
      <c r="J27" s="4">
        <v>113</v>
      </c>
      <c r="K27" s="4">
        <v>391</v>
      </c>
      <c r="L27" s="26">
        <f t="shared" si="1"/>
        <v>2.4601769911504423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8" t="s">
        <v>21</v>
      </c>
      <c r="B35" s="39"/>
      <c r="C35" s="39"/>
      <c r="D35" s="39"/>
      <c r="E35" s="39"/>
      <c r="F35" s="39"/>
      <c r="G35" s="40"/>
      <c r="I35" s="16"/>
      <c r="J35" s="17"/>
      <c r="K35" s="17"/>
      <c r="L35" s="17"/>
      <c r="M35" s="17"/>
      <c r="N35" s="17"/>
      <c r="O35" s="18"/>
    </row>
    <row r="36" spans="1:15">
      <c r="A36" s="22"/>
      <c r="B36" s="23" t="s">
        <v>10</v>
      </c>
      <c r="C36" s="23" t="s">
        <v>11</v>
      </c>
      <c r="D36" s="23" t="s">
        <v>12</v>
      </c>
      <c r="E36" s="8"/>
      <c r="F36" s="38" t="s">
        <v>14</v>
      </c>
      <c r="G36" s="40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6" t="s">
        <v>15</v>
      </c>
      <c r="G37" s="28">
        <f>ABS(G50/G48-1)</f>
        <v>6.1602717405358831E-2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6" t="s">
        <v>16</v>
      </c>
      <c r="G38" s="24">
        <f>AVERAGE(D37:D60)</f>
        <v>6.9983494360561019E-2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6" t="s">
        <v>17</v>
      </c>
      <c r="G39" s="24">
        <f>AVERAGE(D44:D55)</f>
        <v>0.13996698872112204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0.10048735294253364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6" t="s">
        <v>1</v>
      </c>
      <c r="G42" s="24">
        <f>AVERAGE(D46:D48)</f>
        <v>3.8485642019808829E-2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6" t="s">
        <v>2</v>
      </c>
      <c r="G43" s="24">
        <f>AVERAGE(D49:D51)</f>
        <v>2.6512409036261769E-2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285</v>
      </c>
      <c r="C44" s="4">
        <v>249.71428599999999</v>
      </c>
      <c r="D44" s="26">
        <f t="shared" ref="D44:D55" si="2">ABS(C44/B44-1)</f>
        <v>0.12380952280701762</v>
      </c>
      <c r="E44" s="8"/>
      <c r="F44" s="6" t="s">
        <v>3</v>
      </c>
      <c r="G44" s="24">
        <f>AVERAGE(D52:D54)</f>
        <v>0.11667500811302263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1166</v>
      </c>
      <c r="C45" s="4">
        <v>958.85714299999995</v>
      </c>
      <c r="D45" s="26">
        <f t="shared" si="2"/>
        <v>0.17765253602058328</v>
      </c>
      <c r="E45" s="8"/>
      <c r="F45" s="6" t="s">
        <v>4</v>
      </c>
      <c r="G45" s="24">
        <f>AVERAGE(D55:D57)</f>
        <v>0.2777075427728613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1547</v>
      </c>
      <c r="C46" s="4">
        <v>1386.4285709999999</v>
      </c>
      <c r="D46" s="26">
        <f t="shared" si="2"/>
        <v>0.10379536457659988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1569</v>
      </c>
      <c r="C47" s="4">
        <v>1581</v>
      </c>
      <c r="D47" s="26">
        <f t="shared" si="2"/>
        <v>7.6481835564052858E-3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.05" customHeight="1">
      <c r="A48" s="4">
        <v>11</v>
      </c>
      <c r="B48" s="4">
        <v>1495</v>
      </c>
      <c r="C48" s="4">
        <v>1501</v>
      </c>
      <c r="D48" s="26">
        <f t="shared" si="2"/>
        <v>4.0133779264213132E-3</v>
      </c>
      <c r="E48" s="8"/>
      <c r="F48" s="41" t="s">
        <v>18</v>
      </c>
      <c r="G48" s="42">
        <f>SUM(B37:B60)</f>
        <v>13921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1517</v>
      </c>
      <c r="C49" s="4">
        <v>1411</v>
      </c>
      <c r="D49" s="26">
        <f t="shared" si="2"/>
        <v>6.9874752801582063E-2</v>
      </c>
      <c r="E49" s="8"/>
      <c r="F49" s="41"/>
      <c r="G49" s="42"/>
      <c r="I49" s="19"/>
      <c r="J49" s="8"/>
      <c r="K49" s="8"/>
      <c r="L49" s="8"/>
      <c r="M49" s="8"/>
      <c r="N49" s="8"/>
      <c r="O49" s="12"/>
    </row>
    <row r="50" spans="1:15" ht="16.05" customHeight="1">
      <c r="A50" s="4">
        <v>13</v>
      </c>
      <c r="B50" s="4">
        <v>1469</v>
      </c>
      <c r="C50" s="4">
        <v>1457</v>
      </c>
      <c r="D50" s="26">
        <f t="shared" si="2"/>
        <v>8.1688223281143335E-3</v>
      </c>
      <c r="E50" s="8"/>
      <c r="F50" s="41" t="s">
        <v>19</v>
      </c>
      <c r="G50" s="42">
        <f>SUM(C37:C60)</f>
        <v>13063.428571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1339</v>
      </c>
      <c r="C51" s="4">
        <v>1341</v>
      </c>
      <c r="D51" s="26">
        <f t="shared" si="2"/>
        <v>1.4936519790889058E-3</v>
      </c>
      <c r="E51" s="8"/>
      <c r="F51" s="41"/>
      <c r="G51" s="42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1461</v>
      </c>
      <c r="C52" s="4">
        <v>1184</v>
      </c>
      <c r="D52" s="26">
        <f t="shared" si="2"/>
        <v>0.18959616700889803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1232</v>
      </c>
      <c r="C53" s="4">
        <v>1092.857143</v>
      </c>
      <c r="D53" s="26">
        <f t="shared" si="2"/>
        <v>0.11294063068181825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728</v>
      </c>
      <c r="C54" s="4">
        <v>693.42857100000003</v>
      </c>
      <c r="D54" s="26">
        <f t="shared" si="2"/>
        <v>4.7488226648351617E-2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113</v>
      </c>
      <c r="C55" s="4">
        <v>207.14285699999999</v>
      </c>
      <c r="D55" s="26">
        <f t="shared" si="2"/>
        <v>0.83312262831858397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1:O1"/>
    <mergeCell ref="F3:I3"/>
    <mergeCell ref="A7:G7"/>
    <mergeCell ref="I7:O7"/>
    <mergeCell ref="F8:G8"/>
    <mergeCell ref="N8:O8"/>
    <mergeCell ref="F20:F21"/>
    <mergeCell ref="G20:G21"/>
    <mergeCell ref="N20:N21"/>
    <mergeCell ref="O20:O21"/>
    <mergeCell ref="F22:F23"/>
    <mergeCell ref="G22:G23"/>
    <mergeCell ref="N22:N23"/>
    <mergeCell ref="O22:O23"/>
    <mergeCell ref="A35:G35"/>
    <mergeCell ref="F36:G36"/>
    <mergeCell ref="F48:F49"/>
    <mergeCell ref="G48:G49"/>
    <mergeCell ref="F50:F51"/>
    <mergeCell ref="G50:G51"/>
  </mergeCells>
  <pageMargins left="0.7" right="0.7" top="0.75" bottom="0.75" header="0.3" footer="0.3"/>
  <pageSetup scale="54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513E-5661-E74D-BEC9-647F112EB563}">
  <sheetPr codeName="Sheet20">
    <tabColor theme="7"/>
    <pageSetUpPr fitToPage="1"/>
  </sheetPr>
  <dimension ref="A1:W60"/>
  <sheetViews>
    <sheetView zoomScale="110" workbookViewId="0">
      <selection activeCell="S23" sqref="S23"/>
    </sheetView>
  </sheetViews>
  <sheetFormatPr defaultColWidth="10.796875" defaultRowHeight="15.6"/>
  <cols>
    <col min="1" max="1" width="9.796875" style="5" customWidth="1"/>
    <col min="2" max="2" width="13.19921875" style="5" customWidth="1"/>
    <col min="3" max="3" width="11.796875" style="5" customWidth="1"/>
    <col min="4" max="4" width="11.796875" style="5" bestFit="1" customWidth="1"/>
    <col min="5" max="5" width="10.19921875" style="5" customWidth="1"/>
    <col min="6" max="6" width="14.796875" style="5" customWidth="1"/>
    <col min="7" max="7" width="10.796875" style="5"/>
    <col min="8" max="8" width="8" style="5" customWidth="1"/>
    <col min="9" max="9" width="12.19921875" style="5" bestFit="1" customWidth="1"/>
    <col min="10" max="10" width="12.19921875" style="5" customWidth="1"/>
    <col min="11" max="11" width="12.69921875" style="5" customWidth="1"/>
    <col min="12" max="12" width="10.796875" style="5"/>
    <col min="13" max="13" width="6.296875" style="5" customWidth="1"/>
    <col min="14" max="14" width="14.796875" style="5" bestFit="1" customWidth="1"/>
    <col min="15" max="15" width="10.796875" style="5"/>
    <col min="16" max="16" width="5.296875" style="5" customWidth="1"/>
    <col min="17" max="20" width="10.796875" style="5"/>
    <col min="21" max="21" width="11" style="5" customWidth="1"/>
    <col min="22" max="22" width="11.796875" style="5" customWidth="1"/>
    <col min="23" max="16384" width="10.796875" style="5"/>
  </cols>
  <sheetData>
    <row r="1" spans="1:23" ht="43.95" customHeight="1">
      <c r="A1" s="34" t="s">
        <v>41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21"/>
      <c r="Q1" s="21"/>
      <c r="R1" s="21"/>
      <c r="S1" s="21"/>
      <c r="T1" s="21"/>
      <c r="U1" s="21"/>
      <c r="V1" s="21"/>
      <c r="W1" s="21"/>
    </row>
    <row r="2" spans="1:23" ht="16.05" customHeight="1">
      <c r="A2" s="1"/>
      <c r="B2" s="1"/>
      <c r="C2" s="1"/>
      <c r="D2" s="1"/>
    </row>
    <row r="3" spans="1:23">
      <c r="F3" s="35" t="s">
        <v>5</v>
      </c>
      <c r="G3" s="36"/>
      <c r="H3" s="36"/>
      <c r="I3" s="37"/>
    </row>
    <row r="4" spans="1:23">
      <c r="F4" s="15" t="s">
        <v>6</v>
      </c>
      <c r="G4" s="15" t="s">
        <v>7</v>
      </c>
      <c r="H4" s="15" t="s">
        <v>8</v>
      </c>
      <c r="I4" s="15" t="s">
        <v>9</v>
      </c>
    </row>
    <row r="5" spans="1:23">
      <c r="F5" s="15">
        <v>8</v>
      </c>
      <c r="G5" s="15">
        <v>1</v>
      </c>
      <c r="H5" s="15">
        <v>0</v>
      </c>
      <c r="I5" s="15" t="str">
        <f>IF(ISBLANK(H5)," ",F3&amp;"("&amp;F5&amp;","&amp;G5&amp;","&amp;H5&amp;")")</f>
        <v>ARIMA(8,1,0)</v>
      </c>
    </row>
    <row r="7" spans="1:23">
      <c r="A7" s="38" t="s">
        <v>13</v>
      </c>
      <c r="B7" s="39"/>
      <c r="C7" s="39"/>
      <c r="D7" s="39"/>
      <c r="E7" s="39"/>
      <c r="F7" s="39"/>
      <c r="G7" s="40"/>
      <c r="I7" s="38" t="s">
        <v>22</v>
      </c>
      <c r="J7" s="39"/>
      <c r="K7" s="39"/>
      <c r="L7" s="39"/>
      <c r="M7" s="39"/>
      <c r="N7" s="39"/>
      <c r="O7" s="40"/>
    </row>
    <row r="8" spans="1:23">
      <c r="A8"/>
      <c r="B8" s="22" t="s">
        <v>10</v>
      </c>
      <c r="C8" s="22" t="s">
        <v>11</v>
      </c>
      <c r="D8" s="22" t="s">
        <v>12</v>
      </c>
      <c r="E8" s="8"/>
      <c r="F8" s="38" t="s">
        <v>14</v>
      </c>
      <c r="G8" s="40"/>
      <c r="I8"/>
      <c r="J8" s="22" t="s">
        <v>10</v>
      </c>
      <c r="K8" s="22" t="s">
        <v>11</v>
      </c>
      <c r="L8" s="22" t="s">
        <v>12</v>
      </c>
      <c r="M8" s="8"/>
      <c r="N8" s="38" t="s">
        <v>14</v>
      </c>
      <c r="O8" s="40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15" t="s">
        <v>15</v>
      </c>
      <c r="G9" s="28">
        <f>ABS(G22/G20-1)</f>
        <v>2.6289219084360549E-2</v>
      </c>
      <c r="I9" s="4">
        <v>0</v>
      </c>
      <c r="J9" s="4">
        <v>0</v>
      </c>
      <c r="K9" s="4">
        <v>0</v>
      </c>
      <c r="L9" s="4">
        <v>0</v>
      </c>
      <c r="M9" s="8"/>
      <c r="N9" s="15" t="s">
        <v>15</v>
      </c>
      <c r="O9" s="28">
        <f>ABS(O22/O20-1)</f>
        <v>3.5614896972984145E-3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15" t="s">
        <v>16</v>
      </c>
      <c r="G10" s="24">
        <f>AVERAGE(D9:D32)</f>
        <v>0.26045154166666667</v>
      </c>
      <c r="I10" s="4">
        <v>1</v>
      </c>
      <c r="J10" s="4">
        <v>0</v>
      </c>
      <c r="K10" s="4">
        <v>0</v>
      </c>
      <c r="L10" s="4">
        <v>0</v>
      </c>
      <c r="M10" s="8"/>
      <c r="N10" s="15" t="s">
        <v>16</v>
      </c>
      <c r="O10" s="24">
        <f>AVERAGE(L9:L32)</f>
        <v>0.21604866666666669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15" t="s">
        <v>17</v>
      </c>
      <c r="G11" s="24">
        <f>AVERAGE(D16:D27)</f>
        <v>0.52090308333333335</v>
      </c>
      <c r="I11" s="4">
        <v>2</v>
      </c>
      <c r="J11" s="4">
        <v>0</v>
      </c>
      <c r="K11" s="4">
        <v>0</v>
      </c>
      <c r="L11" s="4">
        <v>0</v>
      </c>
      <c r="M11" s="8"/>
      <c r="N11" s="15" t="s">
        <v>17</v>
      </c>
      <c r="O11" s="24">
        <f>AVERAGE(L16:L27)</f>
        <v>0.43209733333333339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0.54755633333333342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0.25072133333333335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15" t="s">
        <v>1</v>
      </c>
      <c r="G14" s="24">
        <f>AVERAGE(D18:D20)</f>
        <v>0.11379266666666667</v>
      </c>
      <c r="I14" s="4">
        <v>5</v>
      </c>
      <c r="J14" s="4">
        <v>0</v>
      </c>
      <c r="K14" s="4">
        <v>0</v>
      </c>
      <c r="L14" s="4">
        <v>0</v>
      </c>
      <c r="M14" s="8"/>
      <c r="N14" s="15" t="s">
        <v>1</v>
      </c>
      <c r="O14" s="24">
        <f>AVERAGE(L18:L20)</f>
        <v>5.5404666666666665E-2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15" t="s">
        <v>2</v>
      </c>
      <c r="G15" s="24">
        <f>AVERAGE(D21:D23)</f>
        <v>0.2674043333333333</v>
      </c>
      <c r="I15" s="4">
        <v>6</v>
      </c>
      <c r="J15" s="4">
        <v>0</v>
      </c>
      <c r="K15" s="4">
        <v>0</v>
      </c>
      <c r="L15" s="4">
        <v>0</v>
      </c>
      <c r="M15" s="8"/>
      <c r="N15" s="15" t="s">
        <v>2</v>
      </c>
      <c r="O15" s="24">
        <f>AVERAGE(L21:L23)</f>
        <v>0.2674043333333333</v>
      </c>
    </row>
    <row r="16" spans="1:23">
      <c r="A16" s="4">
        <v>7</v>
      </c>
      <c r="B16" s="4">
        <v>28284</v>
      </c>
      <c r="C16" s="4">
        <v>0</v>
      </c>
      <c r="D16" s="29">
        <v>1</v>
      </c>
      <c r="E16" s="8"/>
      <c r="F16" s="15" t="s">
        <v>3</v>
      </c>
      <c r="G16" s="24">
        <f>AVERAGE(D24:D26)</f>
        <v>0.99203433333333335</v>
      </c>
      <c r="I16" s="4">
        <v>7</v>
      </c>
      <c r="J16" s="4">
        <v>28284</v>
      </c>
      <c r="K16" s="4">
        <v>14761.714286</v>
      </c>
      <c r="L16" s="29">
        <v>0.47809000000000001</v>
      </c>
      <c r="M16" s="8"/>
      <c r="N16" s="15" t="s">
        <v>3</v>
      </c>
      <c r="O16" s="24">
        <f>AVERAGE(L24:L26)</f>
        <v>0.99203433333333335</v>
      </c>
    </row>
    <row r="17" spans="1:15">
      <c r="A17" s="4">
        <v>8</v>
      </c>
      <c r="B17" s="4">
        <v>121011</v>
      </c>
      <c r="C17" s="4">
        <v>43241</v>
      </c>
      <c r="D17" s="29">
        <v>0.64266900000000005</v>
      </c>
      <c r="E17" s="8"/>
      <c r="F17" s="15" t="s">
        <v>4</v>
      </c>
      <c r="G17" s="24">
        <f>AVERAGE(D27:D29)</f>
        <v>0.16282466666666667</v>
      </c>
      <c r="I17" s="4">
        <v>8</v>
      </c>
      <c r="J17" s="4">
        <v>121011</v>
      </c>
      <c r="K17" s="4">
        <v>87845</v>
      </c>
      <c r="L17" s="29">
        <v>0.27407399999999998</v>
      </c>
      <c r="M17" s="8"/>
      <c r="N17" s="15" t="s">
        <v>4</v>
      </c>
      <c r="O17" s="24">
        <f>AVERAGE(L27:L29)</f>
        <v>0.16282466666666667</v>
      </c>
    </row>
    <row r="18" spans="1:15">
      <c r="A18" s="4">
        <v>9</v>
      </c>
      <c r="B18" s="4">
        <v>135363</v>
      </c>
      <c r="C18" s="4">
        <v>171692</v>
      </c>
      <c r="D18" s="29">
        <v>0.26838200000000001</v>
      </c>
      <c r="E18" s="8"/>
      <c r="F18" s="8"/>
      <c r="G18" s="12"/>
      <c r="I18" s="4">
        <v>9</v>
      </c>
      <c r="J18" s="4">
        <v>135363</v>
      </c>
      <c r="K18" s="4">
        <v>147981.285714</v>
      </c>
      <c r="L18" s="29">
        <v>9.3217999999999995E-2</v>
      </c>
      <c r="M18" s="8"/>
      <c r="N18" s="8"/>
      <c r="O18" s="12"/>
    </row>
    <row r="19" spans="1:15">
      <c r="A19" s="4">
        <v>10</v>
      </c>
      <c r="B19" s="4">
        <v>144847</v>
      </c>
      <c r="C19" s="4">
        <v>146218</v>
      </c>
      <c r="D19" s="29">
        <v>9.4649999999999995E-3</v>
      </c>
      <c r="E19" s="8"/>
      <c r="F19" s="8"/>
      <c r="G19" s="12"/>
      <c r="I19" s="4">
        <v>10</v>
      </c>
      <c r="J19" s="4">
        <v>144847</v>
      </c>
      <c r="K19" s="4">
        <v>146218</v>
      </c>
      <c r="L19" s="29">
        <v>9.4649999999999995E-3</v>
      </c>
      <c r="M19" s="8"/>
      <c r="N19" s="8"/>
      <c r="O19" s="12"/>
    </row>
    <row r="20" spans="1:15" ht="16.05" customHeight="1">
      <c r="A20" s="4">
        <v>11</v>
      </c>
      <c r="B20" s="4">
        <v>137067</v>
      </c>
      <c r="C20" s="4">
        <v>145775</v>
      </c>
      <c r="D20" s="29">
        <v>6.3531000000000004E-2</v>
      </c>
      <c r="E20" s="8"/>
      <c r="F20" s="41" t="s">
        <v>18</v>
      </c>
      <c r="G20" s="42">
        <f>SUM(B9:B32)</f>
        <v>1194444</v>
      </c>
      <c r="I20" s="4">
        <v>11</v>
      </c>
      <c r="J20" s="4">
        <v>137067</v>
      </c>
      <c r="K20" s="4">
        <v>145775</v>
      </c>
      <c r="L20" s="29">
        <v>6.3531000000000004E-2</v>
      </c>
      <c r="M20" s="8"/>
      <c r="N20" s="41" t="s">
        <v>18</v>
      </c>
      <c r="O20" s="42">
        <f>SUM(J9:J32)</f>
        <v>1194444</v>
      </c>
    </row>
    <row r="21" spans="1:15">
      <c r="A21" s="4">
        <v>12</v>
      </c>
      <c r="B21" s="4">
        <v>100155</v>
      </c>
      <c r="C21" s="4">
        <v>125345</v>
      </c>
      <c r="D21" s="29">
        <v>0.25151000000000001</v>
      </c>
      <c r="E21" s="8"/>
      <c r="F21" s="41"/>
      <c r="G21" s="42"/>
      <c r="I21" s="4">
        <v>12</v>
      </c>
      <c r="J21" s="4">
        <v>100155</v>
      </c>
      <c r="K21" s="4">
        <v>125345</v>
      </c>
      <c r="L21" s="29">
        <v>0.25151000000000001</v>
      </c>
      <c r="M21" s="8"/>
      <c r="N21" s="41"/>
      <c r="O21" s="42"/>
    </row>
    <row r="22" spans="1:15" ht="16.05" customHeight="1">
      <c r="A22" s="4">
        <v>13</v>
      </c>
      <c r="B22" s="4">
        <v>160939</v>
      </c>
      <c r="C22" s="4">
        <v>80174</v>
      </c>
      <c r="D22" s="29">
        <v>0.50183599999999995</v>
      </c>
      <c r="E22" s="8"/>
      <c r="F22" s="41" t="s">
        <v>19</v>
      </c>
      <c r="G22" s="42">
        <f>SUM(C9:C32)</f>
        <v>1163043</v>
      </c>
      <c r="I22" s="4">
        <v>13</v>
      </c>
      <c r="J22" s="4">
        <v>160939</v>
      </c>
      <c r="K22" s="4">
        <v>80174</v>
      </c>
      <c r="L22" s="29">
        <v>0.50183599999999995</v>
      </c>
      <c r="M22" s="8"/>
      <c r="N22" s="41" t="s">
        <v>19</v>
      </c>
      <c r="O22" s="42">
        <f>SUM(K9:K32)</f>
        <v>1198698</v>
      </c>
    </row>
    <row r="23" spans="1:15">
      <c r="A23" s="4">
        <v>14</v>
      </c>
      <c r="B23" s="4">
        <v>176130</v>
      </c>
      <c r="C23" s="4">
        <v>184737</v>
      </c>
      <c r="D23" s="29">
        <v>4.8867000000000001E-2</v>
      </c>
      <c r="E23" s="8"/>
      <c r="F23" s="41"/>
      <c r="G23" s="42"/>
      <c r="I23" s="4">
        <v>14</v>
      </c>
      <c r="J23" s="4">
        <v>176130</v>
      </c>
      <c r="K23" s="4">
        <v>184737</v>
      </c>
      <c r="L23" s="29">
        <v>4.8867000000000001E-2</v>
      </c>
      <c r="M23" s="8"/>
      <c r="N23" s="41"/>
      <c r="O23" s="42"/>
    </row>
    <row r="24" spans="1:15">
      <c r="A24" s="4">
        <v>15</v>
      </c>
      <c r="B24" s="4">
        <v>79475</v>
      </c>
      <c r="C24" s="4">
        <v>172911</v>
      </c>
      <c r="D24" s="29">
        <v>1.175665</v>
      </c>
      <c r="E24" s="8"/>
      <c r="F24" s="8"/>
      <c r="G24" s="12"/>
      <c r="I24" s="4">
        <v>15</v>
      </c>
      <c r="J24" s="4">
        <v>79475</v>
      </c>
      <c r="K24" s="4">
        <v>172911</v>
      </c>
      <c r="L24" s="29">
        <v>1.175665</v>
      </c>
      <c r="M24" s="8"/>
      <c r="N24" s="8"/>
      <c r="O24" s="12"/>
    </row>
    <row r="25" spans="1:15">
      <c r="A25" s="4">
        <v>16</v>
      </c>
      <c r="B25" s="4">
        <v>76709</v>
      </c>
      <c r="C25" s="4">
        <v>23466</v>
      </c>
      <c r="D25" s="29">
        <v>0.69409100000000001</v>
      </c>
      <c r="E25" s="8"/>
      <c r="F25" s="8"/>
      <c r="G25" s="12"/>
      <c r="I25" s="4">
        <v>16</v>
      </c>
      <c r="J25" s="4">
        <v>76709</v>
      </c>
      <c r="K25" s="4">
        <v>23466</v>
      </c>
      <c r="L25" s="29">
        <v>0.69409100000000001</v>
      </c>
      <c r="M25" s="8"/>
      <c r="N25" s="8"/>
      <c r="O25" s="12"/>
    </row>
    <row r="26" spans="1:15">
      <c r="A26" s="4">
        <v>17</v>
      </c>
      <c r="B26" s="4">
        <v>29432</v>
      </c>
      <c r="C26" s="4">
        <v>61994</v>
      </c>
      <c r="D26" s="29">
        <v>1.106347</v>
      </c>
      <c r="E26" s="8"/>
      <c r="F26" s="8"/>
      <c r="G26" s="12"/>
      <c r="I26" s="4">
        <v>17</v>
      </c>
      <c r="J26" s="4">
        <v>29432</v>
      </c>
      <c r="K26" s="4">
        <v>61994</v>
      </c>
      <c r="L26" s="29">
        <v>1.106347</v>
      </c>
      <c r="M26" s="8"/>
      <c r="N26" s="8"/>
      <c r="O26" s="12"/>
    </row>
    <row r="27" spans="1:15">
      <c r="A27" s="4">
        <v>18</v>
      </c>
      <c r="B27" s="4">
        <v>5032</v>
      </c>
      <c r="C27" s="4">
        <v>7490</v>
      </c>
      <c r="D27" s="29">
        <v>0.48847400000000002</v>
      </c>
      <c r="E27" s="8"/>
      <c r="F27" s="8"/>
      <c r="G27" s="12"/>
      <c r="I27" s="4">
        <v>18</v>
      </c>
      <c r="J27" s="4">
        <v>5032</v>
      </c>
      <c r="K27" s="4">
        <v>7490</v>
      </c>
      <c r="L27" s="29">
        <v>0.48847400000000002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8" t="s">
        <v>21</v>
      </c>
      <c r="B35" s="39"/>
      <c r="C35" s="39"/>
      <c r="D35" s="39"/>
      <c r="E35" s="39"/>
      <c r="F35" s="39"/>
      <c r="G35" s="40"/>
      <c r="I35" s="16"/>
      <c r="J35" s="17"/>
      <c r="K35" s="17"/>
      <c r="L35" s="17"/>
      <c r="M35" s="17"/>
      <c r="N35" s="17"/>
      <c r="O35" s="18"/>
    </row>
    <row r="36" spans="1:15">
      <c r="A36"/>
      <c r="B36" s="22" t="s">
        <v>10</v>
      </c>
      <c r="C36" s="22" t="s">
        <v>11</v>
      </c>
      <c r="D36" s="22" t="s">
        <v>12</v>
      </c>
      <c r="E36" s="8"/>
      <c r="F36" s="38" t="s">
        <v>14</v>
      </c>
      <c r="G36" s="40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15" t="s">
        <v>15</v>
      </c>
      <c r="G37" s="28">
        <f>ABS(G50/G48-1)</f>
        <v>8.0665624699860272E-2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15" t="s">
        <v>16</v>
      </c>
      <c r="G38" s="24">
        <f>AVERAGE(D37:D60)</f>
        <v>0.25266150000000004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15" t="s">
        <v>17</v>
      </c>
      <c r="G39" s="24">
        <f>AVERAGE(D44:D55)</f>
        <v>0.50532300000000008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0.25072133333333335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15" t="s">
        <v>1</v>
      </c>
      <c r="G42" s="24">
        <f>AVERAGE(D46:D48)</f>
        <v>5.5404666666666665E-2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15" t="s">
        <v>2</v>
      </c>
      <c r="G43" s="24">
        <f>AVERAGE(D49:D51)</f>
        <v>0.2674043333333333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28284</v>
      </c>
      <c r="C44" s="4">
        <v>14761.714286</v>
      </c>
      <c r="D44" s="29">
        <v>0.47809000000000001</v>
      </c>
      <c r="E44" s="8"/>
      <c r="F44" s="15" t="s">
        <v>3</v>
      </c>
      <c r="G44" s="24">
        <f>AVERAGE(D52:D54)</f>
        <v>0.90392799999999995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121011</v>
      </c>
      <c r="C45" s="4">
        <v>87845</v>
      </c>
      <c r="D45" s="29">
        <v>0.27407399999999998</v>
      </c>
      <c r="E45" s="8"/>
      <c r="F45" s="15" t="s">
        <v>4</v>
      </c>
      <c r="G45" s="24">
        <f>AVERAGE(D55:D57)</f>
        <v>0.54383366666666666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135363</v>
      </c>
      <c r="C46" s="4">
        <v>147981.285714</v>
      </c>
      <c r="D46" s="29">
        <v>9.3217999999999995E-2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144847</v>
      </c>
      <c r="C47" s="4">
        <v>146218</v>
      </c>
      <c r="D47" s="29">
        <v>9.4649999999999995E-3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.05" customHeight="1">
      <c r="A48" s="4">
        <v>11</v>
      </c>
      <c r="B48" s="4">
        <v>137067</v>
      </c>
      <c r="C48" s="4">
        <v>145775</v>
      </c>
      <c r="D48" s="29">
        <v>6.3531000000000004E-2</v>
      </c>
      <c r="E48" s="8"/>
      <c r="F48" s="41" t="s">
        <v>18</v>
      </c>
      <c r="G48" s="42">
        <f>SUM(B37:B60)</f>
        <v>1194444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100155</v>
      </c>
      <c r="C49" s="4">
        <v>125345</v>
      </c>
      <c r="D49" s="29">
        <v>0.25151000000000001</v>
      </c>
      <c r="E49" s="8"/>
      <c r="F49" s="41"/>
      <c r="G49" s="42"/>
      <c r="I49" s="19"/>
      <c r="J49" s="8"/>
      <c r="K49" s="8"/>
      <c r="L49" s="8"/>
      <c r="M49" s="8"/>
      <c r="N49" s="8"/>
      <c r="O49" s="12"/>
    </row>
    <row r="50" spans="1:15" ht="16.05" customHeight="1">
      <c r="A50" s="4">
        <v>13</v>
      </c>
      <c r="B50" s="4">
        <v>160939</v>
      </c>
      <c r="C50" s="4">
        <v>80174</v>
      </c>
      <c r="D50" s="29">
        <v>0.50183599999999995</v>
      </c>
      <c r="E50" s="8"/>
      <c r="F50" s="41" t="s">
        <v>19</v>
      </c>
      <c r="G50" s="42">
        <f>SUM(C37:C60)</f>
        <v>1290794.571429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176130</v>
      </c>
      <c r="C51" s="4">
        <v>184737</v>
      </c>
      <c r="D51" s="29">
        <v>4.8867000000000001E-2</v>
      </c>
      <c r="E51" s="8"/>
      <c r="F51" s="41"/>
      <c r="G51" s="42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79475</v>
      </c>
      <c r="C52" s="4">
        <v>172911</v>
      </c>
      <c r="D52" s="29">
        <v>1.175665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76709</v>
      </c>
      <c r="C53" s="4">
        <v>109894.571429</v>
      </c>
      <c r="D53" s="29">
        <v>0.432616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29432</v>
      </c>
      <c r="C54" s="4">
        <v>61910.285713999998</v>
      </c>
      <c r="D54" s="29">
        <v>1.1035029999999999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5032</v>
      </c>
      <c r="C55" s="4">
        <v>13241.714286</v>
      </c>
      <c r="D55" s="29">
        <v>1.6315010000000001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35:G35"/>
    <mergeCell ref="F36:G36"/>
    <mergeCell ref="F48:F49"/>
    <mergeCell ref="G48:G49"/>
    <mergeCell ref="F50:F51"/>
    <mergeCell ref="G50:G51"/>
    <mergeCell ref="F20:F21"/>
    <mergeCell ref="G20:G21"/>
    <mergeCell ref="N20:N21"/>
    <mergeCell ref="O20:O21"/>
    <mergeCell ref="F22:F23"/>
    <mergeCell ref="G22:G23"/>
    <mergeCell ref="N22:N23"/>
    <mergeCell ref="O22:O23"/>
    <mergeCell ref="A1:O1"/>
    <mergeCell ref="F3:I3"/>
    <mergeCell ref="A7:G7"/>
    <mergeCell ref="I7:O7"/>
    <mergeCell ref="F8:G8"/>
    <mergeCell ref="N8:O8"/>
  </mergeCells>
  <pageMargins left="0.7" right="0.7" top="0.75" bottom="0.75" header="0.3" footer="0.3"/>
  <pageSetup scale="54" orientation="landscape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7BB2-EDCF-0441-9B0C-93AB07768405}">
  <sheetPr codeName="Sheet21">
    <pageSetUpPr fitToPage="1"/>
  </sheetPr>
  <dimension ref="A1:W61"/>
  <sheetViews>
    <sheetView tabSelected="1" topLeftCell="A24" zoomScale="70" zoomScaleNormal="70" workbookViewId="0">
      <selection activeCell="P51" sqref="P51"/>
    </sheetView>
  </sheetViews>
  <sheetFormatPr defaultColWidth="10.796875" defaultRowHeight="15.6"/>
  <cols>
    <col min="1" max="1" width="9.796875" style="5" customWidth="1"/>
    <col min="2" max="2" width="13.19921875" style="5" customWidth="1"/>
    <col min="3" max="3" width="11.796875" style="5" customWidth="1"/>
    <col min="4" max="4" width="11.796875" style="5" bestFit="1" customWidth="1"/>
    <col min="5" max="5" width="10.19921875" style="5" customWidth="1"/>
    <col min="6" max="6" width="14.796875" style="5" customWidth="1"/>
    <col min="7" max="7" width="10.796875" style="5"/>
    <col min="8" max="8" width="8" style="5" customWidth="1"/>
    <col min="9" max="9" width="12.19921875" style="5" bestFit="1" customWidth="1"/>
    <col min="10" max="10" width="12.19921875" style="5" customWidth="1"/>
    <col min="11" max="11" width="12.69921875" style="5" customWidth="1"/>
    <col min="12" max="12" width="10.796875" style="5"/>
    <col min="13" max="13" width="6.296875" style="5" customWidth="1"/>
    <col min="14" max="14" width="14.796875" style="5" bestFit="1" customWidth="1"/>
    <col min="15" max="15" width="10.796875" style="5"/>
    <col min="16" max="16" width="5.296875" style="5" customWidth="1"/>
    <col min="17" max="20" width="10.796875" style="5"/>
    <col min="21" max="21" width="11" style="5" customWidth="1"/>
    <col min="22" max="22" width="11.796875" style="5" customWidth="1"/>
    <col min="23" max="16384" width="10.796875" style="5"/>
  </cols>
  <sheetData>
    <row r="1" spans="1:23" ht="43.95" customHeight="1">
      <c r="A1" s="34" t="s">
        <v>42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21"/>
      <c r="Q1" s="21"/>
      <c r="R1" s="21"/>
      <c r="S1" s="21"/>
      <c r="T1" s="21"/>
      <c r="U1" s="21"/>
      <c r="V1" s="21"/>
      <c r="W1" s="21"/>
    </row>
    <row r="2" spans="1:23" ht="16.05" customHeight="1">
      <c r="A2" s="1"/>
      <c r="B2" s="1"/>
      <c r="C2" s="1"/>
      <c r="D2" s="1"/>
    </row>
    <row r="3" spans="1:23">
      <c r="F3" s="35" t="s">
        <v>5</v>
      </c>
      <c r="G3" s="36"/>
      <c r="H3" s="36"/>
      <c r="I3" s="37"/>
    </row>
    <row r="4" spans="1:23">
      <c r="F4" s="15" t="s">
        <v>6</v>
      </c>
      <c r="G4" s="15" t="s">
        <v>7</v>
      </c>
      <c r="H4" s="15" t="s">
        <v>8</v>
      </c>
      <c r="I4" s="15" t="s">
        <v>9</v>
      </c>
    </row>
    <row r="5" spans="1:23">
      <c r="F5" s="15">
        <v>8</v>
      </c>
      <c r="G5" s="15">
        <v>1</v>
      </c>
      <c r="H5" s="15">
        <v>2</v>
      </c>
      <c r="I5" s="15" t="str">
        <f>IF(ISBLANK(H5)," ",F3&amp;"("&amp;F5&amp;","&amp;G5&amp;","&amp;H5&amp;")")</f>
        <v>ARIMA(8,1,2)</v>
      </c>
    </row>
    <row r="7" spans="1:23">
      <c r="A7" s="38" t="s">
        <v>13</v>
      </c>
      <c r="B7" s="39"/>
      <c r="C7" s="39"/>
      <c r="D7" s="39"/>
      <c r="E7" s="39"/>
      <c r="F7" s="39"/>
      <c r="G7" s="40"/>
      <c r="I7" s="38" t="s">
        <v>22</v>
      </c>
      <c r="J7" s="39"/>
      <c r="K7" s="39"/>
      <c r="L7" s="39"/>
      <c r="M7" s="39"/>
      <c r="N7" s="39"/>
      <c r="O7" s="40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8" t="s">
        <v>14</v>
      </c>
      <c r="G8" s="40"/>
      <c r="I8" s="23"/>
      <c r="J8" s="23" t="s">
        <v>10</v>
      </c>
      <c r="K8" s="23" t="s">
        <v>11</v>
      </c>
      <c r="L8" s="23" t="s">
        <v>12</v>
      </c>
      <c r="M8" s="8"/>
      <c r="N8" s="38" t="s">
        <v>14</v>
      </c>
      <c r="O8" s="40"/>
    </row>
    <row r="9" spans="1:23">
      <c r="A9" s="9">
        <v>0</v>
      </c>
      <c r="B9" s="9">
        <v>0</v>
      </c>
      <c r="C9" s="9">
        <v>0</v>
      </c>
      <c r="D9" s="9">
        <v>0</v>
      </c>
      <c r="E9" s="8"/>
      <c r="F9" s="15" t="s">
        <v>15</v>
      </c>
      <c r="G9" s="28">
        <f>ABS(G22/G20-1)</f>
        <v>1.011662482922282E-3</v>
      </c>
      <c r="I9" s="9">
        <v>0</v>
      </c>
      <c r="J9" s="9">
        <v>0</v>
      </c>
      <c r="K9" s="9">
        <v>0</v>
      </c>
      <c r="L9" s="9">
        <v>0</v>
      </c>
      <c r="M9" s="8"/>
      <c r="N9" s="15" t="s">
        <v>15</v>
      </c>
      <c r="O9" s="28">
        <f>ABS(O22/O20-1)</f>
        <v>0.12900614763653895</v>
      </c>
    </row>
    <row r="10" spans="1:23">
      <c r="A10" s="9">
        <v>1</v>
      </c>
      <c r="B10" s="9">
        <v>0</v>
      </c>
      <c r="C10" s="9">
        <v>0</v>
      </c>
      <c r="D10" s="9">
        <v>0</v>
      </c>
      <c r="E10" s="8"/>
      <c r="F10" s="15" t="s">
        <v>16</v>
      </c>
      <c r="G10" s="24">
        <f>AVERAGE(D9:D32)</f>
        <v>0.20658849999999998</v>
      </c>
      <c r="I10" s="9">
        <v>1</v>
      </c>
      <c r="J10" s="9">
        <v>0</v>
      </c>
      <c r="K10" s="9">
        <v>0</v>
      </c>
      <c r="L10" s="9">
        <v>0</v>
      </c>
      <c r="M10" s="8"/>
      <c r="N10" s="15" t="s">
        <v>16</v>
      </c>
      <c r="O10" s="24">
        <f>AVERAGE(L9:L32)</f>
        <v>0.36323516666666666</v>
      </c>
    </row>
    <row r="11" spans="1:23">
      <c r="A11" s="9">
        <v>2</v>
      </c>
      <c r="B11" s="9">
        <v>0</v>
      </c>
      <c r="C11" s="9">
        <v>0</v>
      </c>
      <c r="D11" s="9">
        <v>0</v>
      </c>
      <c r="E11" s="8"/>
      <c r="F11" s="15" t="s">
        <v>17</v>
      </c>
      <c r="G11" s="24">
        <f>AVERAGE(D16:D27)</f>
        <v>0.41317699999999996</v>
      </c>
      <c r="I11" s="9">
        <v>2</v>
      </c>
      <c r="J11" s="9">
        <v>0</v>
      </c>
      <c r="K11" s="9">
        <v>0</v>
      </c>
      <c r="L11" s="9">
        <v>0</v>
      </c>
      <c r="M11" s="8"/>
      <c r="N11" s="15" t="s">
        <v>17</v>
      </c>
      <c r="O11" s="24">
        <f>AVERAGE(L16:L27)</f>
        <v>0.72647033333333333</v>
      </c>
    </row>
    <row r="12" spans="1:23">
      <c r="A12" s="9">
        <v>3</v>
      </c>
      <c r="B12" s="9">
        <v>0</v>
      </c>
      <c r="C12" s="9">
        <v>0</v>
      </c>
      <c r="D12" s="9">
        <v>0</v>
      </c>
      <c r="E12" s="8"/>
      <c r="F12" s="10"/>
      <c r="G12" s="25"/>
      <c r="I12" s="9">
        <v>3</v>
      </c>
      <c r="J12" s="9">
        <v>0</v>
      </c>
      <c r="K12" s="9">
        <v>0</v>
      </c>
      <c r="L12" s="9">
        <v>0</v>
      </c>
      <c r="M12" s="8"/>
      <c r="N12" s="10"/>
      <c r="O12" s="25"/>
    </row>
    <row r="13" spans="1:23">
      <c r="A13" s="9">
        <v>4</v>
      </c>
      <c r="B13" s="9">
        <v>0</v>
      </c>
      <c r="C13" s="9">
        <v>0</v>
      </c>
      <c r="D13" s="9">
        <v>0</v>
      </c>
      <c r="E13" s="8"/>
      <c r="F13" s="11" t="s">
        <v>0</v>
      </c>
      <c r="G13" s="24">
        <f>AVERAGE(D15:D17)</f>
        <v>0.62150366666666668</v>
      </c>
      <c r="I13" s="9">
        <v>4</v>
      </c>
      <c r="J13" s="9">
        <v>0</v>
      </c>
      <c r="K13" s="9">
        <v>0</v>
      </c>
      <c r="L13" s="9">
        <v>0</v>
      </c>
      <c r="M13" s="8"/>
      <c r="N13" s="11" t="s">
        <v>0</v>
      </c>
      <c r="O13" s="24">
        <f>AVERAGE(L15:L17)</f>
        <v>2.0337826666666667</v>
      </c>
    </row>
    <row r="14" spans="1:23">
      <c r="A14" s="9">
        <v>5</v>
      </c>
      <c r="B14" s="9">
        <v>0</v>
      </c>
      <c r="C14" s="9">
        <v>0</v>
      </c>
      <c r="D14" s="9">
        <v>0</v>
      </c>
      <c r="E14" s="8"/>
      <c r="F14" s="15" t="s">
        <v>1</v>
      </c>
      <c r="G14" s="24">
        <f>AVERAGE(D18:D20)</f>
        <v>0.21190966666666666</v>
      </c>
      <c r="I14" s="9">
        <v>5</v>
      </c>
      <c r="J14" s="9">
        <v>0</v>
      </c>
      <c r="K14" s="9">
        <v>0</v>
      </c>
      <c r="L14" s="9">
        <v>0</v>
      </c>
      <c r="M14" s="8"/>
      <c r="N14" s="15" t="s">
        <v>1</v>
      </c>
      <c r="O14" s="24">
        <f>AVERAGE(L18:L20)</f>
        <v>5.2803999999999997E-2</v>
      </c>
    </row>
    <row r="15" spans="1:23">
      <c r="A15" s="9">
        <v>6</v>
      </c>
      <c r="B15" s="9">
        <v>0</v>
      </c>
      <c r="C15" s="9">
        <v>0</v>
      </c>
      <c r="D15" s="9">
        <v>0</v>
      </c>
      <c r="E15" s="8"/>
      <c r="F15" s="15" t="s">
        <v>2</v>
      </c>
      <c r="G15" s="24">
        <f>AVERAGE(D21:D23)</f>
        <v>4.8510999999999999E-2</v>
      </c>
      <c r="I15" s="9">
        <v>6</v>
      </c>
      <c r="J15" s="9">
        <v>0</v>
      </c>
      <c r="K15" s="9">
        <v>0</v>
      </c>
      <c r="L15" s="9">
        <v>0</v>
      </c>
      <c r="M15" s="8"/>
      <c r="N15" s="15" t="s">
        <v>2</v>
      </c>
      <c r="O15" s="24">
        <f>AVERAGE(L21:L23)</f>
        <v>4.8510999999999999E-2</v>
      </c>
    </row>
    <row r="16" spans="1:23">
      <c r="A16" s="9">
        <v>7</v>
      </c>
      <c r="B16" s="9">
        <v>773</v>
      </c>
      <c r="C16" s="9">
        <v>2023</v>
      </c>
      <c r="D16" s="26">
        <v>1.617076</v>
      </c>
      <c r="E16" s="8"/>
      <c r="F16" s="15" t="s">
        <v>3</v>
      </c>
      <c r="G16" s="24">
        <f>AVERAGE(D24:D26)</f>
        <v>0.43745033333333333</v>
      </c>
      <c r="I16" s="9">
        <v>7</v>
      </c>
      <c r="J16" s="9">
        <v>773</v>
      </c>
      <c r="K16" s="9">
        <v>3509.8588570000002</v>
      </c>
      <c r="L16" s="26">
        <v>3.5405679999999999</v>
      </c>
      <c r="M16" s="8"/>
      <c r="N16" s="15" t="s">
        <v>3</v>
      </c>
      <c r="O16" s="24">
        <f>AVERAGE(L24:L26)</f>
        <v>0.43745033333333333</v>
      </c>
    </row>
    <row r="17" spans="1:15">
      <c r="A17" s="9">
        <v>8</v>
      </c>
      <c r="B17" s="9">
        <v>4191</v>
      </c>
      <c r="C17" s="9">
        <v>3154</v>
      </c>
      <c r="D17" s="26">
        <v>0.24743499999999999</v>
      </c>
      <c r="E17" s="8"/>
      <c r="F17" s="15" t="s">
        <v>4</v>
      </c>
      <c r="G17" s="24">
        <f>AVERAGE(D27:D29)</f>
        <v>0.33333333333333331</v>
      </c>
      <c r="I17" s="9">
        <v>8</v>
      </c>
      <c r="J17" s="9">
        <v>4191</v>
      </c>
      <c r="K17" s="9">
        <v>14923.228571</v>
      </c>
      <c r="L17" s="26">
        <v>2.5607799999999998</v>
      </c>
      <c r="M17" s="8"/>
      <c r="N17" s="15" t="s">
        <v>4</v>
      </c>
      <c r="O17" s="24">
        <f>AVERAGE(L27:L29)</f>
        <v>0.33333333333333331</v>
      </c>
    </row>
    <row r="18" spans="1:15">
      <c r="A18" s="9">
        <v>9</v>
      </c>
      <c r="B18" s="9">
        <v>19440</v>
      </c>
      <c r="C18" s="9">
        <v>7677</v>
      </c>
      <c r="D18" s="26">
        <v>0.60509299999999999</v>
      </c>
      <c r="E18" s="8"/>
      <c r="F18" s="8"/>
      <c r="G18" s="12"/>
      <c r="I18" s="9">
        <v>9</v>
      </c>
      <c r="J18" s="9">
        <v>19440</v>
      </c>
      <c r="K18" s="9">
        <v>21923.97</v>
      </c>
      <c r="L18" s="26">
        <v>0.127776</v>
      </c>
      <c r="M18" s="8"/>
      <c r="N18" s="8"/>
      <c r="O18" s="12"/>
    </row>
    <row r="19" spans="1:15">
      <c r="A19" s="9">
        <v>10</v>
      </c>
      <c r="B19" s="9">
        <v>27491</v>
      </c>
      <c r="C19" s="9">
        <v>28202</v>
      </c>
      <c r="D19" s="26">
        <v>2.5863000000000001E-2</v>
      </c>
      <c r="E19" s="8"/>
      <c r="F19" s="8"/>
      <c r="G19" s="12"/>
      <c r="I19" s="9">
        <v>10</v>
      </c>
      <c r="J19" s="9">
        <v>27491</v>
      </c>
      <c r="K19" s="9">
        <v>28202</v>
      </c>
      <c r="L19" s="26">
        <v>2.5863000000000001E-2</v>
      </c>
      <c r="M19" s="8"/>
      <c r="N19" s="8"/>
      <c r="O19" s="12"/>
    </row>
    <row r="20" spans="1:15" ht="16.05" customHeight="1">
      <c r="A20" s="9">
        <v>11</v>
      </c>
      <c r="B20" s="9">
        <v>28914</v>
      </c>
      <c r="C20" s="9">
        <v>28776</v>
      </c>
      <c r="D20" s="26">
        <v>4.7730000000000003E-3</v>
      </c>
      <c r="E20" s="8"/>
      <c r="F20" s="41" t="s">
        <v>18</v>
      </c>
      <c r="G20" s="43">
        <f>SUM(B9:B32)</f>
        <v>211533</v>
      </c>
      <c r="I20" s="9">
        <v>11</v>
      </c>
      <c r="J20" s="9">
        <v>28914</v>
      </c>
      <c r="K20" s="9">
        <v>28776</v>
      </c>
      <c r="L20" s="26">
        <v>4.7730000000000003E-3</v>
      </c>
      <c r="M20" s="8"/>
      <c r="N20" s="41" t="s">
        <v>18</v>
      </c>
      <c r="O20" s="43">
        <f>SUM(J9:J32)</f>
        <v>211533</v>
      </c>
    </row>
    <row r="21" spans="1:15">
      <c r="A21" s="9">
        <v>12</v>
      </c>
      <c r="B21" s="9">
        <v>26239</v>
      </c>
      <c r="C21" s="9">
        <v>27636</v>
      </c>
      <c r="D21" s="26">
        <v>5.3240999999999997E-2</v>
      </c>
      <c r="E21" s="8"/>
      <c r="F21" s="41"/>
      <c r="G21" s="43"/>
      <c r="I21" s="9">
        <v>12</v>
      </c>
      <c r="J21" s="9">
        <v>26239</v>
      </c>
      <c r="K21" s="9">
        <v>27636</v>
      </c>
      <c r="L21" s="26">
        <v>5.3240999999999997E-2</v>
      </c>
      <c r="M21" s="8"/>
      <c r="N21" s="41"/>
      <c r="O21" s="43"/>
    </row>
    <row r="22" spans="1:15" ht="16.05" customHeight="1">
      <c r="A22" s="9">
        <v>13</v>
      </c>
      <c r="B22" s="9">
        <v>26079</v>
      </c>
      <c r="C22" s="9">
        <v>24244</v>
      </c>
      <c r="D22" s="26">
        <v>7.0362999999999995E-2</v>
      </c>
      <c r="E22" s="8"/>
      <c r="F22" s="41" t="s">
        <v>19</v>
      </c>
      <c r="G22" s="43">
        <f>SUM(C9:C32)</f>
        <v>211319</v>
      </c>
      <c r="I22" s="9">
        <v>13</v>
      </c>
      <c r="J22" s="9">
        <v>26079</v>
      </c>
      <c r="K22" s="9">
        <v>24244</v>
      </c>
      <c r="L22" s="26">
        <v>7.0362999999999995E-2</v>
      </c>
      <c r="M22" s="8"/>
      <c r="N22" s="41" t="s">
        <v>19</v>
      </c>
      <c r="O22" s="43">
        <f>SUM(K9:K32)</f>
        <v>238822.057428</v>
      </c>
    </row>
    <row r="23" spans="1:15">
      <c r="A23" s="9">
        <v>14</v>
      </c>
      <c r="B23" s="9">
        <v>26950</v>
      </c>
      <c r="C23" s="9">
        <v>26359</v>
      </c>
      <c r="D23" s="26">
        <v>2.1929000000000001E-2</v>
      </c>
      <c r="E23" s="8"/>
      <c r="F23" s="41"/>
      <c r="G23" s="43"/>
      <c r="I23" s="9">
        <v>14</v>
      </c>
      <c r="J23" s="9">
        <v>26950</v>
      </c>
      <c r="K23" s="9">
        <v>26359</v>
      </c>
      <c r="L23" s="26">
        <v>2.1929000000000001E-2</v>
      </c>
      <c r="M23" s="8"/>
      <c r="N23" s="41"/>
      <c r="O23" s="43"/>
    </row>
    <row r="24" spans="1:15">
      <c r="A24" s="9">
        <v>15</v>
      </c>
      <c r="B24" s="9">
        <v>25201</v>
      </c>
      <c r="C24" s="9">
        <v>25744</v>
      </c>
      <c r="D24" s="26">
        <v>2.1547E-2</v>
      </c>
      <c r="E24" s="8"/>
      <c r="F24" s="8"/>
      <c r="G24" s="12"/>
      <c r="I24" s="9">
        <v>15</v>
      </c>
      <c r="J24" s="9">
        <v>25201</v>
      </c>
      <c r="K24" s="9">
        <v>25744</v>
      </c>
      <c r="L24" s="26">
        <v>2.1547E-2</v>
      </c>
      <c r="M24" s="8"/>
      <c r="N24" s="8"/>
      <c r="O24" s="12"/>
    </row>
    <row r="25" spans="1:15">
      <c r="A25" s="9">
        <v>16</v>
      </c>
      <c r="B25" s="9">
        <v>19048</v>
      </c>
      <c r="C25" s="9">
        <v>23563</v>
      </c>
      <c r="D25" s="26">
        <v>0.23703299999999999</v>
      </c>
      <c r="E25" s="8"/>
      <c r="F25" s="8"/>
      <c r="G25" s="12"/>
      <c r="I25" s="9">
        <v>16</v>
      </c>
      <c r="J25" s="9">
        <v>19048</v>
      </c>
      <c r="K25" s="9">
        <v>23563</v>
      </c>
      <c r="L25" s="26">
        <v>0.23703299999999999</v>
      </c>
      <c r="M25" s="8"/>
      <c r="N25" s="8"/>
      <c r="O25" s="12"/>
    </row>
    <row r="26" spans="1:15">
      <c r="A26" s="9">
        <v>17</v>
      </c>
      <c r="B26" s="9">
        <v>6788</v>
      </c>
      <c r="C26" s="9">
        <v>13941</v>
      </c>
      <c r="D26" s="26">
        <v>1.053771</v>
      </c>
      <c r="E26" s="8"/>
      <c r="F26" s="8"/>
      <c r="G26" s="12"/>
      <c r="I26" s="9">
        <v>17</v>
      </c>
      <c r="J26" s="9">
        <v>6788</v>
      </c>
      <c r="K26" s="9">
        <v>13941</v>
      </c>
      <c r="L26" s="26">
        <v>1.053771</v>
      </c>
      <c r="M26" s="8"/>
      <c r="N26" s="8"/>
      <c r="O26" s="12"/>
    </row>
    <row r="27" spans="1:15">
      <c r="A27" s="9">
        <v>18</v>
      </c>
      <c r="B27" s="9">
        <v>419</v>
      </c>
      <c r="C27" s="9">
        <v>0</v>
      </c>
      <c r="D27" s="26">
        <v>1</v>
      </c>
      <c r="E27" s="8"/>
      <c r="F27" s="8"/>
      <c r="G27" s="12"/>
      <c r="I27" s="9">
        <v>18</v>
      </c>
      <c r="J27" s="9">
        <v>419</v>
      </c>
      <c r="K27" s="9">
        <v>0</v>
      </c>
      <c r="L27" s="26">
        <v>1</v>
      </c>
      <c r="M27" s="8"/>
      <c r="N27" s="8"/>
      <c r="O27" s="12"/>
    </row>
    <row r="28" spans="1:15">
      <c r="A28" s="9">
        <v>19</v>
      </c>
      <c r="B28" s="9">
        <v>0</v>
      </c>
      <c r="C28" s="9">
        <v>0</v>
      </c>
      <c r="D28" s="9">
        <v>0</v>
      </c>
      <c r="E28" s="8"/>
      <c r="F28" s="8"/>
      <c r="G28" s="12"/>
      <c r="I28" s="9">
        <v>19</v>
      </c>
      <c r="J28" s="9">
        <v>0</v>
      </c>
      <c r="K28" s="9">
        <v>0</v>
      </c>
      <c r="L28" s="9">
        <v>0</v>
      </c>
      <c r="M28" s="8"/>
      <c r="N28" s="8"/>
      <c r="O28" s="12"/>
    </row>
    <row r="29" spans="1:15">
      <c r="A29" s="9">
        <v>20</v>
      </c>
      <c r="B29" s="9">
        <v>0</v>
      </c>
      <c r="C29" s="9">
        <v>0</v>
      </c>
      <c r="D29" s="9">
        <v>0</v>
      </c>
      <c r="E29" s="8"/>
      <c r="F29" s="8"/>
      <c r="G29" s="12"/>
      <c r="I29" s="9">
        <v>20</v>
      </c>
      <c r="J29" s="9">
        <v>0</v>
      </c>
      <c r="K29" s="9">
        <v>0</v>
      </c>
      <c r="L29" s="9">
        <v>0</v>
      </c>
      <c r="M29" s="8"/>
      <c r="N29" s="8"/>
      <c r="O29" s="12"/>
    </row>
    <row r="30" spans="1:15">
      <c r="A30" s="9">
        <v>21</v>
      </c>
      <c r="B30" s="9">
        <v>0</v>
      </c>
      <c r="C30" s="9">
        <v>0</v>
      </c>
      <c r="D30" s="9">
        <v>0</v>
      </c>
      <c r="E30" s="8"/>
      <c r="F30" s="8"/>
      <c r="G30" s="12"/>
      <c r="I30" s="9">
        <v>21</v>
      </c>
      <c r="J30" s="9">
        <v>0</v>
      </c>
      <c r="K30" s="9">
        <v>0</v>
      </c>
      <c r="L30" s="9">
        <v>0</v>
      </c>
      <c r="M30" s="8"/>
      <c r="N30" s="8"/>
      <c r="O30" s="12"/>
    </row>
    <row r="31" spans="1:15">
      <c r="A31" s="9">
        <v>22</v>
      </c>
      <c r="B31" s="9">
        <v>0</v>
      </c>
      <c r="C31" s="9">
        <v>0</v>
      </c>
      <c r="D31" s="9">
        <v>0</v>
      </c>
      <c r="E31" s="8"/>
      <c r="F31" s="8"/>
      <c r="G31" s="12"/>
      <c r="I31" s="9">
        <v>22</v>
      </c>
      <c r="J31" s="9">
        <v>0</v>
      </c>
      <c r="K31" s="9">
        <v>0</v>
      </c>
      <c r="L31" s="9">
        <v>0</v>
      </c>
      <c r="M31" s="8"/>
      <c r="N31" s="8"/>
      <c r="O31" s="12"/>
    </row>
    <row r="32" spans="1:15">
      <c r="A32" s="9">
        <v>23</v>
      </c>
      <c r="B32" s="9">
        <v>0</v>
      </c>
      <c r="C32" s="9">
        <v>0</v>
      </c>
      <c r="D32" s="9">
        <v>0</v>
      </c>
      <c r="E32" s="13"/>
      <c r="F32" s="13"/>
      <c r="G32" s="14"/>
      <c r="I32" s="9">
        <v>23</v>
      </c>
      <c r="J32" s="9">
        <v>0</v>
      </c>
      <c r="K32" s="9">
        <v>0</v>
      </c>
      <c r="L32" s="9">
        <v>0</v>
      </c>
      <c r="M32" s="13"/>
      <c r="N32" s="13"/>
      <c r="O32" s="14"/>
    </row>
    <row r="35" spans="1:15">
      <c r="A35" s="38" t="s">
        <v>21</v>
      </c>
      <c r="B35" s="39"/>
      <c r="C35" s="39"/>
      <c r="D35" s="39"/>
      <c r="E35" s="39"/>
      <c r="F35" s="39"/>
      <c r="G35" s="40"/>
      <c r="I35" s="16"/>
      <c r="J35" s="17"/>
      <c r="K35" s="17"/>
      <c r="L35" s="17"/>
      <c r="M35" s="17"/>
      <c r="N35" s="17"/>
      <c r="O35" s="18"/>
    </row>
    <row r="36" spans="1:15">
      <c r="A36" s="22"/>
      <c r="B36" s="22" t="s">
        <v>10</v>
      </c>
      <c r="C36" s="22" t="s">
        <v>11</v>
      </c>
      <c r="D36" s="22" t="s">
        <v>12</v>
      </c>
      <c r="E36" s="8"/>
      <c r="F36" s="38" t="s">
        <v>14</v>
      </c>
      <c r="G36" s="40"/>
      <c r="I36" s="19"/>
      <c r="J36" s="8"/>
      <c r="K36" s="8"/>
      <c r="L36" s="8"/>
      <c r="M36" s="8"/>
      <c r="N36" s="8"/>
      <c r="O36" s="12"/>
    </row>
    <row r="37" spans="1:15">
      <c r="A37" s="9">
        <v>0</v>
      </c>
      <c r="B37" s="9">
        <v>0</v>
      </c>
      <c r="C37" s="9">
        <v>0</v>
      </c>
      <c r="D37" s="9">
        <v>0</v>
      </c>
      <c r="E37" s="8"/>
      <c r="F37" s="15" t="s">
        <v>15</v>
      </c>
      <c r="G37" s="28">
        <f>ABS(G50/G48-1)</f>
        <v>0.13279323428495782</v>
      </c>
      <c r="I37" s="19"/>
      <c r="J37" s="8"/>
      <c r="K37" s="8"/>
      <c r="L37" s="8"/>
      <c r="M37" s="8"/>
      <c r="N37" s="8"/>
      <c r="O37" s="12"/>
    </row>
    <row r="38" spans="1:15">
      <c r="A38" s="9">
        <v>1</v>
      </c>
      <c r="B38" s="9">
        <v>0</v>
      </c>
      <c r="C38" s="9">
        <v>0</v>
      </c>
      <c r="D38" s="9">
        <v>0</v>
      </c>
      <c r="E38" s="8"/>
      <c r="F38" s="15" t="s">
        <v>16</v>
      </c>
      <c r="G38" s="24">
        <f>AVERAGE(D37:D60)</f>
        <v>0.56853495833333334</v>
      </c>
      <c r="I38" s="19"/>
      <c r="J38" s="8"/>
      <c r="K38" s="8"/>
      <c r="L38" s="8"/>
      <c r="M38" s="8"/>
      <c r="N38" s="8"/>
      <c r="O38" s="12"/>
    </row>
    <row r="39" spans="1:15">
      <c r="A39" s="9">
        <v>2</v>
      </c>
      <c r="B39" s="9">
        <v>0</v>
      </c>
      <c r="C39" s="9">
        <v>0</v>
      </c>
      <c r="D39" s="9">
        <v>0</v>
      </c>
      <c r="E39" s="8"/>
      <c r="F39" s="15" t="s">
        <v>17</v>
      </c>
      <c r="G39" s="24">
        <f>AVERAGE(D44:D55)</f>
        <v>1.1370699166666667</v>
      </c>
      <c r="I39" s="19"/>
      <c r="J39" s="8"/>
      <c r="K39" s="8"/>
      <c r="L39" s="8"/>
      <c r="M39" s="8"/>
      <c r="N39" s="8"/>
      <c r="O39" s="12"/>
    </row>
    <row r="40" spans="1:15">
      <c r="A40" s="9">
        <v>3</v>
      </c>
      <c r="B40" s="9">
        <v>0</v>
      </c>
      <c r="C40" s="9">
        <v>0</v>
      </c>
      <c r="D40" s="9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9">
        <v>4</v>
      </c>
      <c r="B41" s="9">
        <v>0</v>
      </c>
      <c r="C41" s="9">
        <v>0</v>
      </c>
      <c r="D41" s="9">
        <v>0</v>
      </c>
      <c r="E41" s="8"/>
      <c r="F41" s="11" t="s">
        <v>0</v>
      </c>
      <c r="G41" s="24">
        <f>AVERAGE(D43:D45)</f>
        <v>2.0337826666666667</v>
      </c>
      <c r="I41" s="19"/>
      <c r="J41" s="8"/>
      <c r="K41" s="8"/>
      <c r="L41" s="8"/>
      <c r="M41" s="8"/>
      <c r="N41" s="8"/>
      <c r="O41" s="12"/>
    </row>
    <row r="42" spans="1:15">
      <c r="A42" s="9">
        <v>5</v>
      </c>
      <c r="B42" s="9">
        <v>0</v>
      </c>
      <c r="C42" s="9">
        <v>0</v>
      </c>
      <c r="D42" s="9">
        <v>0</v>
      </c>
      <c r="E42" s="8"/>
      <c r="F42" s="15" t="s">
        <v>1</v>
      </c>
      <c r="G42" s="24">
        <f>AVERAGE(D46:D48)</f>
        <v>5.2803999999999997E-2</v>
      </c>
      <c r="I42" s="19"/>
      <c r="J42" s="8"/>
      <c r="K42" s="8"/>
      <c r="L42" s="8"/>
      <c r="M42" s="8"/>
      <c r="N42" s="8"/>
      <c r="O42" s="12"/>
    </row>
    <row r="43" spans="1:15">
      <c r="A43" s="9">
        <v>6</v>
      </c>
      <c r="B43" s="9">
        <v>0</v>
      </c>
      <c r="C43" s="9">
        <v>0</v>
      </c>
      <c r="D43" s="9">
        <v>0</v>
      </c>
      <c r="E43" s="8"/>
      <c r="F43" s="15" t="s">
        <v>2</v>
      </c>
      <c r="G43" s="24">
        <f>AVERAGE(D49:D51)</f>
        <v>4.8510999999999999E-2</v>
      </c>
      <c r="I43" s="19"/>
      <c r="J43" s="8"/>
      <c r="K43" s="8"/>
      <c r="L43" s="8"/>
      <c r="M43" s="8"/>
      <c r="N43" s="8"/>
      <c r="O43" s="12"/>
    </row>
    <row r="44" spans="1:15">
      <c r="A44" s="9">
        <v>7</v>
      </c>
      <c r="B44" s="9">
        <v>773</v>
      </c>
      <c r="C44" s="9">
        <v>3509.8588570000002</v>
      </c>
      <c r="D44" s="26">
        <v>3.5405679999999999</v>
      </c>
      <c r="E44" s="8"/>
      <c r="F44" s="15" t="s">
        <v>3</v>
      </c>
      <c r="G44" s="24">
        <f>AVERAGE(D52:D54)</f>
        <v>0.36006833333333338</v>
      </c>
      <c r="I44" s="19"/>
      <c r="J44" s="8"/>
      <c r="K44" s="8"/>
      <c r="L44" s="8"/>
      <c r="M44" s="8"/>
      <c r="N44" s="8"/>
      <c r="O44" s="12"/>
    </row>
    <row r="45" spans="1:15">
      <c r="A45" s="9">
        <v>8</v>
      </c>
      <c r="B45" s="9">
        <v>4191</v>
      </c>
      <c r="C45" s="9">
        <v>14923.228571</v>
      </c>
      <c r="D45" s="26">
        <v>2.5607799999999998</v>
      </c>
      <c r="E45" s="8"/>
      <c r="F45" s="15" t="s">
        <v>4</v>
      </c>
      <c r="G45" s="24">
        <f>AVERAGE(D55:D57)</f>
        <v>2.0531136666666669</v>
      </c>
      <c r="I45" s="19"/>
      <c r="J45" s="8"/>
      <c r="K45" s="8"/>
      <c r="L45" s="8"/>
      <c r="M45" s="8"/>
      <c r="N45" s="8"/>
      <c r="O45" s="12"/>
    </row>
    <row r="46" spans="1:15">
      <c r="A46" s="9">
        <v>9</v>
      </c>
      <c r="B46" s="9">
        <v>19440</v>
      </c>
      <c r="C46" s="9">
        <v>21923.97</v>
      </c>
      <c r="D46" s="26">
        <v>0.127776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9">
        <v>10</v>
      </c>
      <c r="B47" s="9">
        <v>27491</v>
      </c>
      <c r="C47" s="9">
        <v>28202</v>
      </c>
      <c r="D47" s="26">
        <v>2.5863000000000001E-2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.05" customHeight="1">
      <c r="A48" s="9">
        <v>11</v>
      </c>
      <c r="B48" s="9">
        <v>28914</v>
      </c>
      <c r="C48" s="9">
        <v>28776</v>
      </c>
      <c r="D48" s="26">
        <v>4.7730000000000003E-3</v>
      </c>
      <c r="E48" s="8"/>
      <c r="F48" s="41" t="s">
        <v>18</v>
      </c>
      <c r="G48" s="43">
        <f>SUM(B37:B60)</f>
        <v>211533</v>
      </c>
      <c r="I48" s="19"/>
      <c r="J48" s="8"/>
      <c r="K48" s="8"/>
      <c r="L48" s="8"/>
      <c r="M48" s="8"/>
      <c r="N48" s="8"/>
      <c r="O48" s="12"/>
    </row>
    <row r="49" spans="1:15">
      <c r="A49" s="9">
        <v>12</v>
      </c>
      <c r="B49" s="9">
        <v>26239</v>
      </c>
      <c r="C49" s="9">
        <v>27636</v>
      </c>
      <c r="D49" s="26">
        <v>5.3240999999999997E-2</v>
      </c>
      <c r="E49" s="8"/>
      <c r="F49" s="41"/>
      <c r="G49" s="43"/>
      <c r="I49" s="19"/>
      <c r="J49" s="8"/>
      <c r="K49" s="8"/>
      <c r="L49" s="8"/>
      <c r="M49" s="8"/>
      <c r="N49" s="8"/>
      <c r="O49" s="12"/>
    </row>
    <row r="50" spans="1:15" ht="16.05" customHeight="1">
      <c r="A50" s="9">
        <v>13</v>
      </c>
      <c r="B50" s="9">
        <v>26079</v>
      </c>
      <c r="C50" s="9">
        <v>24244</v>
      </c>
      <c r="D50" s="26">
        <v>7.0362999999999995E-2</v>
      </c>
      <c r="E50" s="8"/>
      <c r="F50" s="41" t="s">
        <v>19</v>
      </c>
      <c r="G50" s="43">
        <f>SUM(C37:C60)</f>
        <v>239623.15122799997</v>
      </c>
      <c r="I50" s="19"/>
      <c r="J50" s="8"/>
      <c r="K50" s="8"/>
      <c r="L50" s="8"/>
      <c r="M50" s="8"/>
      <c r="N50" s="8"/>
      <c r="O50" s="12"/>
    </row>
    <row r="51" spans="1:15">
      <c r="A51" s="9">
        <v>14</v>
      </c>
      <c r="B51" s="9">
        <v>26950</v>
      </c>
      <c r="C51" s="9">
        <v>26359</v>
      </c>
      <c r="D51" s="26">
        <v>2.1929000000000001E-2</v>
      </c>
      <c r="E51" s="8"/>
      <c r="F51" s="41"/>
      <c r="G51" s="43"/>
      <c r="I51" s="19"/>
      <c r="J51" s="8"/>
      <c r="K51" s="8"/>
      <c r="L51" s="8"/>
      <c r="M51" s="8"/>
      <c r="N51" s="8"/>
      <c r="O51" s="12"/>
    </row>
    <row r="52" spans="1:15">
      <c r="A52" s="9">
        <v>15</v>
      </c>
      <c r="B52" s="9">
        <v>25201</v>
      </c>
      <c r="C52" s="9">
        <v>25744</v>
      </c>
      <c r="D52" s="26">
        <v>2.1547E-2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9">
        <v>16</v>
      </c>
      <c r="B53" s="9">
        <v>19048</v>
      </c>
      <c r="C53" s="9">
        <v>22595.275713999999</v>
      </c>
      <c r="D53" s="26">
        <v>0.186228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9">
        <v>17</v>
      </c>
      <c r="B54" s="9">
        <v>6788</v>
      </c>
      <c r="C54" s="9">
        <v>12710.054286000001</v>
      </c>
      <c r="D54" s="26">
        <v>0.87243000000000004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9">
        <v>18</v>
      </c>
      <c r="B55" s="9">
        <v>419</v>
      </c>
      <c r="C55" s="9">
        <v>2999.7638000000002</v>
      </c>
      <c r="D55" s="26">
        <v>6.1593410000000004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9">
        <v>19</v>
      </c>
      <c r="B56" s="9">
        <v>0</v>
      </c>
      <c r="C56" s="9">
        <v>0</v>
      </c>
      <c r="D56" s="9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9">
        <v>20</v>
      </c>
      <c r="B57" s="9">
        <v>0</v>
      </c>
      <c r="C57" s="9">
        <v>0</v>
      </c>
      <c r="D57" s="9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9">
        <v>21</v>
      </c>
      <c r="B58" s="9">
        <v>0</v>
      </c>
      <c r="C58" s="9">
        <v>0</v>
      </c>
      <c r="D58" s="9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9">
        <v>22</v>
      </c>
      <c r="B59" s="9">
        <v>0</v>
      </c>
      <c r="C59" s="9">
        <v>0</v>
      </c>
      <c r="D59" s="9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9">
        <v>23</v>
      </c>
      <c r="B60" s="9">
        <v>0</v>
      </c>
      <c r="C60" s="9">
        <v>0</v>
      </c>
      <c r="D60" s="9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  <row r="61" spans="1:15">
      <c r="A61" s="9"/>
      <c r="B61" s="9"/>
      <c r="C61" s="9"/>
      <c r="D61" s="9"/>
    </row>
  </sheetData>
  <mergeCells count="20">
    <mergeCell ref="A35:G35"/>
    <mergeCell ref="F36:G36"/>
    <mergeCell ref="F48:F49"/>
    <mergeCell ref="G48:G49"/>
    <mergeCell ref="F50:F51"/>
    <mergeCell ref="G50:G51"/>
    <mergeCell ref="F20:F21"/>
    <mergeCell ref="G20:G21"/>
    <mergeCell ref="N20:N21"/>
    <mergeCell ref="O20:O21"/>
    <mergeCell ref="F22:F23"/>
    <mergeCell ref="G22:G23"/>
    <mergeCell ref="N22:N23"/>
    <mergeCell ref="O22:O23"/>
    <mergeCell ref="A1:O1"/>
    <mergeCell ref="F3:I3"/>
    <mergeCell ref="A7:G7"/>
    <mergeCell ref="I7:O7"/>
    <mergeCell ref="F8:G8"/>
    <mergeCell ref="N8:O8"/>
  </mergeCells>
  <pageMargins left="0.7" right="0.7" top="0.75" bottom="0.75" header="0.3" footer="0.3"/>
  <pageSetup scale="54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C9A2A-7DB0-624C-99FD-AF2CEA9EDE54}">
  <sheetPr codeName="Sheet2">
    <pageSetUpPr fitToPage="1"/>
  </sheetPr>
  <dimension ref="A1:W60"/>
  <sheetViews>
    <sheetView zoomScale="110" zoomScaleNormal="110" workbookViewId="0">
      <selection activeCell="G37" sqref="G37"/>
    </sheetView>
  </sheetViews>
  <sheetFormatPr defaultColWidth="10.796875" defaultRowHeight="15.6"/>
  <cols>
    <col min="1" max="1" width="9.796875" style="5" customWidth="1"/>
    <col min="2" max="2" width="13.19921875" style="5" customWidth="1"/>
    <col min="3" max="3" width="11.796875" style="5" customWidth="1"/>
    <col min="4" max="4" width="10.796875" style="5"/>
    <col min="5" max="5" width="10.19921875" style="5" customWidth="1"/>
    <col min="6" max="6" width="17.5" style="5" customWidth="1"/>
    <col min="7" max="7" width="10.796875" style="5"/>
    <col min="8" max="8" width="8" style="5" customWidth="1"/>
    <col min="9" max="9" width="12.19921875" style="5" bestFit="1" customWidth="1"/>
    <col min="10" max="10" width="12.19921875" style="5" customWidth="1"/>
    <col min="11" max="11" width="12.69921875" style="5" customWidth="1"/>
    <col min="12" max="12" width="10.796875" style="5"/>
    <col min="13" max="13" width="6.296875" style="5" customWidth="1"/>
    <col min="14" max="14" width="17.69921875" style="5" customWidth="1"/>
    <col min="15" max="15" width="10.796875" style="5"/>
    <col min="16" max="16" width="5.296875" style="5" customWidth="1"/>
    <col min="17" max="20" width="10.796875" style="5"/>
    <col min="21" max="21" width="5.69921875" style="5" customWidth="1"/>
    <col min="22" max="22" width="14.796875" style="5" bestFit="1" customWidth="1"/>
    <col min="23" max="16384" width="10.796875" style="5"/>
  </cols>
  <sheetData>
    <row r="1" spans="1:23" ht="43.95" customHeight="1">
      <c r="A1" s="34" t="s">
        <v>20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21"/>
      <c r="Q1" s="21"/>
      <c r="R1" s="21"/>
      <c r="S1" s="21"/>
      <c r="T1" s="21"/>
      <c r="U1" s="21"/>
      <c r="V1" s="21"/>
      <c r="W1" s="21"/>
    </row>
    <row r="2" spans="1:23" ht="16.05" customHeight="1">
      <c r="A2" s="1"/>
      <c r="B2" s="1"/>
      <c r="C2" s="1"/>
      <c r="D2" s="1"/>
    </row>
    <row r="3" spans="1:23">
      <c r="F3" s="35" t="s">
        <v>5</v>
      </c>
      <c r="G3" s="36"/>
      <c r="H3" s="36"/>
      <c r="I3" s="37"/>
    </row>
    <row r="4" spans="1:23">
      <c r="F4" s="6" t="s">
        <v>6</v>
      </c>
      <c r="G4" s="6" t="s">
        <v>7</v>
      </c>
      <c r="H4" s="6" t="s">
        <v>8</v>
      </c>
      <c r="I4" s="6" t="s">
        <v>9</v>
      </c>
    </row>
    <row r="5" spans="1:23">
      <c r="F5" s="6">
        <v>8</v>
      </c>
      <c r="G5" s="6">
        <v>1</v>
      </c>
      <c r="H5" s="6">
        <v>2</v>
      </c>
      <c r="I5" s="6" t="str">
        <f>IF(ISBLANK(H5)," ",F3&amp;"("&amp;F5&amp;","&amp;G5&amp;","&amp;H5&amp;")")</f>
        <v>ARIMA(8,1,2)</v>
      </c>
    </row>
    <row r="7" spans="1:23">
      <c r="A7" s="38" t="s">
        <v>13</v>
      </c>
      <c r="B7" s="39"/>
      <c r="C7" s="39"/>
      <c r="D7" s="39"/>
      <c r="E7" s="39"/>
      <c r="F7" s="39"/>
      <c r="G7" s="40"/>
      <c r="I7" s="38" t="s">
        <v>22</v>
      </c>
      <c r="J7" s="39"/>
      <c r="K7" s="39"/>
      <c r="L7" s="39"/>
      <c r="M7" s="39"/>
      <c r="N7" s="39"/>
      <c r="O7" s="40"/>
    </row>
    <row r="8" spans="1:23">
      <c r="A8" s="23"/>
      <c r="B8" s="7" t="s">
        <v>10</v>
      </c>
      <c r="C8" s="7" t="s">
        <v>11</v>
      </c>
      <c r="D8" s="7" t="s">
        <v>12</v>
      </c>
      <c r="E8" s="8"/>
      <c r="F8" s="38" t="s">
        <v>14</v>
      </c>
      <c r="G8" s="40"/>
      <c r="I8" s="22"/>
      <c r="J8" s="23" t="s">
        <v>10</v>
      </c>
      <c r="K8" s="23" t="s">
        <v>11</v>
      </c>
      <c r="L8" s="23" t="s">
        <v>12</v>
      </c>
      <c r="M8" s="8"/>
      <c r="N8" s="38" t="s">
        <v>14</v>
      </c>
      <c r="O8" s="40"/>
    </row>
    <row r="9" spans="1:23">
      <c r="A9" s="9">
        <v>0</v>
      </c>
      <c r="B9" s="9">
        <v>0</v>
      </c>
      <c r="C9" s="9">
        <v>0</v>
      </c>
      <c r="D9" s="9">
        <v>0</v>
      </c>
      <c r="E9" s="8"/>
      <c r="F9" s="6" t="s">
        <v>15</v>
      </c>
      <c r="G9" s="28">
        <f>ABS(G22/G20-1)</f>
        <v>4.2531557917124485E-2</v>
      </c>
      <c r="I9" s="4">
        <v>0</v>
      </c>
      <c r="J9" s="4">
        <v>0</v>
      </c>
      <c r="K9" s="4">
        <v>0</v>
      </c>
      <c r="L9" s="4">
        <v>0</v>
      </c>
      <c r="M9" s="8"/>
      <c r="N9" s="6" t="s">
        <v>15</v>
      </c>
      <c r="O9" s="28">
        <f>ABS(O22/O20-1)</f>
        <v>3.3346842597270498E-3</v>
      </c>
    </row>
    <row r="10" spans="1:23">
      <c r="A10" s="9">
        <v>1</v>
      </c>
      <c r="B10" s="9">
        <v>0</v>
      </c>
      <c r="C10" s="9">
        <v>0</v>
      </c>
      <c r="D10" s="9">
        <v>0</v>
      </c>
      <c r="E10" s="8"/>
      <c r="F10" s="6" t="s">
        <v>16</v>
      </c>
      <c r="G10" s="24">
        <f>AVERAGE(D9:D32)</f>
        <v>0.10211200669353483</v>
      </c>
      <c r="I10" s="4">
        <v>1</v>
      </c>
      <c r="J10" s="4">
        <v>0</v>
      </c>
      <c r="K10" s="4">
        <v>0</v>
      </c>
      <c r="L10" s="4">
        <v>0</v>
      </c>
      <c r="M10" s="8"/>
      <c r="N10" s="6" t="s">
        <v>16</v>
      </c>
      <c r="O10" s="24">
        <f>AVERAGE(L9:L32)</f>
        <v>8.4986135290447143E-2</v>
      </c>
    </row>
    <row r="11" spans="1:23">
      <c r="A11" s="9">
        <v>2</v>
      </c>
      <c r="B11" s="9">
        <v>0</v>
      </c>
      <c r="C11" s="9">
        <v>0</v>
      </c>
      <c r="D11" s="9">
        <v>0</v>
      </c>
      <c r="E11" s="8"/>
      <c r="F11" s="6" t="s">
        <v>17</v>
      </c>
      <c r="G11" s="24">
        <f>AVERAGE(D16:D27)</f>
        <v>0.20422401338706966</v>
      </c>
      <c r="I11" s="4">
        <v>2</v>
      </c>
      <c r="J11" s="4">
        <v>0</v>
      </c>
      <c r="K11" s="4">
        <v>0</v>
      </c>
      <c r="L11" s="4">
        <v>0</v>
      </c>
      <c r="M11" s="8"/>
      <c r="N11" s="6" t="s">
        <v>17</v>
      </c>
      <c r="O11" s="24">
        <f>AVERAGE(L16:L27)</f>
        <v>0.16997227058089429</v>
      </c>
    </row>
    <row r="12" spans="1:23">
      <c r="A12" s="9">
        <v>3</v>
      </c>
      <c r="B12" s="9">
        <v>0</v>
      </c>
      <c r="C12" s="9">
        <v>0</v>
      </c>
      <c r="D12" s="9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9">
        <v>4</v>
      </c>
      <c r="B13" s="9">
        <v>0</v>
      </c>
      <c r="C13" s="9">
        <v>0</v>
      </c>
      <c r="D13" s="9">
        <v>0</v>
      </c>
      <c r="E13" s="8"/>
      <c r="F13" s="11" t="s">
        <v>0</v>
      </c>
      <c r="G13" s="24">
        <f>AVERAGE(D15:D17)</f>
        <v>0.24338439609575538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0.17074023934600843</v>
      </c>
    </row>
    <row r="14" spans="1:23">
      <c r="A14" s="9">
        <v>5</v>
      </c>
      <c r="B14" s="9">
        <v>0</v>
      </c>
      <c r="C14" s="9">
        <v>0</v>
      </c>
      <c r="D14" s="9">
        <v>0</v>
      </c>
      <c r="E14" s="8"/>
      <c r="F14" s="6" t="s">
        <v>1</v>
      </c>
      <c r="G14" s="24">
        <f>AVERAGE(D18:D20)</f>
        <v>0.1462741221737108</v>
      </c>
      <c r="I14" s="4">
        <v>5</v>
      </c>
      <c r="J14" s="4">
        <v>0</v>
      </c>
      <c r="K14" s="4">
        <v>0</v>
      </c>
      <c r="L14" s="4">
        <v>0</v>
      </c>
      <c r="M14" s="8"/>
      <c r="N14" s="6" t="s">
        <v>1</v>
      </c>
      <c r="O14" s="24">
        <f>AVERAGE(L18:L20)</f>
        <v>8.191130769875625E-2</v>
      </c>
    </row>
    <row r="15" spans="1:23">
      <c r="A15" s="9">
        <v>6</v>
      </c>
      <c r="B15" s="9">
        <v>0</v>
      </c>
      <c r="C15" s="9">
        <v>0</v>
      </c>
      <c r="D15" s="9">
        <v>0</v>
      </c>
      <c r="E15" s="8"/>
      <c r="F15" s="6" t="s">
        <v>2</v>
      </c>
      <c r="G15" s="24">
        <f>AVERAGE(D21:D23)</f>
        <v>3.2639319583190739E-2</v>
      </c>
      <c r="I15" s="4">
        <v>6</v>
      </c>
      <c r="J15" s="4">
        <v>0</v>
      </c>
      <c r="K15" s="4">
        <v>0</v>
      </c>
      <c r="L15" s="4">
        <v>0</v>
      </c>
      <c r="M15" s="8"/>
      <c r="N15" s="6" t="s">
        <v>2</v>
      </c>
      <c r="O15" s="24">
        <f>AVERAGE(L21:L23)</f>
        <v>3.2639319583190739E-2</v>
      </c>
    </row>
    <row r="16" spans="1:23">
      <c r="A16" s="9">
        <v>7</v>
      </c>
      <c r="B16" s="27">
        <v>26712</v>
      </c>
      <c r="C16" s="27">
        <v>14153</v>
      </c>
      <c r="D16" s="26">
        <f>ABS(C16/B16-1)</f>
        <v>0.47016322252171305</v>
      </c>
      <c r="E16" s="8"/>
      <c r="F16" s="6" t="s">
        <v>3</v>
      </c>
      <c r="G16" s="24">
        <f>AVERAGE(D24:D26)</f>
        <v>0.31137140132266344</v>
      </c>
      <c r="I16" s="4">
        <v>7</v>
      </c>
      <c r="J16" s="4">
        <v>26712</v>
      </c>
      <c r="K16" s="4">
        <v>16410.285714000001</v>
      </c>
      <c r="L16" s="26">
        <f>ABS(K16/J16-1)</f>
        <v>0.38565866599281218</v>
      </c>
      <c r="M16" s="8"/>
      <c r="N16" s="6" t="s">
        <v>3</v>
      </c>
      <c r="O16" s="24">
        <f>AVERAGE(L24:L26)</f>
        <v>0.31137140132266344</v>
      </c>
    </row>
    <row r="17" spans="1:15">
      <c r="A17" s="9">
        <v>8</v>
      </c>
      <c r="B17" s="27">
        <v>67768</v>
      </c>
      <c r="C17" s="27">
        <v>50149</v>
      </c>
      <c r="D17" s="26">
        <f t="shared" ref="D17:D27" si="0">ABS(C17/B17-1)</f>
        <v>0.25998996576555311</v>
      </c>
      <c r="E17" s="8"/>
      <c r="F17" s="6" t="s">
        <v>4</v>
      </c>
      <c r="G17" s="24">
        <f>AVERAGE(D27:D29)</f>
        <v>8.3226814372958355E-2</v>
      </c>
      <c r="I17" s="4">
        <v>8</v>
      </c>
      <c r="J17" s="4">
        <v>67768</v>
      </c>
      <c r="K17" s="4">
        <v>76344.857143000001</v>
      </c>
      <c r="L17" s="26">
        <f t="shared" ref="L17:L27" si="1">ABS(K17/J17-1)</f>
        <v>0.12656205204521309</v>
      </c>
      <c r="M17" s="8"/>
      <c r="N17" s="6" t="s">
        <v>4</v>
      </c>
      <c r="O17" s="24">
        <f>AVERAGE(L27:L29)</f>
        <v>8.3226814372958355E-2</v>
      </c>
    </row>
    <row r="18" spans="1:15">
      <c r="A18" s="9">
        <v>9</v>
      </c>
      <c r="B18" s="27">
        <v>114971</v>
      </c>
      <c r="C18" s="27">
        <v>90361</v>
      </c>
      <c r="D18" s="26">
        <f t="shared" si="0"/>
        <v>0.21405397882944399</v>
      </c>
      <c r="E18" s="8"/>
      <c r="F18" s="8"/>
      <c r="G18" s="12"/>
      <c r="I18" s="4">
        <v>9</v>
      </c>
      <c r="J18" s="4">
        <v>114971</v>
      </c>
      <c r="K18" s="4">
        <v>117381.428571</v>
      </c>
      <c r="L18" s="26">
        <f t="shared" si="1"/>
        <v>2.0965535404580349E-2</v>
      </c>
      <c r="M18" s="8"/>
      <c r="N18" s="8"/>
      <c r="O18" s="12"/>
    </row>
    <row r="19" spans="1:15">
      <c r="A19" s="9">
        <v>10</v>
      </c>
      <c r="B19" s="27">
        <v>159410</v>
      </c>
      <c r="C19" s="27">
        <v>133418</v>
      </c>
      <c r="D19" s="26">
        <f t="shared" si="0"/>
        <v>0.16305125148986888</v>
      </c>
      <c r="E19" s="8"/>
      <c r="F19" s="8"/>
      <c r="G19" s="12"/>
      <c r="I19" s="4">
        <v>10</v>
      </c>
      <c r="J19" s="4">
        <v>159410</v>
      </c>
      <c r="K19" s="4">
        <v>133418</v>
      </c>
      <c r="L19" s="26">
        <f t="shared" si="1"/>
        <v>0.16305125148986888</v>
      </c>
      <c r="M19" s="8"/>
      <c r="N19" s="8"/>
      <c r="O19" s="12"/>
    </row>
    <row r="20" spans="1:15" ht="16.05" customHeight="1">
      <c r="A20" s="9">
        <v>11</v>
      </c>
      <c r="B20" s="27">
        <v>182024</v>
      </c>
      <c r="C20" s="27">
        <v>170790</v>
      </c>
      <c r="D20" s="26">
        <f t="shared" si="0"/>
        <v>6.1717136201819511E-2</v>
      </c>
      <c r="E20" s="8"/>
      <c r="F20" s="41" t="s">
        <v>18</v>
      </c>
      <c r="G20" s="42">
        <f>SUM(B9:B32)</f>
        <v>1415255</v>
      </c>
      <c r="I20" s="4">
        <v>11</v>
      </c>
      <c r="J20" s="4">
        <v>182024</v>
      </c>
      <c r="K20" s="4">
        <v>170790</v>
      </c>
      <c r="L20" s="26">
        <f t="shared" si="1"/>
        <v>6.1717136201819511E-2</v>
      </c>
      <c r="M20" s="8"/>
      <c r="N20" s="41" t="s">
        <v>18</v>
      </c>
      <c r="O20" s="42">
        <f>SUM(J9:J32)</f>
        <v>1415255</v>
      </c>
    </row>
    <row r="21" spans="1:15">
      <c r="A21" s="9">
        <v>12</v>
      </c>
      <c r="B21" s="27">
        <v>181452</v>
      </c>
      <c r="C21" s="27">
        <v>180334</v>
      </c>
      <c r="D21" s="26">
        <f t="shared" si="0"/>
        <v>6.1614090778828734E-3</v>
      </c>
      <c r="E21" s="8"/>
      <c r="F21" s="41"/>
      <c r="G21" s="42"/>
      <c r="I21" s="4">
        <v>12</v>
      </c>
      <c r="J21" s="4">
        <v>181452</v>
      </c>
      <c r="K21" s="4">
        <v>180334</v>
      </c>
      <c r="L21" s="26">
        <f t="shared" si="1"/>
        <v>6.1614090778828734E-3</v>
      </c>
      <c r="M21" s="8"/>
      <c r="N21" s="41"/>
      <c r="O21" s="42"/>
    </row>
    <row r="22" spans="1:15" ht="16.05" customHeight="1">
      <c r="A22" s="9">
        <v>13</v>
      </c>
      <c r="B22" s="27">
        <v>182154</v>
      </c>
      <c r="C22" s="27">
        <v>169549</v>
      </c>
      <c r="D22" s="26">
        <f t="shared" si="0"/>
        <v>6.9199688175939023E-2</v>
      </c>
      <c r="E22" s="8"/>
      <c r="F22" s="41" t="s">
        <v>19</v>
      </c>
      <c r="G22" s="42">
        <f>SUM(C9:C32)</f>
        <v>1355062</v>
      </c>
      <c r="I22" s="4">
        <v>13</v>
      </c>
      <c r="J22" s="4">
        <v>182154</v>
      </c>
      <c r="K22" s="4">
        <v>169549</v>
      </c>
      <c r="L22" s="26">
        <f t="shared" si="1"/>
        <v>6.9199688175939023E-2</v>
      </c>
      <c r="M22" s="8"/>
      <c r="N22" s="41" t="s">
        <v>19</v>
      </c>
      <c r="O22" s="42">
        <f>SUM(K9:K32)</f>
        <v>1410535.571428</v>
      </c>
    </row>
    <row r="23" spans="1:15">
      <c r="A23" s="9">
        <v>14</v>
      </c>
      <c r="B23" s="27">
        <v>175778</v>
      </c>
      <c r="C23" s="27">
        <v>171813</v>
      </c>
      <c r="D23" s="26">
        <f t="shared" si="0"/>
        <v>2.2556861495750313E-2</v>
      </c>
      <c r="E23" s="8"/>
      <c r="F23" s="41"/>
      <c r="G23" s="42"/>
      <c r="I23" s="4">
        <v>14</v>
      </c>
      <c r="J23" s="4">
        <v>175778</v>
      </c>
      <c r="K23" s="4">
        <v>171813</v>
      </c>
      <c r="L23" s="26">
        <f t="shared" si="1"/>
        <v>2.2556861495750313E-2</v>
      </c>
      <c r="M23" s="8"/>
      <c r="N23" s="41"/>
      <c r="O23" s="42"/>
    </row>
    <row r="24" spans="1:15">
      <c r="A24" s="9">
        <v>15</v>
      </c>
      <c r="B24" s="27">
        <v>147703</v>
      </c>
      <c r="C24" s="27">
        <v>157004</v>
      </c>
      <c r="D24" s="26">
        <f t="shared" si="0"/>
        <v>6.2970961998063624E-2</v>
      </c>
      <c r="E24" s="8"/>
      <c r="F24" s="8"/>
      <c r="G24" s="12"/>
      <c r="I24" s="4">
        <v>15</v>
      </c>
      <c r="J24" s="4">
        <v>147703</v>
      </c>
      <c r="K24" s="4">
        <v>157004</v>
      </c>
      <c r="L24" s="26">
        <f t="shared" si="1"/>
        <v>6.2970961998063624E-2</v>
      </c>
      <c r="M24" s="8"/>
      <c r="N24" s="8"/>
      <c r="O24" s="12"/>
    </row>
    <row r="25" spans="1:15">
      <c r="A25" s="9">
        <v>16</v>
      </c>
      <c r="B25" s="27">
        <v>121666</v>
      </c>
      <c r="C25" s="27">
        <v>117912</v>
      </c>
      <c r="D25" s="26">
        <f t="shared" si="0"/>
        <v>3.0854963588841544E-2</v>
      </c>
      <c r="E25" s="8"/>
      <c r="F25" s="8"/>
      <c r="G25" s="12"/>
      <c r="I25" s="4">
        <v>16</v>
      </c>
      <c r="J25" s="4">
        <v>121666</v>
      </c>
      <c r="K25" s="4">
        <v>117912</v>
      </c>
      <c r="L25" s="26">
        <f t="shared" si="1"/>
        <v>3.0854963588841544E-2</v>
      </c>
      <c r="M25" s="8"/>
      <c r="N25" s="8"/>
      <c r="O25" s="12"/>
    </row>
    <row r="26" spans="1:15">
      <c r="A26" s="9">
        <v>17</v>
      </c>
      <c r="B26" s="27">
        <v>50923</v>
      </c>
      <c r="C26" s="27">
        <v>93713</v>
      </c>
      <c r="D26" s="26">
        <f t="shared" si="0"/>
        <v>0.84028827838108522</v>
      </c>
      <c r="E26" s="8"/>
      <c r="F26" s="8"/>
      <c r="G26" s="12"/>
      <c r="I26" s="4">
        <v>17</v>
      </c>
      <c r="J26" s="4">
        <v>50923</v>
      </c>
      <c r="K26" s="4">
        <v>93713</v>
      </c>
      <c r="L26" s="26">
        <f t="shared" si="1"/>
        <v>0.84028827838108522</v>
      </c>
      <c r="M26" s="8"/>
      <c r="N26" s="8"/>
      <c r="O26" s="12"/>
    </row>
    <row r="27" spans="1:15">
      <c r="A27" s="9">
        <v>18</v>
      </c>
      <c r="B27" s="27">
        <v>4694</v>
      </c>
      <c r="C27" s="27">
        <v>5866</v>
      </c>
      <c r="D27" s="26">
        <f t="shared" si="0"/>
        <v>0.24968044311887505</v>
      </c>
      <c r="E27" s="8"/>
      <c r="F27" s="8"/>
      <c r="G27" s="12"/>
      <c r="I27" s="4">
        <v>18</v>
      </c>
      <c r="J27" s="4">
        <v>4694</v>
      </c>
      <c r="K27" s="4">
        <v>5866</v>
      </c>
      <c r="L27" s="26">
        <f t="shared" si="1"/>
        <v>0.24968044311887505</v>
      </c>
      <c r="M27" s="8"/>
      <c r="N27" s="8"/>
      <c r="O27" s="12"/>
    </row>
    <row r="28" spans="1:15">
      <c r="A28" s="9">
        <v>19</v>
      </c>
      <c r="B28" s="9">
        <v>0</v>
      </c>
      <c r="C28" s="9">
        <v>0</v>
      </c>
      <c r="D28" s="9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9">
        <v>20</v>
      </c>
      <c r="B29" s="9">
        <v>0</v>
      </c>
      <c r="C29" s="9">
        <v>0</v>
      </c>
      <c r="D29" s="9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9">
        <v>21</v>
      </c>
      <c r="B30" s="9">
        <v>0</v>
      </c>
      <c r="C30" s="9">
        <v>0</v>
      </c>
      <c r="D30" s="9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9">
        <v>22</v>
      </c>
      <c r="B31" s="9">
        <v>0</v>
      </c>
      <c r="C31" s="9">
        <v>0</v>
      </c>
      <c r="D31" s="9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9">
        <v>23</v>
      </c>
      <c r="B32" s="9">
        <v>0</v>
      </c>
      <c r="C32" s="9">
        <v>0</v>
      </c>
      <c r="D32" s="9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8" t="s">
        <v>21</v>
      </c>
      <c r="B35" s="39"/>
      <c r="C35" s="39"/>
      <c r="D35" s="39"/>
      <c r="E35" s="39"/>
      <c r="F35" s="39"/>
      <c r="G35" s="40"/>
      <c r="I35" s="16"/>
      <c r="J35" s="17"/>
      <c r="K35" s="17"/>
      <c r="L35" s="17"/>
      <c r="M35" s="17"/>
      <c r="N35" s="17"/>
      <c r="O35" s="18"/>
    </row>
    <row r="36" spans="1:15">
      <c r="A36" s="23"/>
      <c r="B36" s="7" t="s">
        <v>10</v>
      </c>
      <c r="C36" s="7" t="s">
        <v>11</v>
      </c>
      <c r="D36" s="7" t="s">
        <v>12</v>
      </c>
      <c r="E36" s="8"/>
      <c r="F36" s="38" t="s">
        <v>14</v>
      </c>
      <c r="G36" s="40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6" t="s">
        <v>15</v>
      </c>
      <c r="G37" s="28">
        <f>ABS(G50/G48-1)</f>
        <v>1.7551607308223582E-2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6" t="s">
        <v>16</v>
      </c>
      <c r="G38" s="24">
        <f>AVERAGE(D37:D60)</f>
        <v>9.1368195878009886E-2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6" t="s">
        <v>17</v>
      </c>
      <c r="G39" s="24">
        <f>AVERAGE(D44:D55)</f>
        <v>0.18273639175601977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0.17074023934600843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6" t="s">
        <v>1</v>
      </c>
      <c r="G42" s="24">
        <f>AVERAGE(D46:D48)</f>
        <v>8.191130769875625E-2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6" t="s">
        <v>2</v>
      </c>
      <c r="G43" s="24">
        <f>AVERAGE(D49:D51)</f>
        <v>3.2639319583190739E-2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26712</v>
      </c>
      <c r="C44" s="4">
        <v>16410.285714000001</v>
      </c>
      <c r="D44" s="26">
        <f>ABS(C44/B44-1)</f>
        <v>0.38565866599281218</v>
      </c>
      <c r="E44" s="8"/>
      <c r="F44" s="6" t="s">
        <v>3</v>
      </c>
      <c r="G44" s="24">
        <f>AVERAGE(D52:D54)</f>
        <v>0.1574245382742662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67768</v>
      </c>
      <c r="C45" s="4">
        <v>76344.857143000001</v>
      </c>
      <c r="D45" s="26">
        <f t="shared" ref="D45:D55" si="2">ABS(C45/B45-1)</f>
        <v>0.12656205204521309</v>
      </c>
      <c r="E45" s="8"/>
      <c r="F45" s="6" t="s">
        <v>4</v>
      </c>
      <c r="G45" s="24">
        <f>AVERAGE(D55:D57)</f>
        <v>0.28823016212185765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114971</v>
      </c>
      <c r="C46" s="4">
        <v>117381.428571</v>
      </c>
      <c r="D46" s="26">
        <f t="shared" si="2"/>
        <v>2.0965535404580349E-2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159410</v>
      </c>
      <c r="C47" s="4">
        <v>133418</v>
      </c>
      <c r="D47" s="26">
        <f t="shared" si="2"/>
        <v>0.16305125148986888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.05" customHeight="1">
      <c r="A48" s="4">
        <v>11</v>
      </c>
      <c r="B48" s="4">
        <v>182024</v>
      </c>
      <c r="C48" s="4">
        <v>170790</v>
      </c>
      <c r="D48" s="26">
        <f t="shared" si="2"/>
        <v>6.1717136201819511E-2</v>
      </c>
      <c r="E48" s="8"/>
      <c r="F48" s="41" t="s">
        <v>18</v>
      </c>
      <c r="G48" s="42">
        <f>SUM(B37:B60)</f>
        <v>1415255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181452</v>
      </c>
      <c r="C49" s="4">
        <v>180334</v>
      </c>
      <c r="D49" s="26">
        <f t="shared" si="2"/>
        <v>6.1614090778828734E-3</v>
      </c>
      <c r="E49" s="8"/>
      <c r="F49" s="41"/>
      <c r="G49" s="42"/>
      <c r="I49" s="19"/>
      <c r="J49" s="8"/>
      <c r="K49" s="8"/>
      <c r="L49" s="8"/>
      <c r="M49" s="8"/>
      <c r="N49" s="8"/>
      <c r="O49" s="12"/>
    </row>
    <row r="50" spans="1:15" ht="16.05" customHeight="1">
      <c r="A50" s="4">
        <v>13</v>
      </c>
      <c r="B50" s="4">
        <v>182154</v>
      </c>
      <c r="C50" s="4">
        <v>169549</v>
      </c>
      <c r="D50" s="26">
        <f t="shared" si="2"/>
        <v>6.9199688175939023E-2</v>
      </c>
      <c r="E50" s="8"/>
      <c r="F50" s="41" t="s">
        <v>19</v>
      </c>
      <c r="G50" s="42">
        <f>SUM(C37:C60)</f>
        <v>1390414.999999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175778</v>
      </c>
      <c r="C51" s="4">
        <v>171813</v>
      </c>
      <c r="D51" s="26">
        <f t="shared" si="2"/>
        <v>2.2556861495750313E-2</v>
      </c>
      <c r="E51" s="8"/>
      <c r="F51" s="41"/>
      <c r="G51" s="42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147703</v>
      </c>
      <c r="C52" s="4">
        <v>157004</v>
      </c>
      <c r="D52" s="26">
        <f t="shared" si="2"/>
        <v>6.2970961998063624E-2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121666</v>
      </c>
      <c r="C53" s="4">
        <v>118272.142857</v>
      </c>
      <c r="D53" s="26">
        <f t="shared" si="2"/>
        <v>2.7894869092433439E-2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50923</v>
      </c>
      <c r="C54" s="4">
        <v>70345.428570999997</v>
      </c>
      <c r="D54" s="26">
        <f t="shared" si="2"/>
        <v>0.38140778373230155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4694</v>
      </c>
      <c r="C55" s="4">
        <v>8752.8571429999993</v>
      </c>
      <c r="D55" s="26">
        <f t="shared" si="2"/>
        <v>0.86469048636557289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1:O1"/>
    <mergeCell ref="F22:F23"/>
    <mergeCell ref="F20:F21"/>
    <mergeCell ref="G20:G21"/>
    <mergeCell ref="G22:G23"/>
    <mergeCell ref="N20:N21"/>
    <mergeCell ref="O20:O21"/>
    <mergeCell ref="N22:N23"/>
    <mergeCell ref="O22:O23"/>
    <mergeCell ref="A7:G7"/>
    <mergeCell ref="F3:I3"/>
    <mergeCell ref="F48:F49"/>
    <mergeCell ref="G48:G49"/>
    <mergeCell ref="F50:F51"/>
    <mergeCell ref="G50:G51"/>
    <mergeCell ref="I7:O7"/>
    <mergeCell ref="A35:G35"/>
    <mergeCell ref="F8:G8"/>
    <mergeCell ref="N8:O8"/>
    <mergeCell ref="F36:G36"/>
  </mergeCells>
  <pageMargins left="0.7" right="0.7" top="0.75" bottom="0.75" header="0.3" footer="0.3"/>
  <pageSetup scale="54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4586-282C-694C-A0DE-56E9372D8767}">
  <sheetPr codeName="Sheet3">
    <pageSetUpPr fitToPage="1"/>
  </sheetPr>
  <dimension ref="A1:W60"/>
  <sheetViews>
    <sheetView zoomScale="110" zoomScaleNormal="110" workbookViewId="0">
      <selection activeCell="G37" sqref="G37"/>
    </sheetView>
  </sheetViews>
  <sheetFormatPr defaultColWidth="10.796875" defaultRowHeight="15.6"/>
  <cols>
    <col min="1" max="1" width="9.796875" style="5" customWidth="1"/>
    <col min="2" max="2" width="13.19921875" style="5" customWidth="1"/>
    <col min="3" max="3" width="11.796875" style="5" customWidth="1"/>
    <col min="4" max="4" width="10.796875" style="5"/>
    <col min="5" max="5" width="10.19921875" style="5" customWidth="1"/>
    <col min="6" max="6" width="15.296875" style="5" customWidth="1"/>
    <col min="7" max="7" width="10.796875" style="5"/>
    <col min="8" max="8" width="8" style="5" customWidth="1"/>
    <col min="9" max="9" width="12.19921875" style="5" bestFit="1" customWidth="1"/>
    <col min="10" max="10" width="12.19921875" style="5" customWidth="1"/>
    <col min="11" max="11" width="12.69921875" style="5" customWidth="1"/>
    <col min="12" max="12" width="10.796875" style="5"/>
    <col min="13" max="13" width="6.296875" style="5" customWidth="1"/>
    <col min="14" max="14" width="14.796875" style="5" bestFit="1" customWidth="1"/>
    <col min="15" max="15" width="10.796875" style="5"/>
    <col min="16" max="16" width="5.296875" style="5" customWidth="1"/>
    <col min="17" max="20" width="10.796875" style="5"/>
    <col min="21" max="21" width="11" style="5" customWidth="1"/>
    <col min="22" max="22" width="11.796875" style="5" customWidth="1"/>
    <col min="23" max="16384" width="10.796875" style="5"/>
  </cols>
  <sheetData>
    <row r="1" spans="1:23" ht="43.95" customHeight="1">
      <c r="A1" s="34" t="s">
        <v>23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21"/>
      <c r="Q1" s="21"/>
      <c r="R1" s="21"/>
      <c r="S1" s="21"/>
      <c r="T1" s="21"/>
      <c r="U1" s="21"/>
      <c r="V1" s="21"/>
      <c r="W1" s="21"/>
    </row>
    <row r="2" spans="1:23" ht="16.05" customHeight="1">
      <c r="A2" s="1"/>
      <c r="B2" s="1"/>
      <c r="C2" s="1"/>
      <c r="D2" s="1"/>
    </row>
    <row r="3" spans="1:23">
      <c r="F3" s="35" t="s">
        <v>5</v>
      </c>
      <c r="G3" s="36"/>
      <c r="H3" s="36"/>
      <c r="I3" s="37"/>
    </row>
    <row r="4" spans="1:23">
      <c r="F4" s="6" t="s">
        <v>6</v>
      </c>
      <c r="G4" s="6" t="s">
        <v>7</v>
      </c>
      <c r="H4" s="6" t="s">
        <v>8</v>
      </c>
      <c r="I4" s="6" t="s">
        <v>9</v>
      </c>
    </row>
    <row r="5" spans="1:23">
      <c r="F5" s="6">
        <v>8</v>
      </c>
      <c r="G5" s="6">
        <v>1</v>
      </c>
      <c r="H5" s="6">
        <v>2</v>
      </c>
      <c r="I5" s="6" t="str">
        <f>IF(ISBLANK(H5)," ",F3&amp;"("&amp;F5&amp;","&amp;G5&amp;","&amp;H5&amp;")")</f>
        <v>ARIMA(8,1,2)</v>
      </c>
    </row>
    <row r="7" spans="1:23">
      <c r="A7" s="38" t="s">
        <v>13</v>
      </c>
      <c r="B7" s="39"/>
      <c r="C7" s="39"/>
      <c r="D7" s="39"/>
      <c r="E7" s="39"/>
      <c r="F7" s="39"/>
      <c r="G7" s="40"/>
      <c r="I7" s="38" t="s">
        <v>22</v>
      </c>
      <c r="J7" s="39"/>
      <c r="K7" s="39"/>
      <c r="L7" s="39"/>
      <c r="M7" s="39"/>
      <c r="N7" s="39"/>
      <c r="O7" s="40"/>
    </row>
    <row r="8" spans="1:23">
      <c r="A8" s="2"/>
      <c r="B8" s="23" t="s">
        <v>10</v>
      </c>
      <c r="C8" s="23" t="s">
        <v>11</v>
      </c>
      <c r="D8" s="23" t="s">
        <v>12</v>
      </c>
      <c r="E8" s="8"/>
      <c r="F8" s="38" t="s">
        <v>14</v>
      </c>
      <c r="G8" s="40"/>
      <c r="I8" s="23"/>
      <c r="J8" s="7" t="s">
        <v>10</v>
      </c>
      <c r="K8" s="7" t="s">
        <v>11</v>
      </c>
      <c r="L8" s="7" t="s">
        <v>12</v>
      </c>
      <c r="M8" s="8"/>
      <c r="N8" s="38" t="s">
        <v>14</v>
      </c>
      <c r="O8" s="40"/>
    </row>
    <row r="9" spans="1:23">
      <c r="A9" s="3">
        <v>0</v>
      </c>
      <c r="B9" s="3">
        <v>40</v>
      </c>
      <c r="C9" s="3">
        <v>0</v>
      </c>
      <c r="D9" s="26">
        <f>ABS(C9/B9-1)</f>
        <v>1</v>
      </c>
      <c r="E9" s="8"/>
      <c r="F9" s="6" t="s">
        <v>15</v>
      </c>
      <c r="G9" s="28">
        <f>ABS(G22/G20-1)</f>
        <v>2.5870736355587565E-2</v>
      </c>
      <c r="I9" s="3">
        <v>0</v>
      </c>
      <c r="J9" s="3">
        <v>40</v>
      </c>
      <c r="K9" s="3">
        <v>0</v>
      </c>
      <c r="L9" s="26">
        <f>ABS(K9/J9-1)</f>
        <v>1</v>
      </c>
      <c r="M9" s="8"/>
      <c r="N9" s="6" t="s">
        <v>15</v>
      </c>
      <c r="O9" s="28">
        <f>ABS(O22/O20-1)</f>
        <v>3.8951879319917726E-2</v>
      </c>
    </row>
    <row r="10" spans="1:23">
      <c r="A10" s="3">
        <v>1</v>
      </c>
      <c r="B10" s="3">
        <v>40</v>
      </c>
      <c r="C10" s="3">
        <v>0</v>
      </c>
      <c r="D10" s="26">
        <f t="shared" ref="D10:D32" si="0">ABS(C10/B10-1)</f>
        <v>1</v>
      </c>
      <c r="E10" s="8"/>
      <c r="F10" s="6" t="s">
        <v>16</v>
      </c>
      <c r="G10" s="24">
        <f>AVERAGE(D9:D32)</f>
        <v>0.53941946262859297</v>
      </c>
      <c r="I10" s="3">
        <v>1</v>
      </c>
      <c r="J10" s="3">
        <v>40</v>
      </c>
      <c r="K10" s="3">
        <v>0</v>
      </c>
      <c r="L10" s="26">
        <f t="shared" ref="L10:L32" si="1">ABS(K10/J10-1)</f>
        <v>1</v>
      </c>
      <c r="M10" s="8"/>
      <c r="N10" s="6" t="s">
        <v>16</v>
      </c>
      <c r="O10" s="24">
        <f>AVERAGE(L9:L32)</f>
        <v>0.53393239061025266</v>
      </c>
    </row>
    <row r="11" spans="1:23">
      <c r="A11" s="3">
        <v>2</v>
      </c>
      <c r="B11" s="3">
        <v>20</v>
      </c>
      <c r="C11" s="3">
        <v>0</v>
      </c>
      <c r="D11" s="26">
        <f t="shared" si="0"/>
        <v>1</v>
      </c>
      <c r="E11" s="8"/>
      <c r="F11" s="6" t="s">
        <v>17</v>
      </c>
      <c r="G11" s="24">
        <f>AVERAGE(D16:D27)</f>
        <v>0.41217225859051926</v>
      </c>
      <c r="I11" s="3">
        <v>2</v>
      </c>
      <c r="J11" s="3">
        <v>20</v>
      </c>
      <c r="K11" s="3">
        <v>0</v>
      </c>
      <c r="L11" s="26">
        <f t="shared" si="1"/>
        <v>1</v>
      </c>
      <c r="M11" s="8"/>
      <c r="N11" s="6" t="s">
        <v>17</v>
      </c>
      <c r="O11" s="24">
        <f>AVERAGE(L16:L27)</f>
        <v>0.40119811455383858</v>
      </c>
    </row>
    <row r="12" spans="1:23">
      <c r="A12" s="3">
        <v>3</v>
      </c>
      <c r="B12" s="3">
        <v>0</v>
      </c>
      <c r="C12" s="3">
        <v>0</v>
      </c>
      <c r="D12" s="26">
        <v>0</v>
      </c>
      <c r="E12" s="8"/>
      <c r="F12" s="10"/>
      <c r="G12" s="25"/>
      <c r="I12" s="3">
        <v>3</v>
      </c>
      <c r="J12" s="3">
        <v>0</v>
      </c>
      <c r="K12" s="3">
        <v>0</v>
      </c>
      <c r="L12" s="26">
        <v>0</v>
      </c>
      <c r="M12" s="8"/>
      <c r="N12" s="10"/>
      <c r="O12" s="25"/>
    </row>
    <row r="13" spans="1:23">
      <c r="A13" s="3">
        <v>4</v>
      </c>
      <c r="B13" s="3">
        <v>0</v>
      </c>
      <c r="C13" s="3">
        <v>0</v>
      </c>
      <c r="D13" s="26">
        <v>0</v>
      </c>
      <c r="E13" s="8"/>
      <c r="F13" s="11" t="s">
        <v>0</v>
      </c>
      <c r="G13" s="24">
        <f>AVERAGE(D15:D17)</f>
        <v>0.28167414308718658</v>
      </c>
      <c r="I13" s="3">
        <v>4</v>
      </c>
      <c r="J13" s="3">
        <v>0</v>
      </c>
      <c r="K13" s="3">
        <v>0</v>
      </c>
      <c r="L13" s="26">
        <v>0</v>
      </c>
      <c r="M13" s="8"/>
      <c r="N13" s="11" t="s">
        <v>0</v>
      </c>
      <c r="O13" s="24">
        <f>AVERAGE(L15:L17)</f>
        <v>8.4473282263630114E-2</v>
      </c>
    </row>
    <row r="14" spans="1:23">
      <c r="A14" s="3">
        <v>5</v>
      </c>
      <c r="B14" s="3">
        <v>0</v>
      </c>
      <c r="C14" s="3">
        <v>0</v>
      </c>
      <c r="D14" s="26">
        <v>0</v>
      </c>
      <c r="E14" s="8"/>
      <c r="F14" s="6" t="s">
        <v>1</v>
      </c>
      <c r="G14" s="24">
        <f>AVERAGE(D18:D20)</f>
        <v>0.18417448780864562</v>
      </c>
      <c r="I14" s="3">
        <v>5</v>
      </c>
      <c r="J14" s="3">
        <v>0</v>
      </c>
      <c r="K14" s="3">
        <v>0</v>
      </c>
      <c r="L14" s="26">
        <v>0</v>
      </c>
      <c r="M14" s="8"/>
      <c r="N14" s="6" t="s">
        <v>1</v>
      </c>
      <c r="O14" s="24">
        <f>AVERAGE(L18:L20)</f>
        <v>0.33747877248547931</v>
      </c>
    </row>
    <row r="15" spans="1:23">
      <c r="A15" s="3">
        <v>6</v>
      </c>
      <c r="B15" s="3">
        <v>0</v>
      </c>
      <c r="C15" s="3">
        <v>0</v>
      </c>
      <c r="D15" s="26">
        <v>0</v>
      </c>
      <c r="E15" s="8"/>
      <c r="F15" s="6" t="s">
        <v>2</v>
      </c>
      <c r="G15" s="24">
        <f>AVERAGE(D21:D23)</f>
        <v>0.25854238565246584</v>
      </c>
      <c r="I15" s="3">
        <v>6</v>
      </c>
      <c r="J15" s="3">
        <v>0</v>
      </c>
      <c r="K15" s="3">
        <v>0</v>
      </c>
      <c r="L15" s="26">
        <v>0</v>
      </c>
      <c r="M15" s="8"/>
      <c r="N15" s="6" t="s">
        <v>2</v>
      </c>
      <c r="O15" s="24">
        <f>AVERAGE(L21:L23)</f>
        <v>0.25854238565246584</v>
      </c>
    </row>
    <row r="16" spans="1:23">
      <c r="A16" s="3">
        <v>7</v>
      </c>
      <c r="B16" s="3">
        <v>483</v>
      </c>
      <c r="C16" s="3">
        <v>604</v>
      </c>
      <c r="D16" s="26">
        <f t="shared" si="0"/>
        <v>0.25051759834368537</v>
      </c>
      <c r="E16" s="8"/>
      <c r="F16" s="6" t="s">
        <v>3</v>
      </c>
      <c r="G16" s="24">
        <f>AVERAGE(D24:D26)</f>
        <v>0.59096468448044559</v>
      </c>
      <c r="I16" s="3">
        <v>7</v>
      </c>
      <c r="J16" s="3">
        <v>483</v>
      </c>
      <c r="K16" s="3">
        <v>564.71428600000002</v>
      </c>
      <c r="L16" s="26">
        <f t="shared" si="1"/>
        <v>0.16918071635610765</v>
      </c>
      <c r="M16" s="8"/>
      <c r="N16" s="6" t="s">
        <v>3</v>
      </c>
      <c r="O16" s="24">
        <f>AVERAGE(L24:L26)</f>
        <v>0.59096468448044559</v>
      </c>
    </row>
    <row r="17" spans="1:15">
      <c r="A17" s="3">
        <v>8</v>
      </c>
      <c r="B17" s="3">
        <v>3312</v>
      </c>
      <c r="C17" s="3">
        <v>1343</v>
      </c>
      <c r="D17" s="26">
        <f t="shared" si="0"/>
        <v>0.59450483091787443</v>
      </c>
      <c r="E17" s="8"/>
      <c r="F17" s="6" t="s">
        <v>4</v>
      </c>
      <c r="G17" s="24">
        <f>AVERAGE(D27:D29)</f>
        <v>1</v>
      </c>
      <c r="I17" s="3">
        <v>8</v>
      </c>
      <c r="J17" s="3">
        <v>3312</v>
      </c>
      <c r="K17" s="3">
        <v>3591</v>
      </c>
      <c r="L17" s="26">
        <f t="shared" si="1"/>
        <v>8.4239130434782705E-2</v>
      </c>
      <c r="M17" s="8"/>
      <c r="N17" s="6" t="s">
        <v>4</v>
      </c>
      <c r="O17" s="24">
        <f>AVERAGE(L27:L29)</f>
        <v>1</v>
      </c>
    </row>
    <row r="18" spans="1:15">
      <c r="A18" s="3">
        <v>9</v>
      </c>
      <c r="B18" s="3">
        <v>4590</v>
      </c>
      <c r="C18" s="3">
        <v>5128</v>
      </c>
      <c r="D18" s="26">
        <f t="shared" si="0"/>
        <v>0.11721132897603481</v>
      </c>
      <c r="E18" s="8"/>
      <c r="F18" s="8"/>
      <c r="G18" s="12"/>
      <c r="I18" s="3">
        <v>9</v>
      </c>
      <c r="J18" s="3">
        <v>4590</v>
      </c>
      <c r="K18" s="3">
        <v>7239</v>
      </c>
      <c r="L18" s="26">
        <f t="shared" si="1"/>
        <v>0.5771241830065359</v>
      </c>
      <c r="M18" s="8"/>
      <c r="N18" s="8"/>
      <c r="O18" s="12"/>
    </row>
    <row r="19" spans="1:15">
      <c r="A19" s="3">
        <v>10</v>
      </c>
      <c r="B19" s="3">
        <v>5533</v>
      </c>
      <c r="C19" s="3">
        <v>5321</v>
      </c>
      <c r="D19" s="26">
        <f t="shared" si="0"/>
        <v>3.8315561178384194E-2</v>
      </c>
      <c r="E19" s="8"/>
      <c r="F19" s="8"/>
      <c r="G19" s="12"/>
      <c r="I19" s="3">
        <v>10</v>
      </c>
      <c r="J19" s="3">
        <v>5533</v>
      </c>
      <c r="K19" s="3">
        <v>5321</v>
      </c>
      <c r="L19" s="26">
        <f t="shared" si="1"/>
        <v>3.8315561178384194E-2</v>
      </c>
      <c r="M19" s="8"/>
      <c r="N19" s="8"/>
      <c r="O19" s="12"/>
    </row>
    <row r="20" spans="1:15" ht="16.05" customHeight="1">
      <c r="A20" s="3">
        <v>11</v>
      </c>
      <c r="B20" s="3">
        <v>9922</v>
      </c>
      <c r="C20" s="3">
        <v>5983</v>
      </c>
      <c r="D20" s="26">
        <f t="shared" si="0"/>
        <v>0.39699657327151783</v>
      </c>
      <c r="E20" s="8"/>
      <c r="F20" s="41" t="s">
        <v>18</v>
      </c>
      <c r="G20" s="42">
        <f>SUM(B9:B32)</f>
        <v>66639</v>
      </c>
      <c r="I20" s="3">
        <v>11</v>
      </c>
      <c r="J20" s="3">
        <v>9922</v>
      </c>
      <c r="K20" s="3">
        <v>5983</v>
      </c>
      <c r="L20" s="26">
        <f t="shared" si="1"/>
        <v>0.39699657327151783</v>
      </c>
      <c r="M20" s="8"/>
      <c r="N20" s="41" t="s">
        <v>18</v>
      </c>
      <c r="O20" s="42">
        <f>SUM(J9:J32)</f>
        <v>66639</v>
      </c>
    </row>
    <row r="21" spans="1:15">
      <c r="A21" s="3">
        <v>12</v>
      </c>
      <c r="B21" s="3">
        <v>10323</v>
      </c>
      <c r="C21" s="3">
        <v>11906</v>
      </c>
      <c r="D21" s="26">
        <f t="shared" si="0"/>
        <v>0.1533468952823791</v>
      </c>
      <c r="E21" s="8"/>
      <c r="F21" s="41"/>
      <c r="G21" s="42"/>
      <c r="I21" s="3">
        <v>12</v>
      </c>
      <c r="J21" s="3">
        <v>10323</v>
      </c>
      <c r="K21" s="3">
        <v>11906</v>
      </c>
      <c r="L21" s="26">
        <f t="shared" si="1"/>
        <v>0.1533468952823791</v>
      </c>
      <c r="M21" s="8"/>
      <c r="N21" s="41"/>
      <c r="O21" s="42"/>
    </row>
    <row r="22" spans="1:15" ht="16.05" customHeight="1">
      <c r="A22" s="3">
        <v>13</v>
      </c>
      <c r="B22" s="3">
        <v>7155</v>
      </c>
      <c r="C22" s="3">
        <v>9792</v>
      </c>
      <c r="D22" s="26">
        <f t="shared" si="0"/>
        <v>0.36855345911949677</v>
      </c>
      <c r="E22" s="8"/>
      <c r="F22" s="41" t="s">
        <v>19</v>
      </c>
      <c r="G22" s="42">
        <f>SUM(C9:C32)</f>
        <v>64915</v>
      </c>
      <c r="I22" s="3">
        <v>13</v>
      </c>
      <c r="J22" s="3">
        <v>7155</v>
      </c>
      <c r="K22" s="3">
        <v>9792</v>
      </c>
      <c r="L22" s="26">
        <f t="shared" si="1"/>
        <v>0.36855345911949677</v>
      </c>
      <c r="M22" s="8"/>
      <c r="N22" s="41" t="s">
        <v>19</v>
      </c>
      <c r="O22" s="42">
        <f>SUM(K9:K32)</f>
        <v>69234.714286000002</v>
      </c>
    </row>
    <row r="23" spans="1:15">
      <c r="A23" s="3">
        <v>14</v>
      </c>
      <c r="B23" s="3">
        <v>6574</v>
      </c>
      <c r="C23" s="3">
        <v>4906</v>
      </c>
      <c r="D23" s="26">
        <f t="shared" si="0"/>
        <v>0.25372680255552171</v>
      </c>
      <c r="E23" s="8"/>
      <c r="F23" s="41"/>
      <c r="G23" s="42"/>
      <c r="I23" s="3">
        <v>14</v>
      </c>
      <c r="J23" s="3">
        <v>6574</v>
      </c>
      <c r="K23" s="3">
        <v>4906</v>
      </c>
      <c r="L23" s="26">
        <f t="shared" si="1"/>
        <v>0.25372680255552171</v>
      </c>
      <c r="M23" s="8"/>
      <c r="N23" s="41"/>
      <c r="O23" s="42"/>
    </row>
    <row r="24" spans="1:15">
      <c r="A24" s="3">
        <v>15</v>
      </c>
      <c r="B24" s="3">
        <v>9176</v>
      </c>
      <c r="C24" s="3">
        <v>5960</v>
      </c>
      <c r="D24" s="26">
        <f t="shared" si="0"/>
        <v>0.35047951176983438</v>
      </c>
      <c r="E24" s="8"/>
      <c r="F24" s="8"/>
      <c r="G24" s="12"/>
      <c r="I24" s="3">
        <v>15</v>
      </c>
      <c r="J24" s="3">
        <v>9176</v>
      </c>
      <c r="K24" s="3">
        <v>5960</v>
      </c>
      <c r="L24" s="26">
        <f t="shared" si="1"/>
        <v>0.35047951176983438</v>
      </c>
      <c r="M24" s="8"/>
      <c r="N24" s="8"/>
      <c r="O24" s="12"/>
    </row>
    <row r="25" spans="1:15">
      <c r="A25" s="3">
        <v>16</v>
      </c>
      <c r="B25" s="3">
        <v>6691</v>
      </c>
      <c r="C25" s="3">
        <v>9751</v>
      </c>
      <c r="D25" s="26">
        <f t="shared" si="0"/>
        <v>0.45733074278882091</v>
      </c>
      <c r="E25" s="8"/>
      <c r="F25" s="8"/>
      <c r="G25" s="12"/>
      <c r="I25" s="3">
        <v>16</v>
      </c>
      <c r="J25" s="3">
        <v>6691</v>
      </c>
      <c r="K25" s="3">
        <v>9751</v>
      </c>
      <c r="L25" s="26">
        <f t="shared" si="1"/>
        <v>0.45733074278882091</v>
      </c>
      <c r="M25" s="8"/>
      <c r="N25" s="8"/>
      <c r="O25" s="12"/>
    </row>
    <row r="26" spans="1:15">
      <c r="A26" s="3">
        <v>17</v>
      </c>
      <c r="B26" s="3">
        <v>2148</v>
      </c>
      <c r="C26" s="3">
        <v>4221</v>
      </c>
      <c r="D26" s="26">
        <f t="shared" si="0"/>
        <v>0.96508379888268148</v>
      </c>
      <c r="E26" s="8"/>
      <c r="F26" s="8"/>
      <c r="G26" s="12"/>
      <c r="I26" s="3">
        <v>17</v>
      </c>
      <c r="J26" s="3">
        <v>2148</v>
      </c>
      <c r="K26" s="3">
        <v>4221</v>
      </c>
      <c r="L26" s="26">
        <f t="shared" si="1"/>
        <v>0.96508379888268148</v>
      </c>
      <c r="M26" s="8"/>
      <c r="N26" s="8"/>
      <c r="O26" s="12"/>
    </row>
    <row r="27" spans="1:15">
      <c r="A27" s="3">
        <v>18</v>
      </c>
      <c r="B27" s="3">
        <v>412</v>
      </c>
      <c r="C27" s="3">
        <v>0</v>
      </c>
      <c r="D27" s="26">
        <f t="shared" si="0"/>
        <v>1</v>
      </c>
      <c r="E27" s="8"/>
      <c r="F27" s="8"/>
      <c r="G27" s="12"/>
      <c r="I27" s="3">
        <v>18</v>
      </c>
      <c r="J27" s="3">
        <v>412</v>
      </c>
      <c r="K27" s="3">
        <v>0</v>
      </c>
      <c r="L27" s="26">
        <f t="shared" si="1"/>
        <v>1</v>
      </c>
      <c r="M27" s="8"/>
      <c r="N27" s="8"/>
      <c r="O27" s="12"/>
    </row>
    <row r="28" spans="1:15">
      <c r="A28" s="3">
        <v>19</v>
      </c>
      <c r="B28" s="3">
        <v>44</v>
      </c>
      <c r="C28" s="3">
        <v>0</v>
      </c>
      <c r="D28" s="26">
        <f t="shared" si="0"/>
        <v>1</v>
      </c>
      <c r="E28" s="8"/>
      <c r="F28" s="8"/>
      <c r="G28" s="12"/>
      <c r="I28" s="3">
        <v>19</v>
      </c>
      <c r="J28" s="3">
        <v>44</v>
      </c>
      <c r="K28" s="3">
        <v>0</v>
      </c>
      <c r="L28" s="26">
        <f t="shared" si="1"/>
        <v>1</v>
      </c>
      <c r="M28" s="8"/>
      <c r="N28" s="8"/>
      <c r="O28" s="12"/>
    </row>
    <row r="29" spans="1:15">
      <c r="A29" s="3">
        <v>20</v>
      </c>
      <c r="B29" s="3">
        <v>44</v>
      </c>
      <c r="C29" s="3">
        <v>0</v>
      </c>
      <c r="D29" s="26">
        <f t="shared" si="0"/>
        <v>1</v>
      </c>
      <c r="E29" s="8"/>
      <c r="F29" s="8"/>
      <c r="G29" s="12"/>
      <c r="I29" s="3">
        <v>20</v>
      </c>
      <c r="J29" s="3">
        <v>44</v>
      </c>
      <c r="K29" s="3">
        <v>0</v>
      </c>
      <c r="L29" s="26">
        <f t="shared" si="1"/>
        <v>1</v>
      </c>
      <c r="M29" s="8"/>
      <c r="N29" s="8"/>
      <c r="O29" s="12"/>
    </row>
    <row r="30" spans="1:15">
      <c r="A30" s="3">
        <v>21</v>
      </c>
      <c r="B30" s="3">
        <v>44</v>
      </c>
      <c r="C30" s="3">
        <v>0</v>
      </c>
      <c r="D30" s="26">
        <f t="shared" si="0"/>
        <v>1</v>
      </c>
      <c r="E30" s="8"/>
      <c r="F30" s="8"/>
      <c r="G30" s="12"/>
      <c r="I30" s="3">
        <v>21</v>
      </c>
      <c r="J30" s="3">
        <v>44</v>
      </c>
      <c r="K30" s="3">
        <v>0</v>
      </c>
      <c r="L30" s="26">
        <f t="shared" si="1"/>
        <v>1</v>
      </c>
      <c r="M30" s="8"/>
      <c r="N30" s="8"/>
      <c r="O30" s="12"/>
    </row>
    <row r="31" spans="1:15">
      <c r="A31" s="3">
        <v>22</v>
      </c>
      <c r="B31" s="3">
        <v>44</v>
      </c>
      <c r="C31" s="3">
        <v>0</v>
      </c>
      <c r="D31" s="26">
        <f t="shared" si="0"/>
        <v>1</v>
      </c>
      <c r="E31" s="8"/>
      <c r="F31" s="8"/>
      <c r="G31" s="12"/>
      <c r="I31" s="3">
        <v>22</v>
      </c>
      <c r="J31" s="3">
        <v>44</v>
      </c>
      <c r="K31" s="3">
        <v>0</v>
      </c>
      <c r="L31" s="26">
        <f t="shared" si="1"/>
        <v>1</v>
      </c>
      <c r="M31" s="8"/>
      <c r="N31" s="8"/>
      <c r="O31" s="12"/>
    </row>
    <row r="32" spans="1:15">
      <c r="A32" s="3">
        <v>23</v>
      </c>
      <c r="B32" s="3">
        <v>44</v>
      </c>
      <c r="C32" s="3">
        <v>0</v>
      </c>
      <c r="D32" s="26">
        <f t="shared" si="0"/>
        <v>1</v>
      </c>
      <c r="E32" s="13"/>
      <c r="F32" s="13"/>
      <c r="G32" s="14"/>
      <c r="I32" s="3">
        <v>23</v>
      </c>
      <c r="J32" s="3">
        <v>44</v>
      </c>
      <c r="K32" s="3">
        <v>0</v>
      </c>
      <c r="L32" s="26">
        <f t="shared" si="1"/>
        <v>1</v>
      </c>
      <c r="M32" s="13"/>
      <c r="N32" s="13"/>
      <c r="O32" s="14"/>
    </row>
    <row r="35" spans="1:15">
      <c r="A35" s="38" t="s">
        <v>21</v>
      </c>
      <c r="B35" s="39"/>
      <c r="C35" s="39"/>
      <c r="D35" s="39"/>
      <c r="E35" s="39"/>
      <c r="F35" s="39"/>
      <c r="G35" s="40"/>
      <c r="I35" s="16"/>
      <c r="J35" s="17"/>
      <c r="K35" s="17"/>
      <c r="L35" s="17"/>
      <c r="M35" s="17"/>
      <c r="N35" s="17"/>
      <c r="O35" s="18"/>
    </row>
    <row r="36" spans="1:15">
      <c r="A36" s="2"/>
      <c r="B36" s="23" t="s">
        <v>10</v>
      </c>
      <c r="C36" s="23" t="s">
        <v>11</v>
      </c>
      <c r="D36" s="23" t="s">
        <v>12</v>
      </c>
      <c r="E36" s="8"/>
      <c r="F36" s="38" t="s">
        <v>14</v>
      </c>
      <c r="G36" s="40"/>
      <c r="I36" s="19"/>
      <c r="J36" s="8"/>
      <c r="K36" s="8"/>
      <c r="L36" s="8"/>
      <c r="M36" s="8"/>
      <c r="N36" s="8"/>
      <c r="O36" s="12"/>
    </row>
    <row r="37" spans="1:15">
      <c r="A37" s="3">
        <v>0</v>
      </c>
      <c r="B37" s="3">
        <v>40</v>
      </c>
      <c r="C37" s="3">
        <v>0</v>
      </c>
      <c r="D37" s="26">
        <f t="shared" ref="D37:D60" si="2">ABS(C37/B37-1)</f>
        <v>1</v>
      </c>
      <c r="E37" s="8"/>
      <c r="F37" s="6" t="s">
        <v>15</v>
      </c>
      <c r="G37" s="28">
        <f>ABS(G50/G48-1)</f>
        <v>1.4740402977235556E-2</v>
      </c>
      <c r="I37" s="19"/>
      <c r="J37" s="8"/>
      <c r="K37" s="8"/>
      <c r="L37" s="8"/>
      <c r="M37" s="8"/>
      <c r="N37" s="8"/>
      <c r="O37" s="12"/>
    </row>
    <row r="38" spans="1:15">
      <c r="A38" s="3">
        <v>1</v>
      </c>
      <c r="B38" s="3">
        <v>40</v>
      </c>
      <c r="C38" s="3">
        <v>0</v>
      </c>
      <c r="D38" s="26">
        <f t="shared" si="2"/>
        <v>1</v>
      </c>
      <c r="E38" s="8"/>
      <c r="F38" s="6" t="s">
        <v>16</v>
      </c>
      <c r="G38" s="24">
        <f>AVERAGE(D37:D60)</f>
        <v>0.49829431279912795</v>
      </c>
      <c r="I38" s="19"/>
      <c r="J38" s="8"/>
      <c r="K38" s="8"/>
      <c r="L38" s="8"/>
      <c r="M38" s="8"/>
      <c r="N38" s="8"/>
      <c r="O38" s="12"/>
    </row>
    <row r="39" spans="1:15">
      <c r="A39" s="3">
        <v>2</v>
      </c>
      <c r="B39" s="3">
        <v>20</v>
      </c>
      <c r="C39" s="3">
        <v>0</v>
      </c>
      <c r="D39" s="26">
        <f t="shared" si="2"/>
        <v>1</v>
      </c>
      <c r="E39" s="8"/>
      <c r="F39" s="6" t="s">
        <v>17</v>
      </c>
      <c r="G39" s="24">
        <f>AVERAGE(D44:D55)</f>
        <v>0.32992195893158938</v>
      </c>
      <c r="I39" s="19"/>
      <c r="J39" s="8"/>
      <c r="K39" s="8"/>
      <c r="L39" s="8"/>
      <c r="M39" s="8"/>
      <c r="N39" s="8"/>
      <c r="O39" s="12"/>
    </row>
    <row r="40" spans="1:15">
      <c r="A40" s="3">
        <v>3</v>
      </c>
      <c r="B40" s="3">
        <v>0</v>
      </c>
      <c r="C40" s="3">
        <v>0</v>
      </c>
      <c r="D40" s="26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3">
        <v>4</v>
      </c>
      <c r="B41" s="3">
        <v>0</v>
      </c>
      <c r="C41" s="3">
        <v>0</v>
      </c>
      <c r="D41" s="26">
        <v>0</v>
      </c>
      <c r="E41" s="8"/>
      <c r="F41" s="11" t="s">
        <v>0</v>
      </c>
      <c r="G41" s="24">
        <f>AVERAGE(D43:D45)</f>
        <v>8.4473282263630114E-2</v>
      </c>
      <c r="I41" s="19"/>
      <c r="J41" s="8"/>
      <c r="K41" s="8"/>
      <c r="L41" s="8"/>
      <c r="M41" s="8"/>
      <c r="N41" s="8"/>
      <c r="O41" s="12"/>
    </row>
    <row r="42" spans="1:15">
      <c r="A42" s="3">
        <v>5</v>
      </c>
      <c r="B42" s="3">
        <v>0</v>
      </c>
      <c r="C42" s="3">
        <v>0</v>
      </c>
      <c r="D42" s="26">
        <v>0</v>
      </c>
      <c r="E42" s="8"/>
      <c r="F42" s="6" t="s">
        <v>1</v>
      </c>
      <c r="G42" s="24">
        <f>AVERAGE(D46:D48)</f>
        <v>0.33747877248547931</v>
      </c>
      <c r="I42" s="19"/>
      <c r="J42" s="8"/>
      <c r="K42" s="8"/>
      <c r="L42" s="8"/>
      <c r="M42" s="8"/>
      <c r="N42" s="8"/>
      <c r="O42" s="12"/>
    </row>
    <row r="43" spans="1:15">
      <c r="A43" s="3">
        <v>6</v>
      </c>
      <c r="B43" s="3">
        <v>0</v>
      </c>
      <c r="C43" s="3">
        <v>0</v>
      </c>
      <c r="D43" s="26">
        <v>0</v>
      </c>
      <c r="E43" s="8"/>
      <c r="F43" s="6" t="s">
        <v>2</v>
      </c>
      <c r="G43" s="24">
        <f>AVERAGE(D49:D51)</f>
        <v>0.25854238565246584</v>
      </c>
      <c r="I43" s="19"/>
      <c r="J43" s="8"/>
      <c r="K43" s="8"/>
      <c r="L43" s="8"/>
      <c r="M43" s="8"/>
      <c r="N43" s="8"/>
      <c r="O43" s="12"/>
    </row>
    <row r="44" spans="1:15">
      <c r="A44" s="3">
        <v>7</v>
      </c>
      <c r="B44" s="3">
        <v>483</v>
      </c>
      <c r="C44" s="3">
        <v>564.71428600000002</v>
      </c>
      <c r="D44" s="26">
        <f t="shared" si="2"/>
        <v>0.16918071635610765</v>
      </c>
      <c r="E44" s="8"/>
      <c r="F44" s="6" t="s">
        <v>3</v>
      </c>
      <c r="G44" s="24">
        <f>AVERAGE(D52:D54)</f>
        <v>0.34226782898174024</v>
      </c>
      <c r="I44" s="19"/>
      <c r="J44" s="8"/>
      <c r="K44" s="8"/>
      <c r="L44" s="8"/>
      <c r="M44" s="8"/>
      <c r="N44" s="8"/>
      <c r="O44" s="12"/>
    </row>
    <row r="45" spans="1:15">
      <c r="A45" s="3">
        <v>8</v>
      </c>
      <c r="B45" s="3">
        <v>3312</v>
      </c>
      <c r="C45" s="3">
        <v>3591</v>
      </c>
      <c r="D45" s="26">
        <f t="shared" si="2"/>
        <v>8.4239130434782705E-2</v>
      </c>
      <c r="E45" s="8"/>
      <c r="F45" s="6" t="s">
        <v>4</v>
      </c>
      <c r="G45" s="24">
        <f>AVERAGE(D55:D57)</f>
        <v>0.96359223300970864</v>
      </c>
      <c r="I45" s="19"/>
      <c r="J45" s="8"/>
      <c r="K45" s="8"/>
      <c r="L45" s="8"/>
      <c r="M45" s="8"/>
      <c r="N45" s="8"/>
      <c r="O45" s="12"/>
    </row>
    <row r="46" spans="1:15">
      <c r="A46" s="3">
        <v>9</v>
      </c>
      <c r="B46" s="3">
        <v>4590</v>
      </c>
      <c r="C46" s="3">
        <v>7239</v>
      </c>
      <c r="D46" s="26">
        <f t="shared" si="2"/>
        <v>0.5771241830065359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3">
        <v>10</v>
      </c>
      <c r="B47" s="3">
        <v>5533</v>
      </c>
      <c r="C47" s="3">
        <v>5321</v>
      </c>
      <c r="D47" s="26">
        <f t="shared" si="2"/>
        <v>3.8315561178384194E-2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.05" customHeight="1">
      <c r="A48" s="3">
        <v>11</v>
      </c>
      <c r="B48" s="3">
        <v>9922</v>
      </c>
      <c r="C48" s="3">
        <v>5983</v>
      </c>
      <c r="D48" s="26">
        <f t="shared" si="2"/>
        <v>0.39699657327151783</v>
      </c>
      <c r="E48" s="8"/>
      <c r="F48" s="41" t="s">
        <v>18</v>
      </c>
      <c r="G48" s="42">
        <f>SUM(B37:B60)</f>
        <v>66639</v>
      </c>
      <c r="I48" s="19"/>
      <c r="J48" s="8"/>
      <c r="K48" s="8"/>
      <c r="L48" s="8"/>
      <c r="M48" s="8"/>
      <c r="N48" s="8"/>
      <c r="O48" s="12"/>
    </row>
    <row r="49" spans="1:15">
      <c r="A49" s="3">
        <v>12</v>
      </c>
      <c r="B49" s="3">
        <v>10323</v>
      </c>
      <c r="C49" s="3">
        <v>11906</v>
      </c>
      <c r="D49" s="26">
        <f t="shared" si="2"/>
        <v>0.1533468952823791</v>
      </c>
      <c r="E49" s="8"/>
      <c r="F49" s="41"/>
      <c r="G49" s="42"/>
      <c r="I49" s="19"/>
      <c r="J49" s="8"/>
      <c r="K49" s="8"/>
      <c r="L49" s="8"/>
      <c r="M49" s="8"/>
      <c r="N49" s="8"/>
      <c r="O49" s="12"/>
    </row>
    <row r="50" spans="1:15" ht="16.05" customHeight="1">
      <c r="A50" s="3">
        <v>13</v>
      </c>
      <c r="B50" s="3">
        <v>7155</v>
      </c>
      <c r="C50" s="3">
        <v>9792</v>
      </c>
      <c r="D50" s="26">
        <f t="shared" si="2"/>
        <v>0.36855345911949677</v>
      </c>
      <c r="E50" s="8"/>
      <c r="F50" s="41" t="s">
        <v>19</v>
      </c>
      <c r="G50" s="42">
        <f>SUM(C37:C60)</f>
        <v>65656.714286000002</v>
      </c>
      <c r="I50" s="19"/>
      <c r="J50" s="8"/>
      <c r="K50" s="8"/>
      <c r="L50" s="8"/>
      <c r="M50" s="8"/>
      <c r="N50" s="8"/>
      <c r="O50" s="12"/>
    </row>
    <row r="51" spans="1:15">
      <c r="A51" s="3">
        <v>14</v>
      </c>
      <c r="B51" s="3">
        <v>6574</v>
      </c>
      <c r="C51" s="3">
        <v>4906</v>
      </c>
      <c r="D51" s="26">
        <f t="shared" si="2"/>
        <v>0.25372680255552171</v>
      </c>
      <c r="E51" s="8"/>
      <c r="F51" s="41"/>
      <c r="G51" s="42"/>
      <c r="I51" s="19"/>
      <c r="J51" s="8"/>
      <c r="K51" s="8"/>
      <c r="L51" s="8"/>
      <c r="M51" s="8"/>
      <c r="N51" s="8"/>
      <c r="O51" s="12"/>
    </row>
    <row r="52" spans="1:15">
      <c r="A52" s="3">
        <v>15</v>
      </c>
      <c r="B52" s="3">
        <v>9176</v>
      </c>
      <c r="C52" s="3">
        <v>5960</v>
      </c>
      <c r="D52" s="26">
        <f t="shared" si="2"/>
        <v>0.35047951176983438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3">
        <v>16</v>
      </c>
      <c r="B53" s="3">
        <v>6691</v>
      </c>
      <c r="C53" s="3">
        <v>6178.7142860000004</v>
      </c>
      <c r="D53" s="26">
        <f t="shared" si="2"/>
        <v>7.6563400687490568E-2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3">
        <v>17</v>
      </c>
      <c r="B54" s="3">
        <v>2148</v>
      </c>
      <c r="C54" s="3">
        <v>3436.2857140000001</v>
      </c>
      <c r="D54" s="26">
        <f t="shared" si="2"/>
        <v>0.59976057448789577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3">
        <v>18</v>
      </c>
      <c r="B55" s="3">
        <v>412</v>
      </c>
      <c r="C55" s="3">
        <v>779</v>
      </c>
      <c r="D55" s="26">
        <f t="shared" si="2"/>
        <v>0.89077669902912615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3">
        <v>19</v>
      </c>
      <c r="B56" s="3">
        <v>44</v>
      </c>
      <c r="C56" s="3">
        <v>0</v>
      </c>
      <c r="D56" s="26">
        <f t="shared" si="2"/>
        <v>1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3">
        <v>20</v>
      </c>
      <c r="B57" s="3">
        <v>44</v>
      </c>
      <c r="C57" s="3">
        <v>0</v>
      </c>
      <c r="D57" s="26">
        <f t="shared" si="2"/>
        <v>1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3">
        <v>21</v>
      </c>
      <c r="B58" s="3">
        <v>44</v>
      </c>
      <c r="C58" s="3">
        <v>0</v>
      </c>
      <c r="D58" s="26">
        <f t="shared" si="2"/>
        <v>1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3">
        <v>22</v>
      </c>
      <c r="B59" s="3">
        <v>44</v>
      </c>
      <c r="C59" s="3">
        <v>0</v>
      </c>
      <c r="D59" s="26">
        <f t="shared" si="2"/>
        <v>1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3">
        <v>23</v>
      </c>
      <c r="B60" s="3">
        <v>44</v>
      </c>
      <c r="C60" s="3">
        <v>0</v>
      </c>
      <c r="D60" s="26">
        <f t="shared" si="2"/>
        <v>1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1:O1"/>
    <mergeCell ref="F3:I3"/>
    <mergeCell ref="A7:G7"/>
    <mergeCell ref="I7:O7"/>
    <mergeCell ref="F8:G8"/>
    <mergeCell ref="N8:O8"/>
    <mergeCell ref="F20:F21"/>
    <mergeCell ref="G20:G21"/>
    <mergeCell ref="N20:N21"/>
    <mergeCell ref="O20:O21"/>
    <mergeCell ref="F22:F23"/>
    <mergeCell ref="G22:G23"/>
    <mergeCell ref="N22:N23"/>
    <mergeCell ref="O22:O23"/>
    <mergeCell ref="A35:G35"/>
    <mergeCell ref="F36:G36"/>
    <mergeCell ref="F48:F49"/>
    <mergeCell ref="G48:G49"/>
    <mergeCell ref="F50:F51"/>
    <mergeCell ref="G50:G51"/>
  </mergeCells>
  <pageMargins left="0.7" right="0.7" top="0.75" bottom="0.75" header="0.3" footer="0.3"/>
  <pageSetup scale="54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284E0-87C4-A94B-ADD0-3157F0718C14}">
  <sheetPr codeName="Sheet4">
    <pageSetUpPr fitToPage="1"/>
  </sheetPr>
  <dimension ref="A1:W60"/>
  <sheetViews>
    <sheetView zoomScale="110" workbookViewId="0">
      <selection activeCell="G37" sqref="G37"/>
    </sheetView>
  </sheetViews>
  <sheetFormatPr defaultColWidth="10.796875" defaultRowHeight="15.6"/>
  <cols>
    <col min="1" max="1" width="9.796875" style="5" customWidth="1"/>
    <col min="2" max="2" width="13.19921875" style="5" customWidth="1"/>
    <col min="3" max="3" width="11.796875" style="5" customWidth="1"/>
    <col min="4" max="4" width="10.796875" style="5"/>
    <col min="5" max="5" width="10.19921875" style="5" customWidth="1"/>
    <col min="6" max="6" width="14.296875" style="5" customWidth="1"/>
    <col min="7" max="7" width="10.796875" style="5"/>
    <col min="8" max="8" width="8" style="5" customWidth="1"/>
    <col min="9" max="9" width="12.19921875" style="5" bestFit="1" customWidth="1"/>
    <col min="10" max="10" width="12.19921875" style="5" customWidth="1"/>
    <col min="11" max="11" width="12.69921875" style="5" customWidth="1"/>
    <col min="12" max="12" width="10.796875" style="5"/>
    <col min="13" max="13" width="6.296875" style="5" customWidth="1"/>
    <col min="14" max="14" width="14.796875" style="5" bestFit="1" customWidth="1"/>
    <col min="15" max="15" width="10.796875" style="5"/>
    <col min="16" max="16" width="5.296875" style="5" customWidth="1"/>
    <col min="17" max="20" width="10.796875" style="5"/>
    <col min="21" max="21" width="11" style="5" customWidth="1"/>
    <col min="22" max="22" width="11.796875" style="5" customWidth="1"/>
    <col min="23" max="16384" width="10.796875" style="5"/>
  </cols>
  <sheetData>
    <row r="1" spans="1:23" ht="43.95" customHeight="1">
      <c r="A1" s="34" t="s">
        <v>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21"/>
      <c r="Q1" s="21"/>
      <c r="R1" s="21"/>
      <c r="S1" s="21"/>
      <c r="T1" s="21"/>
      <c r="U1" s="21"/>
      <c r="V1" s="21"/>
      <c r="W1" s="21"/>
    </row>
    <row r="2" spans="1:23" ht="16.05" customHeight="1">
      <c r="A2" s="1"/>
      <c r="B2" s="1"/>
      <c r="C2" s="1"/>
      <c r="D2" s="1"/>
    </row>
    <row r="3" spans="1:23">
      <c r="F3" s="35" t="s">
        <v>5</v>
      </c>
      <c r="G3" s="36"/>
      <c r="H3" s="36"/>
      <c r="I3" s="37"/>
    </row>
    <row r="4" spans="1:23">
      <c r="F4" s="6" t="s">
        <v>6</v>
      </c>
      <c r="G4" s="6" t="s">
        <v>7</v>
      </c>
      <c r="H4" s="6" t="s">
        <v>8</v>
      </c>
      <c r="I4" s="6" t="s">
        <v>9</v>
      </c>
    </row>
    <row r="5" spans="1:23">
      <c r="F5" s="6">
        <v>8</v>
      </c>
      <c r="G5" s="6">
        <v>1</v>
      </c>
      <c r="H5" s="6">
        <v>2</v>
      </c>
      <c r="I5" s="6" t="str">
        <f>IF(ISBLANK(H5)," ",F3&amp;"("&amp;F5&amp;","&amp;G5&amp;","&amp;H5&amp;")")</f>
        <v>ARIMA(8,1,2)</v>
      </c>
    </row>
    <row r="7" spans="1:23">
      <c r="A7" s="38" t="s">
        <v>13</v>
      </c>
      <c r="B7" s="39"/>
      <c r="C7" s="39"/>
      <c r="D7" s="39"/>
      <c r="E7" s="39"/>
      <c r="F7" s="39"/>
      <c r="G7" s="40"/>
      <c r="I7" s="38" t="s">
        <v>22</v>
      </c>
      <c r="J7" s="39"/>
      <c r="K7" s="39"/>
      <c r="L7" s="39"/>
      <c r="M7" s="39"/>
      <c r="N7" s="39"/>
      <c r="O7" s="40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8" t="s">
        <v>14</v>
      </c>
      <c r="G8" s="40"/>
      <c r="I8" s="23"/>
      <c r="J8" s="23" t="s">
        <v>10</v>
      </c>
      <c r="K8" s="23" t="s">
        <v>11</v>
      </c>
      <c r="L8" s="23" t="s">
        <v>12</v>
      </c>
      <c r="M8" s="8"/>
      <c r="N8" s="38" t="s">
        <v>14</v>
      </c>
      <c r="O8" s="40"/>
    </row>
    <row r="9" spans="1:23">
      <c r="A9" s="4">
        <v>0</v>
      </c>
      <c r="B9" s="4">
        <v>0</v>
      </c>
      <c r="C9" s="4">
        <v>0</v>
      </c>
      <c r="D9" s="29">
        <v>0</v>
      </c>
      <c r="E9" s="8"/>
      <c r="F9" s="6" t="s">
        <v>15</v>
      </c>
      <c r="G9" s="28">
        <f>ABS(G22/G20-1)</f>
        <v>2.4769360362768778E-2</v>
      </c>
      <c r="I9" s="4">
        <v>0</v>
      </c>
      <c r="J9" s="4">
        <v>0</v>
      </c>
      <c r="K9" s="4">
        <v>0</v>
      </c>
      <c r="L9" s="29">
        <v>0</v>
      </c>
      <c r="M9" s="8"/>
      <c r="N9" s="6" t="s">
        <v>15</v>
      </c>
      <c r="O9" s="28">
        <f>ABS(O22/O20-1)</f>
        <v>9.6721000798979162E-2</v>
      </c>
    </row>
    <row r="10" spans="1:23">
      <c r="A10" s="4">
        <v>1</v>
      </c>
      <c r="B10" s="4">
        <v>0</v>
      </c>
      <c r="C10" s="4">
        <v>0</v>
      </c>
      <c r="D10" s="29">
        <v>0</v>
      </c>
      <c r="E10" s="8"/>
      <c r="F10" s="6" t="s">
        <v>16</v>
      </c>
      <c r="G10" s="24">
        <f>AVERAGE(D9:D32)</f>
        <v>0.28452917914818504</v>
      </c>
      <c r="I10" s="4">
        <v>1</v>
      </c>
      <c r="J10" s="4">
        <v>0</v>
      </c>
      <c r="K10" s="4">
        <v>0</v>
      </c>
      <c r="L10" s="29">
        <v>0</v>
      </c>
      <c r="M10" s="8"/>
      <c r="N10" s="6" t="s">
        <v>16</v>
      </c>
      <c r="O10" s="24">
        <f>AVERAGE(L9:L32)</f>
        <v>0.2995991311988539</v>
      </c>
    </row>
    <row r="11" spans="1:23">
      <c r="A11" s="4">
        <v>2</v>
      </c>
      <c r="B11" s="4">
        <v>0</v>
      </c>
      <c r="C11" s="4">
        <v>0</v>
      </c>
      <c r="D11" s="29">
        <v>0</v>
      </c>
      <c r="E11" s="8"/>
      <c r="F11" s="6" t="s">
        <v>17</v>
      </c>
      <c r="G11" s="24">
        <f>AVERAGE(D16:D27)</f>
        <v>0.56905835829637008</v>
      </c>
      <c r="I11" s="4">
        <v>2</v>
      </c>
      <c r="J11" s="4">
        <v>0</v>
      </c>
      <c r="K11" s="4">
        <v>0</v>
      </c>
      <c r="L11" s="29">
        <v>0</v>
      </c>
      <c r="M11" s="8"/>
      <c r="N11" s="6" t="s">
        <v>17</v>
      </c>
      <c r="O11" s="24">
        <f>AVERAGE(L16:L27)</f>
        <v>0.59919826239770779</v>
      </c>
    </row>
    <row r="12" spans="1:23">
      <c r="A12" s="4">
        <v>3</v>
      </c>
      <c r="B12" s="4">
        <v>0</v>
      </c>
      <c r="C12" s="4">
        <v>0</v>
      </c>
      <c r="D12" s="29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29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29">
        <v>0</v>
      </c>
      <c r="E13" s="8"/>
      <c r="F13" s="11" t="s">
        <v>0</v>
      </c>
      <c r="G13" s="24">
        <f>AVERAGE(D15:D17)</f>
        <v>1.0470707822257117</v>
      </c>
      <c r="I13" s="4">
        <v>4</v>
      </c>
      <c r="J13" s="4">
        <v>0</v>
      </c>
      <c r="K13" s="4">
        <v>0</v>
      </c>
      <c r="L13" s="29">
        <v>0</v>
      </c>
      <c r="M13" s="8"/>
      <c r="N13" s="11" t="s">
        <v>0</v>
      </c>
      <c r="O13" s="24">
        <f>AVERAGE(L15:L17)</f>
        <v>1.2586310781540342</v>
      </c>
    </row>
    <row r="14" spans="1:23">
      <c r="A14" s="4">
        <v>5</v>
      </c>
      <c r="B14" s="4">
        <v>0</v>
      </c>
      <c r="C14" s="4">
        <v>0</v>
      </c>
      <c r="D14" s="29">
        <v>0</v>
      </c>
      <c r="E14" s="8"/>
      <c r="F14" s="6" t="s">
        <v>1</v>
      </c>
      <c r="G14" s="24">
        <f>AVERAGE(D18:D20)</f>
        <v>0.24042000432461608</v>
      </c>
      <c r="I14" s="4">
        <v>5</v>
      </c>
      <c r="J14" s="4">
        <v>0</v>
      </c>
      <c r="K14" s="4">
        <v>0</v>
      </c>
      <c r="L14" s="29">
        <v>0</v>
      </c>
      <c r="M14" s="8"/>
      <c r="N14" s="6" t="s">
        <v>1</v>
      </c>
      <c r="O14" s="24">
        <f>AVERAGE(L18:L20)</f>
        <v>0.14941932480164499</v>
      </c>
    </row>
    <row r="15" spans="1:23">
      <c r="A15" s="4">
        <v>6</v>
      </c>
      <c r="B15" s="4">
        <v>0</v>
      </c>
      <c r="C15" s="4">
        <v>0</v>
      </c>
      <c r="D15" s="29">
        <v>0</v>
      </c>
      <c r="E15" s="8"/>
      <c r="F15" s="6" t="s">
        <v>2</v>
      </c>
      <c r="G15" s="24">
        <f>AVERAGE(D21:D23)</f>
        <v>0.17782719194680677</v>
      </c>
      <c r="I15" s="4">
        <v>6</v>
      </c>
      <c r="J15" s="4">
        <v>0</v>
      </c>
      <c r="K15" s="4">
        <v>0</v>
      </c>
      <c r="L15" s="29">
        <v>0</v>
      </c>
      <c r="M15" s="8"/>
      <c r="N15" s="6" t="s">
        <v>2</v>
      </c>
      <c r="O15" s="24">
        <f>AVERAGE(L21:L23)</f>
        <v>0.17782719194680677</v>
      </c>
    </row>
    <row r="16" spans="1:23">
      <c r="A16" s="4">
        <v>7</v>
      </c>
      <c r="B16" s="4">
        <v>4871</v>
      </c>
      <c r="C16" s="4">
        <v>18805</v>
      </c>
      <c r="D16" s="26">
        <f>ABS(C16/B16-1)</f>
        <v>2.8606035721617737</v>
      </c>
      <c r="E16" s="8"/>
      <c r="F16" s="6" t="s">
        <v>3</v>
      </c>
      <c r="G16" s="24">
        <f>AVERAGE(D24:D26)</f>
        <v>0.47758212135501193</v>
      </c>
      <c r="I16" s="4">
        <v>7</v>
      </c>
      <c r="J16" s="4">
        <v>4871</v>
      </c>
      <c r="K16" s="4">
        <v>15324.285714</v>
      </c>
      <c r="L16" s="26">
        <f>ABS(K16/J16-1)</f>
        <v>2.1460245768835966</v>
      </c>
      <c r="M16" s="8"/>
      <c r="N16" s="6" t="s">
        <v>3</v>
      </c>
      <c r="O16" s="24">
        <f>AVERAGE(L24:L26)</f>
        <v>0.47758212135501193</v>
      </c>
    </row>
    <row r="17" spans="1:15">
      <c r="A17" s="4">
        <v>8</v>
      </c>
      <c r="B17" s="4">
        <v>35284</v>
      </c>
      <c r="C17" s="4">
        <v>25383</v>
      </c>
      <c r="D17" s="26">
        <f t="shared" ref="D17:D27" si="0">ABS(C17/B17-1)</f>
        <v>0.28060877451536104</v>
      </c>
      <c r="E17" s="8"/>
      <c r="F17" s="6" t="s">
        <v>4</v>
      </c>
      <c r="G17" s="24">
        <f>AVERAGE(D27:D29)</f>
        <v>0.33333333333333331</v>
      </c>
      <c r="I17" s="4">
        <v>8</v>
      </c>
      <c r="J17" s="4">
        <v>35284</v>
      </c>
      <c r="K17" s="4">
        <v>92792.285713999998</v>
      </c>
      <c r="L17" s="26">
        <f t="shared" ref="L17:L27" si="1">ABS(K17/J17-1)</f>
        <v>1.629868657578506</v>
      </c>
      <c r="M17" s="8"/>
      <c r="N17" s="6" t="s">
        <v>4</v>
      </c>
      <c r="O17" s="24">
        <f>AVERAGE(L27:L29)</f>
        <v>0.33333333333333331</v>
      </c>
    </row>
    <row r="18" spans="1:15">
      <c r="A18" s="4">
        <v>9</v>
      </c>
      <c r="B18" s="4">
        <v>102803</v>
      </c>
      <c r="C18" s="4">
        <v>60520</v>
      </c>
      <c r="D18" s="26">
        <f t="shared" si="0"/>
        <v>0.41130122661790025</v>
      </c>
      <c r="E18" s="8"/>
      <c r="F18" s="8"/>
      <c r="G18" s="12"/>
      <c r="I18" s="4">
        <v>9</v>
      </c>
      <c r="J18" s="4">
        <v>102803</v>
      </c>
      <c r="K18" s="4">
        <v>117020.571429</v>
      </c>
      <c r="L18" s="26">
        <f t="shared" si="1"/>
        <v>0.138299188048987</v>
      </c>
      <c r="M18" s="8"/>
      <c r="N18" s="8"/>
      <c r="O18" s="12"/>
    </row>
    <row r="19" spans="1:15">
      <c r="A19" s="4">
        <v>10</v>
      </c>
      <c r="B19" s="4">
        <v>169574</v>
      </c>
      <c r="C19" s="4">
        <v>128463</v>
      </c>
      <c r="D19" s="26">
        <f t="shared" si="0"/>
        <v>0.24243693018976964</v>
      </c>
      <c r="E19" s="8"/>
      <c r="F19" s="8"/>
      <c r="G19" s="12"/>
      <c r="I19" s="4">
        <v>10</v>
      </c>
      <c r="J19" s="4">
        <v>169574</v>
      </c>
      <c r="K19" s="4">
        <v>128463</v>
      </c>
      <c r="L19" s="26">
        <f t="shared" si="1"/>
        <v>0.24243693018976964</v>
      </c>
      <c r="M19" s="8"/>
      <c r="N19" s="8"/>
      <c r="O19" s="12"/>
    </row>
    <row r="20" spans="1:15" ht="16.05" customHeight="1">
      <c r="A20" s="4">
        <v>11</v>
      </c>
      <c r="B20" s="4">
        <v>167916</v>
      </c>
      <c r="C20" s="4">
        <v>179254</v>
      </c>
      <c r="D20" s="26">
        <f t="shared" si="0"/>
        <v>6.752185616617834E-2</v>
      </c>
      <c r="E20" s="8"/>
      <c r="F20" s="41" t="s">
        <v>18</v>
      </c>
      <c r="G20" s="42">
        <f>SUM(B9:B32)</f>
        <v>991265</v>
      </c>
      <c r="I20" s="4">
        <v>11</v>
      </c>
      <c r="J20" s="4">
        <v>167916</v>
      </c>
      <c r="K20" s="4">
        <v>179254</v>
      </c>
      <c r="L20" s="26">
        <f t="shared" si="1"/>
        <v>6.752185616617834E-2</v>
      </c>
      <c r="M20" s="8"/>
      <c r="N20" s="41" t="s">
        <v>18</v>
      </c>
      <c r="O20" s="42">
        <f>SUM(J9:J32)</f>
        <v>991265</v>
      </c>
    </row>
    <row r="21" spans="1:15">
      <c r="A21" s="4">
        <v>12</v>
      </c>
      <c r="B21" s="4">
        <v>164215</v>
      </c>
      <c r="C21" s="4">
        <v>149156</v>
      </c>
      <c r="D21" s="26">
        <f t="shared" si="0"/>
        <v>9.1702950400389782E-2</v>
      </c>
      <c r="E21" s="8"/>
      <c r="F21" s="41"/>
      <c r="G21" s="42"/>
      <c r="I21" s="4">
        <v>12</v>
      </c>
      <c r="J21" s="4">
        <v>164215</v>
      </c>
      <c r="K21" s="4">
        <v>149156</v>
      </c>
      <c r="L21" s="26">
        <f t="shared" si="1"/>
        <v>9.1702950400389782E-2</v>
      </c>
      <c r="M21" s="8"/>
      <c r="N21" s="41"/>
      <c r="O21" s="42"/>
    </row>
    <row r="22" spans="1:15" ht="16.05" customHeight="1">
      <c r="A22" s="4">
        <v>13</v>
      </c>
      <c r="B22" s="4">
        <v>153332</v>
      </c>
      <c r="C22" s="4">
        <v>149529</v>
      </c>
      <c r="D22" s="26">
        <f t="shared" si="0"/>
        <v>2.4802389585996454E-2</v>
      </c>
      <c r="E22" s="8"/>
      <c r="F22" s="41" t="s">
        <v>19</v>
      </c>
      <c r="G22" s="42">
        <f>SUM(C9:C32)</f>
        <v>966712</v>
      </c>
      <c r="I22" s="4">
        <v>13</v>
      </c>
      <c r="J22" s="4">
        <v>153332</v>
      </c>
      <c r="K22" s="4">
        <v>149529</v>
      </c>
      <c r="L22" s="26">
        <f t="shared" si="1"/>
        <v>2.4802389585996454E-2</v>
      </c>
      <c r="M22" s="8"/>
      <c r="N22" s="41" t="s">
        <v>19</v>
      </c>
      <c r="O22" s="42">
        <f>SUM(K9:K32)</f>
        <v>1087141.142857</v>
      </c>
    </row>
    <row r="23" spans="1:15">
      <c r="A23" s="4">
        <v>14</v>
      </c>
      <c r="B23" s="4">
        <v>92871</v>
      </c>
      <c r="C23" s="4">
        <v>131596</v>
      </c>
      <c r="D23" s="26">
        <f t="shared" si="0"/>
        <v>0.41697623585403409</v>
      </c>
      <c r="E23" s="8"/>
      <c r="F23" s="41"/>
      <c r="G23" s="42"/>
      <c r="I23" s="4">
        <v>14</v>
      </c>
      <c r="J23" s="4">
        <v>92871</v>
      </c>
      <c r="K23" s="4">
        <v>131596</v>
      </c>
      <c r="L23" s="26">
        <f t="shared" si="1"/>
        <v>0.41697623585403409</v>
      </c>
      <c r="M23" s="8"/>
      <c r="N23" s="41"/>
      <c r="O23" s="42"/>
    </row>
    <row r="24" spans="1:15">
      <c r="A24" s="4">
        <v>15</v>
      </c>
      <c r="B24" s="4">
        <v>52542</v>
      </c>
      <c r="C24" s="4">
        <v>59707</v>
      </c>
      <c r="D24" s="26">
        <f t="shared" si="0"/>
        <v>0.13636709679875159</v>
      </c>
      <c r="E24" s="8"/>
      <c r="F24" s="8"/>
      <c r="G24" s="12"/>
      <c r="I24" s="4">
        <v>15</v>
      </c>
      <c r="J24" s="4">
        <v>52542</v>
      </c>
      <c r="K24" s="4">
        <v>59707</v>
      </c>
      <c r="L24" s="26">
        <f t="shared" si="1"/>
        <v>0.13636709679875159</v>
      </c>
      <c r="M24" s="8"/>
      <c r="N24" s="8"/>
      <c r="O24" s="12"/>
    </row>
    <row r="25" spans="1:15">
      <c r="A25" s="4">
        <v>16</v>
      </c>
      <c r="B25" s="4">
        <v>35075</v>
      </c>
      <c r="C25" s="4">
        <v>37721</v>
      </c>
      <c r="D25" s="26">
        <f t="shared" si="0"/>
        <v>7.5438346400570122E-2</v>
      </c>
      <c r="E25" s="8"/>
      <c r="F25" s="8"/>
      <c r="G25" s="12"/>
      <c r="I25" s="4">
        <v>16</v>
      </c>
      <c r="J25" s="4">
        <v>35075</v>
      </c>
      <c r="K25" s="4">
        <v>37721</v>
      </c>
      <c r="L25" s="26">
        <f t="shared" si="1"/>
        <v>7.5438346400570122E-2</v>
      </c>
      <c r="M25" s="8"/>
      <c r="N25" s="8"/>
      <c r="O25" s="12"/>
    </row>
    <row r="26" spans="1:15">
      <c r="A26" s="4">
        <v>17</v>
      </c>
      <c r="B26" s="4">
        <v>11967</v>
      </c>
      <c r="C26" s="4">
        <v>26578</v>
      </c>
      <c r="D26" s="26">
        <f t="shared" si="0"/>
        <v>1.220940920865714</v>
      </c>
      <c r="E26" s="8"/>
      <c r="F26" s="8"/>
      <c r="G26" s="12"/>
      <c r="I26" s="4">
        <v>17</v>
      </c>
      <c r="J26" s="4">
        <v>11967</v>
      </c>
      <c r="K26" s="4">
        <v>26578</v>
      </c>
      <c r="L26" s="26">
        <f t="shared" si="1"/>
        <v>1.220940920865714</v>
      </c>
      <c r="M26" s="8"/>
      <c r="N26" s="8"/>
      <c r="O26" s="12"/>
    </row>
    <row r="27" spans="1:15">
      <c r="A27" s="4">
        <v>18</v>
      </c>
      <c r="B27" s="4">
        <v>815</v>
      </c>
      <c r="C27" s="4">
        <v>0</v>
      </c>
      <c r="D27" s="26">
        <f t="shared" si="0"/>
        <v>1</v>
      </c>
      <c r="E27" s="8"/>
      <c r="F27" s="8"/>
      <c r="G27" s="12"/>
      <c r="I27" s="4">
        <v>18</v>
      </c>
      <c r="J27" s="4">
        <v>815</v>
      </c>
      <c r="K27" s="4">
        <v>0</v>
      </c>
      <c r="L27" s="26">
        <f t="shared" si="1"/>
        <v>1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29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29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29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29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29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29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29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29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29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29">
        <v>0</v>
      </c>
      <c r="M32" s="13"/>
      <c r="N32" s="13"/>
      <c r="O32" s="14"/>
    </row>
    <row r="35" spans="1:15">
      <c r="A35" s="38" t="s">
        <v>21</v>
      </c>
      <c r="B35" s="39"/>
      <c r="C35" s="39"/>
      <c r="D35" s="39"/>
      <c r="E35" s="39"/>
      <c r="F35" s="39"/>
      <c r="G35" s="40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8" t="s">
        <v>14</v>
      </c>
      <c r="G36" s="40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29">
        <v>0</v>
      </c>
      <c r="E37" s="8"/>
      <c r="F37" s="6" t="s">
        <v>15</v>
      </c>
      <c r="G37" s="28">
        <f>ABS(G50/G48-1)</f>
        <v>0.19566052324252348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29">
        <v>0</v>
      </c>
      <c r="E38" s="8"/>
      <c r="F38" s="6" t="s">
        <v>16</v>
      </c>
      <c r="G38" s="24">
        <f>AVERAGE(D37:D60)</f>
        <v>0.94230182058456879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29">
        <v>0</v>
      </c>
      <c r="E39" s="8"/>
      <c r="F39" s="6" t="s">
        <v>17</v>
      </c>
      <c r="G39" s="24">
        <f>AVERAGE(D44:D55)</f>
        <v>1.8846036411691376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29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29">
        <v>0</v>
      </c>
      <c r="E41" s="8"/>
      <c r="F41" s="11" t="s">
        <v>0</v>
      </c>
      <c r="G41" s="24">
        <f>AVERAGE(D43:D45)</f>
        <v>1.2586310781540342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29">
        <v>0</v>
      </c>
      <c r="E42" s="8"/>
      <c r="F42" s="6" t="s">
        <v>1</v>
      </c>
      <c r="G42" s="24">
        <f>AVERAGE(D46:D48)</f>
        <v>0.14941932480164499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29">
        <v>0</v>
      </c>
      <c r="E43" s="8"/>
      <c r="F43" s="6" t="s">
        <v>2</v>
      </c>
      <c r="G43" s="24">
        <f>AVERAGE(D49:D51)</f>
        <v>0.17782719194680677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4871</v>
      </c>
      <c r="C44" s="4">
        <v>15324.285714</v>
      </c>
      <c r="D44" s="26">
        <f>ABS(C44/B44-1)</f>
        <v>2.1460245768835966</v>
      </c>
      <c r="E44" s="8"/>
      <c r="F44" s="6" t="s">
        <v>3</v>
      </c>
      <c r="G44" s="24">
        <f>AVERAGE(D52:D54)</f>
        <v>1.9910996339867435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35284</v>
      </c>
      <c r="C45" s="4">
        <v>92792.285713999998</v>
      </c>
      <c r="D45" s="26">
        <f t="shared" ref="D45:D55" si="2">ABS(C45/B45-1)</f>
        <v>1.629868657578506</v>
      </c>
      <c r="E45" s="8"/>
      <c r="F45" s="6" t="s">
        <v>4</v>
      </c>
      <c r="G45" s="24">
        <f>AVERAGE(D55:D57)</f>
        <v>3.9614373357873212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102803</v>
      </c>
      <c r="C46" s="4">
        <v>117020.571429</v>
      </c>
      <c r="D46" s="26">
        <f t="shared" si="2"/>
        <v>0.138299188048987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169574</v>
      </c>
      <c r="C47" s="4">
        <v>128463</v>
      </c>
      <c r="D47" s="26">
        <f t="shared" si="2"/>
        <v>0.24243693018976964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.05" customHeight="1">
      <c r="A48" s="4">
        <v>11</v>
      </c>
      <c r="B48" s="4">
        <v>167916</v>
      </c>
      <c r="C48" s="4">
        <v>179254</v>
      </c>
      <c r="D48" s="26">
        <f t="shared" si="2"/>
        <v>6.752185616617834E-2</v>
      </c>
      <c r="E48" s="8"/>
      <c r="F48" s="41" t="s">
        <v>18</v>
      </c>
      <c r="G48" s="42">
        <f>SUM(B37:B60)</f>
        <v>991265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164215</v>
      </c>
      <c r="C49" s="4">
        <v>149156</v>
      </c>
      <c r="D49" s="26">
        <f t="shared" si="2"/>
        <v>9.1702950400389782E-2</v>
      </c>
      <c r="E49" s="8"/>
      <c r="F49" s="41"/>
      <c r="G49" s="42"/>
      <c r="I49" s="19"/>
      <c r="J49" s="8"/>
      <c r="K49" s="8"/>
      <c r="L49" s="8"/>
      <c r="M49" s="8"/>
      <c r="N49" s="8"/>
      <c r="O49" s="12"/>
    </row>
    <row r="50" spans="1:15" ht="16.05" customHeight="1">
      <c r="A50" s="4">
        <v>13</v>
      </c>
      <c r="B50" s="4">
        <v>153332</v>
      </c>
      <c r="C50" s="4">
        <v>149529</v>
      </c>
      <c r="D50" s="26">
        <f t="shared" si="2"/>
        <v>2.4802389585996454E-2</v>
      </c>
      <c r="E50" s="8"/>
      <c r="F50" s="41" t="s">
        <v>19</v>
      </c>
      <c r="G50" s="42">
        <f>SUM(C37:C60)</f>
        <v>1185216.428572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92871</v>
      </c>
      <c r="C51" s="4">
        <v>131596</v>
      </c>
      <c r="D51" s="26">
        <f t="shared" si="2"/>
        <v>0.41697623585403409</v>
      </c>
      <c r="E51" s="8"/>
      <c r="F51" s="41"/>
      <c r="G51" s="42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52542</v>
      </c>
      <c r="C52" s="4">
        <v>59707</v>
      </c>
      <c r="D52" s="26">
        <f t="shared" si="2"/>
        <v>0.13636709679875159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35075</v>
      </c>
      <c r="C53" s="4">
        <v>88171.714286000002</v>
      </c>
      <c r="D53" s="26">
        <f t="shared" si="2"/>
        <v>1.5138051115039204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11967</v>
      </c>
      <c r="C54" s="4">
        <v>63701.857143000001</v>
      </c>
      <c r="D54" s="26">
        <f t="shared" si="2"/>
        <v>4.3231266936575583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815</v>
      </c>
      <c r="C55" s="4">
        <v>10500.714286</v>
      </c>
      <c r="D55" s="26">
        <f t="shared" si="2"/>
        <v>11.884312007361963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29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29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29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29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29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1:O1"/>
    <mergeCell ref="F3:I3"/>
    <mergeCell ref="A7:G7"/>
    <mergeCell ref="I7:O7"/>
    <mergeCell ref="F8:G8"/>
    <mergeCell ref="N8:O8"/>
    <mergeCell ref="F20:F21"/>
    <mergeCell ref="G20:G21"/>
    <mergeCell ref="N20:N21"/>
    <mergeCell ref="O20:O21"/>
    <mergeCell ref="F22:F23"/>
    <mergeCell ref="G22:G23"/>
    <mergeCell ref="N22:N23"/>
    <mergeCell ref="O22:O23"/>
    <mergeCell ref="A35:G35"/>
    <mergeCell ref="F36:G36"/>
    <mergeCell ref="F48:F49"/>
    <mergeCell ref="G48:G49"/>
    <mergeCell ref="F50:F51"/>
    <mergeCell ref="G50:G51"/>
  </mergeCells>
  <pageMargins left="0.7" right="0.7" top="0.75" bottom="0.75" header="0.3" footer="0.3"/>
  <pageSetup scale="54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193F8-75BD-2341-BEEA-93DF56BD82F8}">
  <sheetPr codeName="Sheet5">
    <pageSetUpPr fitToPage="1"/>
  </sheetPr>
  <dimension ref="A1:W60"/>
  <sheetViews>
    <sheetView zoomScale="110" workbookViewId="0">
      <selection activeCell="G37" sqref="G37"/>
    </sheetView>
  </sheetViews>
  <sheetFormatPr defaultColWidth="10.796875" defaultRowHeight="15.6"/>
  <cols>
    <col min="1" max="1" width="9.796875" style="5" customWidth="1"/>
    <col min="2" max="2" width="13.19921875" style="5" customWidth="1"/>
    <col min="3" max="3" width="11.796875" style="5" customWidth="1"/>
    <col min="4" max="4" width="10.796875" style="5"/>
    <col min="5" max="5" width="10.19921875" style="5" customWidth="1"/>
    <col min="6" max="6" width="14.796875" style="5" customWidth="1"/>
    <col min="7" max="7" width="10.796875" style="5"/>
    <col min="8" max="8" width="8" style="5" customWidth="1"/>
    <col min="9" max="9" width="12.19921875" style="5" bestFit="1" customWidth="1"/>
    <col min="10" max="10" width="12.19921875" style="5" customWidth="1"/>
    <col min="11" max="11" width="12.69921875" style="5" customWidth="1"/>
    <col min="12" max="12" width="10.796875" style="5"/>
    <col min="13" max="13" width="6.296875" style="5" customWidth="1"/>
    <col min="14" max="14" width="14.796875" style="5" bestFit="1" customWidth="1"/>
    <col min="15" max="15" width="10.796875" style="5"/>
    <col min="16" max="16" width="5.296875" style="5" customWidth="1"/>
    <col min="17" max="20" width="10.796875" style="5"/>
    <col min="21" max="21" width="11" style="5" customWidth="1"/>
    <col min="22" max="22" width="11.796875" style="5" customWidth="1"/>
    <col min="23" max="16384" width="10.796875" style="5"/>
  </cols>
  <sheetData>
    <row r="1" spans="1:23" ht="43.95" customHeight="1">
      <c r="A1" s="34" t="s">
        <v>25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21"/>
      <c r="Q1" s="21"/>
      <c r="R1" s="21"/>
      <c r="S1" s="21"/>
      <c r="T1" s="21"/>
      <c r="U1" s="21"/>
      <c r="V1" s="21"/>
      <c r="W1" s="21"/>
    </row>
    <row r="2" spans="1:23" ht="16.05" customHeight="1">
      <c r="A2" s="1"/>
      <c r="B2" s="1"/>
      <c r="C2" s="1"/>
      <c r="D2" s="1"/>
    </row>
    <row r="3" spans="1:23">
      <c r="F3" s="35" t="s">
        <v>5</v>
      </c>
      <c r="G3" s="36"/>
      <c r="H3" s="36"/>
      <c r="I3" s="37"/>
    </row>
    <row r="4" spans="1:23">
      <c r="F4" s="6" t="s">
        <v>6</v>
      </c>
      <c r="G4" s="6" t="s">
        <v>7</v>
      </c>
      <c r="H4" s="6" t="s">
        <v>8</v>
      </c>
      <c r="I4" s="6" t="s">
        <v>9</v>
      </c>
    </row>
    <row r="5" spans="1:23">
      <c r="F5" s="6">
        <v>8</v>
      </c>
      <c r="G5" s="6">
        <v>1</v>
      </c>
      <c r="H5" s="6">
        <v>2</v>
      </c>
      <c r="I5" s="6" t="str">
        <f>IF(ISBLANK(H5)," ",F3&amp;"("&amp;F5&amp;","&amp;G5&amp;","&amp;H5&amp;")")</f>
        <v>ARIMA(8,1,2)</v>
      </c>
    </row>
    <row r="7" spans="1:23">
      <c r="A7" s="38" t="s">
        <v>13</v>
      </c>
      <c r="B7" s="39"/>
      <c r="C7" s="39"/>
      <c r="D7" s="39"/>
      <c r="E7" s="39"/>
      <c r="F7" s="39"/>
      <c r="G7" s="40"/>
      <c r="I7" s="38" t="s">
        <v>22</v>
      </c>
      <c r="J7" s="39"/>
      <c r="K7" s="39"/>
      <c r="L7" s="39"/>
      <c r="M7" s="39"/>
      <c r="N7" s="39"/>
      <c r="O7" s="40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8" t="s">
        <v>14</v>
      </c>
      <c r="G8" s="40"/>
      <c r="I8" s="23"/>
      <c r="J8" s="23" t="s">
        <v>10</v>
      </c>
      <c r="K8" s="23" t="s">
        <v>11</v>
      </c>
      <c r="L8" s="23" t="s">
        <v>12</v>
      </c>
      <c r="M8" s="8"/>
      <c r="N8" s="38" t="s">
        <v>14</v>
      </c>
      <c r="O8" s="40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6" t="s">
        <v>15</v>
      </c>
      <c r="G9" s="28">
        <f>ABS(G22/G20-1)</f>
        <v>2.4329272620671638E-2</v>
      </c>
      <c r="I9" s="4">
        <v>0</v>
      </c>
      <c r="J9" s="4">
        <v>0</v>
      </c>
      <c r="K9" s="4">
        <v>0</v>
      </c>
      <c r="L9" s="4">
        <v>0</v>
      </c>
      <c r="M9" s="8"/>
      <c r="N9" s="6" t="s">
        <v>15</v>
      </c>
      <c r="O9" s="28">
        <f>ABS(O22/O20-1)</f>
        <v>3.1459121574411775E-2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6" t="s">
        <v>16</v>
      </c>
      <c r="G10" s="24">
        <f>AVERAGE(D9:D32)</f>
        <v>0.26554992144004758</v>
      </c>
      <c r="I10" s="4">
        <v>1</v>
      </c>
      <c r="J10" s="4">
        <v>0</v>
      </c>
      <c r="K10" s="4">
        <v>0</v>
      </c>
      <c r="L10" s="4">
        <v>0</v>
      </c>
      <c r="M10" s="8"/>
      <c r="N10" s="6" t="s">
        <v>16</v>
      </c>
      <c r="O10" s="24">
        <f>AVERAGE(L9:L32)</f>
        <v>0.24042446117608565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6" t="s">
        <v>17</v>
      </c>
      <c r="G11" s="24">
        <f>AVERAGE(D16:D27)</f>
        <v>0.53109984288009515</v>
      </c>
      <c r="I11" s="4">
        <v>2</v>
      </c>
      <c r="J11" s="4">
        <v>0</v>
      </c>
      <c r="K11" s="4">
        <v>0</v>
      </c>
      <c r="L11" s="4">
        <v>0</v>
      </c>
      <c r="M11" s="8"/>
      <c r="N11" s="6" t="s">
        <v>17</v>
      </c>
      <c r="O11" s="24">
        <f>AVERAGE(L16:L27)</f>
        <v>0.4808489223521713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0.25716018733464102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5.8290823280944593E-2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6" t="s">
        <v>1</v>
      </c>
      <c r="G14" s="24">
        <f>AVERAGE(D18:D20)</f>
        <v>6.1638820482661193E-2</v>
      </c>
      <c r="I14" s="4">
        <v>5</v>
      </c>
      <c r="J14" s="4">
        <v>0</v>
      </c>
      <c r="K14" s="4">
        <v>0</v>
      </c>
      <c r="L14" s="4">
        <v>0</v>
      </c>
      <c r="M14" s="8"/>
      <c r="N14" s="6" t="s">
        <v>1</v>
      </c>
      <c r="O14" s="24">
        <f>AVERAGE(L18:L20)</f>
        <v>5.9504502424662133E-2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6" t="s">
        <v>2</v>
      </c>
      <c r="G15" s="24">
        <f>AVERAGE(D21:D23)</f>
        <v>9.2894555763792838E-2</v>
      </c>
      <c r="I15" s="4">
        <v>6</v>
      </c>
      <c r="J15" s="4">
        <v>0</v>
      </c>
      <c r="K15" s="4">
        <v>0</v>
      </c>
      <c r="L15" s="4">
        <v>0</v>
      </c>
      <c r="M15" s="8"/>
      <c r="N15" s="6" t="s">
        <v>2</v>
      </c>
      <c r="O15" s="24">
        <f>AVERAGE(L21:L23)</f>
        <v>9.2894555763792838E-2</v>
      </c>
    </row>
    <row r="16" spans="1:23">
      <c r="A16" s="4">
        <v>7</v>
      </c>
      <c r="B16" s="4">
        <v>14926</v>
      </c>
      <c r="C16" s="4">
        <v>12410</v>
      </c>
      <c r="D16" s="26">
        <f>ABS(C16/B16-1)</f>
        <v>0.16856492027334857</v>
      </c>
      <c r="E16" s="8"/>
      <c r="F16" s="6" t="s">
        <v>3</v>
      </c>
      <c r="G16" s="24">
        <f>AVERAGE(D24:D26)</f>
        <v>1.3793724746059521</v>
      </c>
      <c r="I16" s="4">
        <v>7</v>
      </c>
      <c r="J16" s="4">
        <v>14926</v>
      </c>
      <c r="K16" s="4">
        <v>13327</v>
      </c>
      <c r="L16" s="26">
        <f t="shared" ref="L16:L27" si="0">ABS(K16/J16-1)</f>
        <v>0.10712850060297463</v>
      </c>
      <c r="M16" s="8"/>
      <c r="N16" s="6" t="s">
        <v>3</v>
      </c>
      <c r="O16" s="24">
        <f>AVERAGE(L24:L26)</f>
        <v>1.3793724746059521</v>
      </c>
    </row>
    <row r="17" spans="1:15">
      <c r="A17" s="4">
        <v>8</v>
      </c>
      <c r="B17" s="4">
        <v>82932</v>
      </c>
      <c r="C17" s="4">
        <v>32931</v>
      </c>
      <c r="D17" s="26">
        <f t="shared" ref="D17:D26" si="1">ABS(C17/B17-1)</f>
        <v>0.60291564173057444</v>
      </c>
      <c r="E17" s="8"/>
      <c r="F17" s="6" t="s">
        <v>4</v>
      </c>
      <c r="G17" s="24">
        <f>AVERAGE(D27:D29)</f>
        <v>0.33333333333333331</v>
      </c>
      <c r="I17" s="4">
        <v>8</v>
      </c>
      <c r="J17" s="4">
        <v>82932</v>
      </c>
      <c r="K17" s="4">
        <v>88550.142856999999</v>
      </c>
      <c r="L17" s="26">
        <f t="shared" si="0"/>
        <v>6.7743969239859148E-2</v>
      </c>
      <c r="M17" s="8"/>
      <c r="N17" s="6" t="s">
        <v>4</v>
      </c>
      <c r="O17" s="24">
        <f>AVERAGE(L27:L29)</f>
        <v>0.33333333333333331</v>
      </c>
    </row>
    <row r="18" spans="1:15">
      <c r="A18" s="4">
        <v>9</v>
      </c>
      <c r="B18" s="4">
        <v>131301</v>
      </c>
      <c r="C18" s="4">
        <v>116457</v>
      </c>
      <c r="D18" s="26">
        <f t="shared" si="1"/>
        <v>0.11305321360842646</v>
      </c>
      <c r="E18" s="8"/>
      <c r="F18" s="8"/>
      <c r="G18" s="12"/>
      <c r="I18" s="4">
        <v>9</v>
      </c>
      <c r="J18" s="4">
        <v>131301</v>
      </c>
      <c r="K18" s="4">
        <v>117297.714286</v>
      </c>
      <c r="L18" s="26">
        <f t="shared" si="0"/>
        <v>0.1066502594344293</v>
      </c>
      <c r="M18" s="8"/>
      <c r="N18" s="8"/>
      <c r="O18" s="12"/>
    </row>
    <row r="19" spans="1:15">
      <c r="A19" s="4">
        <v>10</v>
      </c>
      <c r="B19" s="4">
        <v>135999</v>
      </c>
      <c r="C19" s="4">
        <v>139364</v>
      </c>
      <c r="D19" s="26">
        <f t="shared" si="1"/>
        <v>2.4742828991389576E-2</v>
      </c>
      <c r="E19" s="8"/>
      <c r="F19" s="8"/>
      <c r="G19" s="12"/>
      <c r="I19" s="4">
        <v>10</v>
      </c>
      <c r="J19" s="4">
        <v>135999</v>
      </c>
      <c r="K19" s="4">
        <v>139364</v>
      </c>
      <c r="L19" s="26">
        <f t="shared" si="0"/>
        <v>2.4742828991389576E-2</v>
      </c>
      <c r="M19" s="8"/>
      <c r="N19" s="8"/>
      <c r="O19" s="12"/>
    </row>
    <row r="20" spans="1:15" ht="16.05" customHeight="1">
      <c r="A20" s="4">
        <v>11</v>
      </c>
      <c r="B20" s="4">
        <v>133700</v>
      </c>
      <c r="C20" s="4">
        <v>127400</v>
      </c>
      <c r="D20" s="26">
        <f t="shared" si="1"/>
        <v>4.7120418848167533E-2</v>
      </c>
      <c r="E20" s="8"/>
      <c r="F20" s="41" t="s">
        <v>18</v>
      </c>
      <c r="G20" s="42">
        <f>SUM(B9:B32)</f>
        <v>1028473</v>
      </c>
      <c r="I20" s="4">
        <v>11</v>
      </c>
      <c r="J20" s="4">
        <v>133700</v>
      </c>
      <c r="K20" s="4">
        <v>127400</v>
      </c>
      <c r="L20" s="26">
        <f t="shared" si="0"/>
        <v>4.7120418848167533E-2</v>
      </c>
      <c r="M20" s="8"/>
      <c r="N20" s="41" t="s">
        <v>18</v>
      </c>
      <c r="O20" s="42">
        <f>SUM(J9:J32)</f>
        <v>1028473</v>
      </c>
    </row>
    <row r="21" spans="1:15">
      <c r="A21" s="4">
        <v>12</v>
      </c>
      <c r="B21" s="4">
        <v>133643</v>
      </c>
      <c r="C21" s="4">
        <v>127758</v>
      </c>
      <c r="D21" s="26">
        <f t="shared" si="1"/>
        <v>4.4035228182546016E-2</v>
      </c>
      <c r="E21" s="8"/>
      <c r="F21" s="41"/>
      <c r="G21" s="42"/>
      <c r="I21" s="4">
        <v>12</v>
      </c>
      <c r="J21" s="4">
        <v>133643</v>
      </c>
      <c r="K21" s="4">
        <v>127758</v>
      </c>
      <c r="L21" s="26">
        <f t="shared" si="0"/>
        <v>4.4035228182546016E-2</v>
      </c>
      <c r="M21" s="8"/>
      <c r="N21" s="41"/>
      <c r="O21" s="42"/>
    </row>
    <row r="22" spans="1:15" ht="16.05" customHeight="1">
      <c r="A22" s="4">
        <v>13</v>
      </c>
      <c r="B22" s="4">
        <v>118410</v>
      </c>
      <c r="C22" s="4">
        <v>126450</v>
      </c>
      <c r="D22" s="26">
        <f t="shared" si="1"/>
        <v>6.7899670635926057E-2</v>
      </c>
      <c r="E22" s="8"/>
      <c r="F22" s="41" t="s">
        <v>19</v>
      </c>
      <c r="G22" s="42">
        <f>SUM(C9:C32)</f>
        <v>1003451</v>
      </c>
      <c r="I22" s="4">
        <v>13</v>
      </c>
      <c r="J22" s="4">
        <v>118410</v>
      </c>
      <c r="K22" s="4">
        <v>126450</v>
      </c>
      <c r="L22" s="26">
        <f t="shared" si="0"/>
        <v>6.7899670635926057E-2</v>
      </c>
      <c r="M22" s="8"/>
      <c r="N22" s="41" t="s">
        <v>19</v>
      </c>
      <c r="O22" s="42">
        <f>SUM(K9:K32)</f>
        <v>1060827.857143</v>
      </c>
    </row>
    <row r="23" spans="1:15">
      <c r="A23" s="4">
        <v>14</v>
      </c>
      <c r="B23" s="4">
        <v>125860</v>
      </c>
      <c r="C23" s="4">
        <v>104873</v>
      </c>
      <c r="D23" s="26">
        <f t="shared" si="1"/>
        <v>0.16674876847290643</v>
      </c>
      <c r="E23" s="8"/>
      <c r="F23" s="41"/>
      <c r="G23" s="42"/>
      <c r="I23" s="4">
        <v>14</v>
      </c>
      <c r="J23" s="4">
        <v>125860</v>
      </c>
      <c r="K23" s="4">
        <v>104873</v>
      </c>
      <c r="L23" s="26">
        <f t="shared" si="0"/>
        <v>0.16674876847290643</v>
      </c>
      <c r="M23" s="8"/>
      <c r="N23" s="41"/>
      <c r="O23" s="42"/>
    </row>
    <row r="24" spans="1:15">
      <c r="A24" s="4">
        <v>15</v>
      </c>
      <c r="B24" s="4">
        <v>71779</v>
      </c>
      <c r="C24" s="4">
        <v>126520</v>
      </c>
      <c r="D24" s="26">
        <f t="shared" si="1"/>
        <v>0.76263252483316846</v>
      </c>
      <c r="E24" s="8"/>
      <c r="F24" s="8"/>
      <c r="G24" s="12"/>
      <c r="I24" s="4">
        <v>15</v>
      </c>
      <c r="J24" s="4">
        <v>71779</v>
      </c>
      <c r="K24" s="4">
        <v>126520</v>
      </c>
      <c r="L24" s="26">
        <f t="shared" si="0"/>
        <v>0.76263252483316846</v>
      </c>
      <c r="M24" s="8"/>
      <c r="N24" s="8"/>
      <c r="O24" s="12"/>
    </row>
    <row r="25" spans="1:15">
      <c r="A25" s="4">
        <v>16</v>
      </c>
      <c r="B25" s="4">
        <v>63717</v>
      </c>
      <c r="C25" s="4">
        <v>33532</v>
      </c>
      <c r="D25" s="26">
        <f t="shared" si="1"/>
        <v>0.4737354238272361</v>
      </c>
      <c r="E25" s="8"/>
      <c r="F25" s="8"/>
      <c r="G25" s="12"/>
      <c r="I25" s="4">
        <v>16</v>
      </c>
      <c r="J25" s="4">
        <v>63717</v>
      </c>
      <c r="K25" s="4">
        <v>33532</v>
      </c>
      <c r="L25" s="26">
        <f t="shared" si="0"/>
        <v>0.4737354238272361</v>
      </c>
      <c r="M25" s="8"/>
      <c r="N25" s="8"/>
      <c r="O25" s="12"/>
    </row>
    <row r="26" spans="1:15">
      <c r="A26" s="4">
        <v>17</v>
      </c>
      <c r="B26" s="4">
        <v>14290</v>
      </c>
      <c r="C26" s="4">
        <v>55756</v>
      </c>
      <c r="D26" s="26">
        <f t="shared" si="1"/>
        <v>2.9017494751574526</v>
      </c>
      <c r="E26" s="8"/>
      <c r="F26" s="8"/>
      <c r="G26" s="12"/>
      <c r="I26" s="4">
        <v>17</v>
      </c>
      <c r="J26" s="4">
        <v>14290</v>
      </c>
      <c r="K26" s="4">
        <v>55756</v>
      </c>
      <c r="L26" s="26">
        <f t="shared" si="0"/>
        <v>2.9017494751574526</v>
      </c>
      <c r="M26" s="8"/>
      <c r="N26" s="8"/>
      <c r="O26" s="12"/>
    </row>
    <row r="27" spans="1:15">
      <c r="A27" s="4">
        <v>18</v>
      </c>
      <c r="B27" s="4">
        <v>1916</v>
      </c>
      <c r="C27" s="4">
        <v>0</v>
      </c>
      <c r="D27" s="26">
        <f>ABS(C27/B27-1)</f>
        <v>1</v>
      </c>
      <c r="E27" s="8"/>
      <c r="F27" s="8"/>
      <c r="G27" s="12"/>
      <c r="I27" s="4">
        <v>18</v>
      </c>
      <c r="J27" s="4">
        <v>1916</v>
      </c>
      <c r="K27" s="4">
        <v>0</v>
      </c>
      <c r="L27" s="26">
        <f t="shared" si="0"/>
        <v>1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8" t="s">
        <v>21</v>
      </c>
      <c r="B35" s="39"/>
      <c r="C35" s="39"/>
      <c r="D35" s="39"/>
      <c r="E35" s="39"/>
      <c r="F35" s="39"/>
      <c r="G35" s="40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8" t="s">
        <v>14</v>
      </c>
      <c r="G36" s="40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6" t="s">
        <v>15</v>
      </c>
      <c r="G37" s="28">
        <f>ABS(G50/G48-1)</f>
        <v>7.717349618609326E-2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6" t="s">
        <v>16</v>
      </c>
      <c r="G38" s="24">
        <f>AVERAGE(D37:D60)</f>
        <v>0.3341172991873626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6" t="s">
        <v>17</v>
      </c>
      <c r="G39" s="24">
        <f>AVERAGE(D44:D55)</f>
        <v>0.66823459837472521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5.8290823280944593E-2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6" t="s">
        <v>1</v>
      </c>
      <c r="G42" s="24">
        <f>AVERAGE(D46:D48)</f>
        <v>5.9504502424662133E-2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6" t="s">
        <v>2</v>
      </c>
      <c r="G43" s="24">
        <f>AVERAGE(D49:D51)</f>
        <v>9.2894555763792838E-2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14926</v>
      </c>
      <c r="C44" s="4">
        <v>13327</v>
      </c>
      <c r="D44" s="26">
        <f t="shared" ref="D44:D55" si="2">ABS(C44/B44-1)</f>
        <v>0.10712850060297463</v>
      </c>
      <c r="E44" s="8"/>
      <c r="F44" s="6" t="s">
        <v>3</v>
      </c>
      <c r="G44" s="24">
        <f>AVERAGE(D52:D54)</f>
        <v>1.1495931785221938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82932</v>
      </c>
      <c r="C45" s="4">
        <v>88550.142856999999</v>
      </c>
      <c r="D45" s="26">
        <f t="shared" si="2"/>
        <v>6.7743969239859148E-2</v>
      </c>
      <c r="E45" s="8"/>
      <c r="F45" s="6" t="s">
        <v>4</v>
      </c>
      <c r="G45" s="24">
        <f>AVERAGE(D55:D57)</f>
        <v>1.3126553335073072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131301</v>
      </c>
      <c r="C46" s="4">
        <v>117297.714286</v>
      </c>
      <c r="D46" s="26">
        <f t="shared" si="2"/>
        <v>0.1066502594344293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135999</v>
      </c>
      <c r="C47" s="4">
        <v>139364</v>
      </c>
      <c r="D47" s="26">
        <f t="shared" si="2"/>
        <v>2.4742828991389576E-2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.05" customHeight="1">
      <c r="A48" s="4">
        <v>11</v>
      </c>
      <c r="B48" s="4">
        <v>133700</v>
      </c>
      <c r="C48" s="4">
        <v>127400</v>
      </c>
      <c r="D48" s="26">
        <f t="shared" si="2"/>
        <v>4.7120418848167533E-2</v>
      </c>
      <c r="E48" s="8"/>
      <c r="F48" s="41" t="s">
        <v>18</v>
      </c>
      <c r="G48" s="42">
        <f>SUM(B37:B60)</f>
        <v>1028473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133643</v>
      </c>
      <c r="C49" s="4">
        <v>127758</v>
      </c>
      <c r="D49" s="26">
        <f t="shared" si="2"/>
        <v>4.4035228182546016E-2</v>
      </c>
      <c r="E49" s="8"/>
      <c r="F49" s="41"/>
      <c r="G49" s="42"/>
      <c r="I49" s="19"/>
      <c r="J49" s="8"/>
      <c r="K49" s="8"/>
      <c r="L49" s="8"/>
      <c r="M49" s="8"/>
      <c r="N49" s="8"/>
      <c r="O49" s="12"/>
    </row>
    <row r="50" spans="1:15" ht="16.05" customHeight="1">
      <c r="A50" s="4">
        <v>13</v>
      </c>
      <c r="B50" s="4">
        <v>118410</v>
      </c>
      <c r="C50" s="4">
        <v>126450</v>
      </c>
      <c r="D50" s="26">
        <f t="shared" si="2"/>
        <v>6.7899670635926057E-2</v>
      </c>
      <c r="E50" s="8"/>
      <c r="F50" s="41" t="s">
        <v>19</v>
      </c>
      <c r="G50" s="42">
        <f>SUM(C37:C60)</f>
        <v>1107843.857143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125860</v>
      </c>
      <c r="C51" s="4">
        <v>104873</v>
      </c>
      <c r="D51" s="26">
        <f t="shared" si="2"/>
        <v>0.16674876847290643</v>
      </c>
      <c r="E51" s="8"/>
      <c r="F51" s="41"/>
      <c r="G51" s="42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71779</v>
      </c>
      <c r="C52" s="4">
        <v>126520</v>
      </c>
      <c r="D52" s="26">
        <f t="shared" si="2"/>
        <v>0.76263252483316846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63717</v>
      </c>
      <c r="C53" s="4">
        <v>77189.285713999998</v>
      </c>
      <c r="D53" s="26">
        <f t="shared" si="2"/>
        <v>0.2114394229797385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14290</v>
      </c>
      <c r="C54" s="4">
        <v>49653.571429000003</v>
      </c>
      <c r="D54" s="26">
        <f t="shared" si="2"/>
        <v>2.4747075877536742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1916</v>
      </c>
      <c r="C55" s="4">
        <v>9461.1428570000007</v>
      </c>
      <c r="D55" s="26">
        <f t="shared" si="2"/>
        <v>3.9379660005219215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1:O1"/>
    <mergeCell ref="F3:I3"/>
    <mergeCell ref="A7:G7"/>
    <mergeCell ref="I7:O7"/>
    <mergeCell ref="F8:G8"/>
    <mergeCell ref="N8:O8"/>
    <mergeCell ref="F20:F21"/>
    <mergeCell ref="G20:G21"/>
    <mergeCell ref="N20:N21"/>
    <mergeCell ref="O20:O21"/>
    <mergeCell ref="F22:F23"/>
    <mergeCell ref="G22:G23"/>
    <mergeCell ref="N22:N23"/>
    <mergeCell ref="O22:O23"/>
    <mergeCell ref="A35:G35"/>
    <mergeCell ref="F36:G36"/>
    <mergeCell ref="F48:F49"/>
    <mergeCell ref="G48:G49"/>
    <mergeCell ref="F50:F51"/>
    <mergeCell ref="G50:G51"/>
  </mergeCells>
  <pageMargins left="0.7" right="0.7" top="0.75" bottom="0.75" header="0.3" footer="0.3"/>
  <pageSetup scale="54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2C6E4-889E-CE4C-995D-703BEDB9370A}">
  <sheetPr codeName="Sheet7">
    <pageSetUpPr fitToPage="1"/>
  </sheetPr>
  <dimension ref="A1:W60"/>
  <sheetViews>
    <sheetView zoomScale="110" workbookViewId="0">
      <selection activeCell="A23" sqref="A23"/>
    </sheetView>
  </sheetViews>
  <sheetFormatPr defaultColWidth="10.796875" defaultRowHeight="15.6"/>
  <cols>
    <col min="1" max="1" width="9.796875" style="5" customWidth="1"/>
    <col min="2" max="2" width="13.19921875" style="5" customWidth="1"/>
    <col min="3" max="3" width="11.796875" style="5" customWidth="1"/>
    <col min="4" max="4" width="10.796875" style="5"/>
    <col min="5" max="5" width="10.19921875" style="5" customWidth="1"/>
    <col min="6" max="6" width="14.796875" style="5" customWidth="1"/>
    <col min="7" max="7" width="10.796875" style="5"/>
    <col min="8" max="8" width="8" style="5" customWidth="1"/>
    <col min="9" max="9" width="12.19921875" style="5" bestFit="1" customWidth="1"/>
    <col min="10" max="10" width="12.19921875" style="5" customWidth="1"/>
    <col min="11" max="11" width="12.69921875" style="5" customWidth="1"/>
    <col min="12" max="12" width="10.796875" style="5"/>
    <col min="13" max="13" width="6.296875" style="5" customWidth="1"/>
    <col min="14" max="14" width="14.796875" style="5" bestFit="1" customWidth="1"/>
    <col min="15" max="15" width="10.796875" style="5"/>
    <col min="16" max="16" width="5.296875" style="5" customWidth="1"/>
    <col min="17" max="20" width="10.796875" style="5"/>
    <col min="21" max="21" width="11" style="5" customWidth="1"/>
    <col min="22" max="22" width="11.796875" style="5" customWidth="1"/>
    <col min="23" max="16384" width="10.796875" style="5"/>
  </cols>
  <sheetData>
    <row r="1" spans="1:23" ht="43.95" customHeight="1">
      <c r="A1" s="34" t="s">
        <v>27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21"/>
      <c r="Q1" s="21"/>
      <c r="R1" s="21"/>
      <c r="S1" s="21"/>
      <c r="T1" s="21"/>
      <c r="U1" s="21"/>
      <c r="V1" s="21"/>
      <c r="W1" s="21"/>
    </row>
    <row r="2" spans="1:23" ht="16.05" customHeight="1">
      <c r="A2" s="1"/>
      <c r="B2" s="1"/>
      <c r="C2" s="1"/>
      <c r="D2" s="1"/>
    </row>
    <row r="3" spans="1:23">
      <c r="F3" s="35" t="s">
        <v>5</v>
      </c>
      <c r="G3" s="36"/>
      <c r="H3" s="36"/>
      <c r="I3" s="37"/>
    </row>
    <row r="4" spans="1:23">
      <c r="F4" s="6" t="s">
        <v>6</v>
      </c>
      <c r="G4" s="6" t="s">
        <v>7</v>
      </c>
      <c r="H4" s="6" t="s">
        <v>8</v>
      </c>
      <c r="I4" s="6" t="s">
        <v>9</v>
      </c>
    </row>
    <row r="5" spans="1:23">
      <c r="F5" s="6">
        <v>8</v>
      </c>
      <c r="G5" s="6">
        <v>1</v>
      </c>
      <c r="H5" s="6">
        <v>2</v>
      </c>
      <c r="I5" s="6" t="str">
        <f>IF(ISBLANK(H5)," ",F3&amp;"("&amp;F5&amp;","&amp;G5&amp;","&amp;H5&amp;")")</f>
        <v>ARIMA(8,1,2)</v>
      </c>
    </row>
    <row r="7" spans="1:23">
      <c r="A7" s="38" t="s">
        <v>13</v>
      </c>
      <c r="B7" s="39"/>
      <c r="C7" s="39"/>
      <c r="D7" s="39"/>
      <c r="E7" s="39"/>
      <c r="F7" s="39"/>
      <c r="G7" s="40"/>
      <c r="I7" s="38" t="s">
        <v>22</v>
      </c>
      <c r="J7" s="39"/>
      <c r="K7" s="39"/>
      <c r="L7" s="39"/>
      <c r="M7" s="39"/>
      <c r="N7" s="39"/>
      <c r="O7" s="40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8" t="s">
        <v>14</v>
      </c>
      <c r="G8" s="40"/>
      <c r="I8" s="23"/>
      <c r="J8" s="23" t="s">
        <v>10</v>
      </c>
      <c r="K8" s="23" t="s">
        <v>11</v>
      </c>
      <c r="L8" s="23" t="s">
        <v>12</v>
      </c>
      <c r="M8" s="8"/>
      <c r="N8" s="38" t="s">
        <v>14</v>
      </c>
      <c r="O8" s="40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6" t="s">
        <v>15</v>
      </c>
      <c r="G9" s="28">
        <f>ABS(G22/G20-1)</f>
        <v>2.7614945065775331E-2</v>
      </c>
      <c r="I9" s="4">
        <v>0</v>
      </c>
      <c r="J9" s="4">
        <v>0</v>
      </c>
      <c r="K9" s="4">
        <v>0</v>
      </c>
      <c r="L9" s="4">
        <v>0</v>
      </c>
      <c r="M9" s="8"/>
      <c r="N9" s="6" t="s">
        <v>15</v>
      </c>
      <c r="O9" s="28">
        <f>ABS(O22/O20-1)</f>
        <v>2.8004179208150459E-2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6" t="s">
        <v>16</v>
      </c>
      <c r="G10" s="24">
        <f>AVERAGE(D9:D32)</f>
        <v>0.21339390770846575</v>
      </c>
      <c r="I10" s="4">
        <v>1</v>
      </c>
      <c r="J10" s="4">
        <v>0</v>
      </c>
      <c r="K10" s="4">
        <v>0</v>
      </c>
      <c r="L10" s="4">
        <v>0</v>
      </c>
      <c r="M10" s="8"/>
      <c r="N10" s="6" t="s">
        <v>16</v>
      </c>
      <c r="O10" s="24">
        <f>AVERAGE(L9:L32)</f>
        <v>0.1890508704742814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6" t="s">
        <v>17</v>
      </c>
      <c r="G11" s="24">
        <f>AVERAGE(D16:D27)</f>
        <v>0.4267878154169315</v>
      </c>
      <c r="I11" s="4">
        <v>2</v>
      </c>
      <c r="J11" s="4">
        <v>0</v>
      </c>
      <c r="K11" s="4">
        <v>0</v>
      </c>
      <c r="L11" s="4">
        <v>0</v>
      </c>
      <c r="M11" s="8"/>
      <c r="N11" s="6" t="s">
        <v>17</v>
      </c>
      <c r="O11" s="24">
        <f>AVERAGE(L16:L27)</f>
        <v>0.3781017409485628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0.25858093001628285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6.5791527143857054E-2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6" t="s">
        <v>1</v>
      </c>
      <c r="G14" s="24">
        <f>AVERAGE(D18:D20)</f>
        <v>5.8049471066297507E-2</v>
      </c>
      <c r="I14" s="4">
        <v>5</v>
      </c>
      <c r="J14" s="4">
        <v>0</v>
      </c>
      <c r="K14" s="4">
        <v>0</v>
      </c>
      <c r="L14" s="4">
        <v>0</v>
      </c>
      <c r="M14" s="8"/>
      <c r="N14" s="6" t="s">
        <v>1</v>
      </c>
      <c r="O14" s="24">
        <f>AVERAGE(L18:L20)</f>
        <v>5.6094576065248848E-2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6" t="s">
        <v>2</v>
      </c>
      <c r="G15" s="24">
        <f>AVERAGE(D21:D23)</f>
        <v>5.6163297799038836E-2</v>
      </c>
      <c r="I15" s="4">
        <v>6</v>
      </c>
      <c r="J15" s="4">
        <v>0</v>
      </c>
      <c r="K15" s="4">
        <v>0</v>
      </c>
      <c r="L15" s="4">
        <v>0</v>
      </c>
      <c r="M15" s="8"/>
      <c r="N15" s="6" t="s">
        <v>2</v>
      </c>
      <c r="O15" s="24">
        <f>AVERAGE(L21:L23)</f>
        <v>5.6163297799038836E-2</v>
      </c>
    </row>
    <row r="16" spans="1:23">
      <c r="A16" s="4">
        <v>7</v>
      </c>
      <c r="B16" s="4">
        <v>14626</v>
      </c>
      <c r="C16" s="4">
        <v>12042</v>
      </c>
      <c r="D16" s="26">
        <f t="shared" ref="D16:D27" si="0">ABS(C16/B16-1)</f>
        <v>0.17667168056884996</v>
      </c>
      <c r="E16" s="8"/>
      <c r="F16" s="6" t="s">
        <v>3</v>
      </c>
      <c r="G16" s="24">
        <f>AVERAGE(D24:D26)</f>
        <v>1.0010242294527731</v>
      </c>
      <c r="I16" s="4">
        <v>7</v>
      </c>
      <c r="J16" s="4">
        <v>14626</v>
      </c>
      <c r="K16" s="4">
        <v>12742.571429</v>
      </c>
      <c r="L16" s="26">
        <f t="shared" ref="L16:L27" si="1">ABS(K16/J16-1)</f>
        <v>0.12877263578558729</v>
      </c>
      <c r="M16" s="8"/>
      <c r="N16" s="6" t="s">
        <v>3</v>
      </c>
      <c r="O16" s="24">
        <f>AVERAGE(L24:L26)</f>
        <v>1.0010242294527731</v>
      </c>
    </row>
    <row r="17" spans="1:15">
      <c r="A17" s="4">
        <v>8</v>
      </c>
      <c r="B17" s="4">
        <v>79019</v>
      </c>
      <c r="C17" s="4">
        <v>31681</v>
      </c>
      <c r="D17" s="26">
        <f t="shared" si="0"/>
        <v>0.59907110947999853</v>
      </c>
      <c r="E17" s="8"/>
      <c r="F17" s="6" t="s">
        <v>4</v>
      </c>
      <c r="G17" s="24">
        <f>AVERAGE(D27:D29)</f>
        <v>0.33333333333333331</v>
      </c>
      <c r="I17" s="4">
        <v>8</v>
      </c>
      <c r="J17" s="4">
        <v>79019</v>
      </c>
      <c r="K17" s="4">
        <v>84439.857143000001</v>
      </c>
      <c r="L17" s="26">
        <f t="shared" si="1"/>
        <v>6.8601945645983875E-2</v>
      </c>
      <c r="M17" s="8"/>
      <c r="N17" s="6" t="s">
        <v>4</v>
      </c>
      <c r="O17" s="24">
        <f>AVERAGE(L27:L29)</f>
        <v>0.33333333333333331</v>
      </c>
    </row>
    <row r="18" spans="1:15">
      <c r="A18" s="4">
        <v>9</v>
      </c>
      <c r="B18" s="4">
        <v>122379</v>
      </c>
      <c r="C18" s="4">
        <v>109095</v>
      </c>
      <c r="D18" s="26">
        <f t="shared" si="0"/>
        <v>0.10854803520211798</v>
      </c>
      <c r="E18" s="8"/>
      <c r="F18" s="8"/>
      <c r="G18" s="12"/>
      <c r="I18" s="4">
        <v>9</v>
      </c>
      <c r="J18" s="4">
        <v>122379</v>
      </c>
      <c r="K18" s="4">
        <v>109812.714286</v>
      </c>
      <c r="L18" s="26">
        <f t="shared" si="1"/>
        <v>0.10268335019897201</v>
      </c>
      <c r="M18" s="8"/>
      <c r="N18" s="8"/>
      <c r="O18" s="12"/>
    </row>
    <row r="19" spans="1:15">
      <c r="A19" s="4">
        <v>10</v>
      </c>
      <c r="B19" s="4">
        <v>126773</v>
      </c>
      <c r="C19" s="4">
        <v>128955</v>
      </c>
      <c r="D19" s="26">
        <f t="shared" si="0"/>
        <v>1.7211866880171733E-2</v>
      </c>
      <c r="E19" s="8"/>
      <c r="F19" s="8"/>
      <c r="G19" s="12"/>
      <c r="I19" s="4">
        <v>10</v>
      </c>
      <c r="J19" s="4">
        <v>126773</v>
      </c>
      <c r="K19" s="4">
        <v>128955</v>
      </c>
      <c r="L19" s="26">
        <f t="shared" si="1"/>
        <v>1.7211866880171733E-2</v>
      </c>
      <c r="M19" s="8"/>
      <c r="N19" s="8"/>
      <c r="O19" s="12"/>
    </row>
    <row r="20" spans="1:15" ht="16.05" customHeight="1">
      <c r="A20" s="4">
        <v>11</v>
      </c>
      <c r="B20" s="4">
        <v>125443</v>
      </c>
      <c r="C20" s="4">
        <v>119373</v>
      </c>
      <c r="D20" s="26">
        <f t="shared" si="0"/>
        <v>4.8388511116602806E-2</v>
      </c>
      <c r="E20" s="8"/>
      <c r="F20" s="41" t="s">
        <v>18</v>
      </c>
      <c r="G20" s="42">
        <f>SUM(B9:B32)</f>
        <v>974074</v>
      </c>
      <c r="I20" s="4">
        <v>11</v>
      </c>
      <c r="J20" s="4">
        <v>125443</v>
      </c>
      <c r="K20" s="4">
        <v>119373</v>
      </c>
      <c r="L20" s="26">
        <f t="shared" si="1"/>
        <v>4.8388511116602806E-2</v>
      </c>
      <c r="M20" s="8"/>
      <c r="N20" s="41" t="s">
        <v>18</v>
      </c>
      <c r="O20" s="42">
        <f>SUM(J9:J32)</f>
        <v>974074</v>
      </c>
    </row>
    <row r="21" spans="1:15">
      <c r="A21" s="4">
        <v>12</v>
      </c>
      <c r="B21" s="4">
        <v>123656</v>
      </c>
      <c r="C21" s="4">
        <v>120067</v>
      </c>
      <c r="D21" s="26">
        <f t="shared" si="0"/>
        <v>2.9024066765866552E-2</v>
      </c>
      <c r="E21" s="8"/>
      <c r="F21" s="41"/>
      <c r="G21" s="42"/>
      <c r="I21" s="4">
        <v>12</v>
      </c>
      <c r="J21" s="4">
        <v>123656</v>
      </c>
      <c r="K21" s="4">
        <v>120067</v>
      </c>
      <c r="L21" s="26">
        <f t="shared" si="1"/>
        <v>2.9024066765866552E-2</v>
      </c>
      <c r="M21" s="8"/>
      <c r="N21" s="41"/>
      <c r="O21" s="42"/>
    </row>
    <row r="22" spans="1:15" ht="16.05" customHeight="1">
      <c r="A22" s="4">
        <v>13</v>
      </c>
      <c r="B22" s="4">
        <v>113466</v>
      </c>
      <c r="C22" s="4">
        <v>116334</v>
      </c>
      <c r="D22" s="26">
        <f t="shared" si="0"/>
        <v>2.5276294220295092E-2</v>
      </c>
      <c r="E22" s="8"/>
      <c r="F22" s="41" t="s">
        <v>19</v>
      </c>
      <c r="G22" s="42">
        <f>SUM(C9:C32)</f>
        <v>947175</v>
      </c>
      <c r="I22" s="4">
        <v>13</v>
      </c>
      <c r="J22" s="4">
        <v>113466</v>
      </c>
      <c r="K22" s="4">
        <v>116334</v>
      </c>
      <c r="L22" s="26">
        <f t="shared" si="1"/>
        <v>2.5276294220295092E-2</v>
      </c>
      <c r="M22" s="8"/>
      <c r="N22" s="41" t="s">
        <v>19</v>
      </c>
      <c r="O22" s="42">
        <f>SUM(K9:K32)</f>
        <v>1001352.142858</v>
      </c>
    </row>
    <row r="23" spans="1:15">
      <c r="A23" s="4">
        <v>14</v>
      </c>
      <c r="B23" s="4">
        <v>116149</v>
      </c>
      <c r="C23" s="4">
        <v>102886</v>
      </c>
      <c r="D23" s="26">
        <f t="shared" si="0"/>
        <v>0.11418953241095486</v>
      </c>
      <c r="E23" s="8"/>
      <c r="F23" s="41"/>
      <c r="G23" s="42"/>
      <c r="I23" s="4">
        <v>14</v>
      </c>
      <c r="J23" s="4">
        <v>116149</v>
      </c>
      <c r="K23" s="4">
        <v>102886</v>
      </c>
      <c r="L23" s="26">
        <f t="shared" si="1"/>
        <v>0.11418953241095486</v>
      </c>
      <c r="M23" s="8"/>
      <c r="N23" s="41"/>
      <c r="O23" s="42"/>
    </row>
    <row r="24" spans="1:15">
      <c r="A24" s="4">
        <v>15</v>
      </c>
      <c r="B24" s="4">
        <v>76887</v>
      </c>
      <c r="C24" s="4">
        <v>113319</v>
      </c>
      <c r="D24" s="26">
        <f t="shared" si="0"/>
        <v>0.47383823012993087</v>
      </c>
      <c r="E24" s="8"/>
      <c r="F24" s="8"/>
      <c r="G24" s="12"/>
      <c r="I24" s="4">
        <v>15</v>
      </c>
      <c r="J24" s="4">
        <v>76887</v>
      </c>
      <c r="K24" s="4">
        <v>113319</v>
      </c>
      <c r="L24" s="26">
        <f t="shared" si="1"/>
        <v>0.47383823012993087</v>
      </c>
      <c r="M24" s="8"/>
      <c r="N24" s="8"/>
      <c r="O24" s="12"/>
    </row>
    <row r="25" spans="1:15">
      <c r="A25" s="4">
        <v>16</v>
      </c>
      <c r="B25" s="4">
        <v>60175</v>
      </c>
      <c r="C25" s="4">
        <v>48025</v>
      </c>
      <c r="D25" s="26">
        <f t="shared" si="0"/>
        <v>0.20191109264644791</v>
      </c>
      <c r="E25" s="8"/>
      <c r="F25" s="8"/>
      <c r="G25" s="12"/>
      <c r="I25" s="4">
        <v>16</v>
      </c>
      <c r="J25" s="4">
        <v>60175</v>
      </c>
      <c r="K25" s="4">
        <v>48025</v>
      </c>
      <c r="L25" s="26">
        <f t="shared" si="1"/>
        <v>0.20191109264644791</v>
      </c>
      <c r="M25" s="8"/>
      <c r="N25" s="8"/>
      <c r="O25" s="12"/>
    </row>
    <row r="26" spans="1:15">
      <c r="A26" s="4">
        <v>17</v>
      </c>
      <c r="B26" s="4">
        <v>13644</v>
      </c>
      <c r="C26" s="4">
        <v>45398</v>
      </c>
      <c r="D26" s="26">
        <f t="shared" si="0"/>
        <v>2.327323365581941</v>
      </c>
      <c r="E26" s="8"/>
      <c r="F26" s="8"/>
      <c r="G26" s="12"/>
      <c r="I26" s="4">
        <v>17</v>
      </c>
      <c r="J26" s="4">
        <v>13644</v>
      </c>
      <c r="K26" s="4">
        <v>45398</v>
      </c>
      <c r="L26" s="26">
        <f t="shared" si="1"/>
        <v>2.327323365581941</v>
      </c>
      <c r="M26" s="8"/>
      <c r="N26" s="8"/>
      <c r="O26" s="12"/>
    </row>
    <row r="27" spans="1:15">
      <c r="A27" s="4">
        <v>18</v>
      </c>
      <c r="B27" s="4">
        <v>1857</v>
      </c>
      <c r="C27" s="4">
        <v>0</v>
      </c>
      <c r="D27" s="26">
        <f t="shared" si="0"/>
        <v>1</v>
      </c>
      <c r="E27" s="8"/>
      <c r="F27" s="8"/>
      <c r="G27" s="12"/>
      <c r="I27" s="4">
        <v>18</v>
      </c>
      <c r="J27" s="4">
        <v>1857</v>
      </c>
      <c r="K27" s="4">
        <v>0</v>
      </c>
      <c r="L27" s="26">
        <f t="shared" si="1"/>
        <v>1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8" t="s">
        <v>21</v>
      </c>
      <c r="B35" s="39"/>
      <c r="C35" s="39"/>
      <c r="D35" s="39"/>
      <c r="E35" s="39"/>
      <c r="F35" s="39"/>
      <c r="G35" s="40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8" t="s">
        <v>14</v>
      </c>
      <c r="G36" s="40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6" t="s">
        <v>15</v>
      </c>
      <c r="G37" s="28">
        <f>ABS(G50/G48-1)</f>
        <v>6.6052769826522528E-2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6" t="s">
        <v>16</v>
      </c>
      <c r="G38" s="24">
        <f>AVERAGE(D37:D60)</f>
        <v>0.31393369511988295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6" t="s">
        <v>17</v>
      </c>
      <c r="G39" s="24">
        <f>AVERAGE(D44:D55)</f>
        <v>0.6278673902397659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6.5791527143857054E-2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6" t="s">
        <v>1</v>
      </c>
      <c r="G42" s="24">
        <f>AVERAGE(D46:D48)</f>
        <v>5.6094576065248848E-2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6" t="s">
        <v>2</v>
      </c>
      <c r="G43" s="24">
        <f>AVERAGE(D49:D51)</f>
        <v>5.6163297799038836E-2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14626</v>
      </c>
      <c r="C44" s="4">
        <v>12742.571429</v>
      </c>
      <c r="D44" s="26">
        <f t="shared" ref="D44:D55" si="2">ABS(C44/B44-1)</f>
        <v>0.12877263578558729</v>
      </c>
      <c r="E44" s="8"/>
      <c r="F44" s="6" t="s">
        <v>3</v>
      </c>
      <c r="G44" s="24">
        <f>AVERAGE(D52:D54)</f>
        <v>1.0500650299922036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79019</v>
      </c>
      <c r="C45" s="4">
        <v>84439.857143000001</v>
      </c>
      <c r="D45" s="26">
        <f t="shared" si="2"/>
        <v>6.8601945645983875E-2</v>
      </c>
      <c r="E45" s="8"/>
      <c r="F45" s="6" t="s">
        <v>4</v>
      </c>
      <c r="G45" s="24">
        <f>AVERAGE(D55:D57)</f>
        <v>1.2833551299587149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122379</v>
      </c>
      <c r="C46" s="4">
        <v>109812.714286</v>
      </c>
      <c r="D46" s="26">
        <f t="shared" si="2"/>
        <v>0.10268335019897201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126773</v>
      </c>
      <c r="C47" s="4">
        <v>128955</v>
      </c>
      <c r="D47" s="26">
        <f t="shared" si="2"/>
        <v>1.7211866880171733E-2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.05" customHeight="1">
      <c r="A48" s="4">
        <v>11</v>
      </c>
      <c r="B48" s="4">
        <v>125443</v>
      </c>
      <c r="C48" s="4">
        <v>119373</v>
      </c>
      <c r="D48" s="26">
        <f t="shared" si="2"/>
        <v>4.8388511116602806E-2</v>
      </c>
      <c r="E48" s="8"/>
      <c r="F48" s="41" t="s">
        <v>18</v>
      </c>
      <c r="G48" s="42">
        <f>SUM(B37:B60)</f>
        <v>974074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123656</v>
      </c>
      <c r="C49" s="4">
        <v>120067</v>
      </c>
      <c r="D49" s="26">
        <f t="shared" si="2"/>
        <v>2.9024066765866552E-2</v>
      </c>
      <c r="E49" s="8"/>
      <c r="F49" s="41"/>
      <c r="G49" s="42"/>
      <c r="I49" s="19"/>
      <c r="J49" s="8"/>
      <c r="K49" s="8"/>
      <c r="L49" s="8"/>
      <c r="M49" s="8"/>
      <c r="N49" s="8"/>
      <c r="O49" s="12"/>
    </row>
    <row r="50" spans="1:15" ht="16.05" customHeight="1">
      <c r="A50" s="4">
        <v>13</v>
      </c>
      <c r="B50" s="4">
        <v>113466</v>
      </c>
      <c r="C50" s="4">
        <v>116334</v>
      </c>
      <c r="D50" s="26">
        <f t="shared" si="2"/>
        <v>2.5276294220295092E-2</v>
      </c>
      <c r="E50" s="8"/>
      <c r="F50" s="41" t="s">
        <v>19</v>
      </c>
      <c r="G50" s="42">
        <f>SUM(C37:C60)</f>
        <v>1038414.285716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116149</v>
      </c>
      <c r="C51" s="4">
        <v>102886</v>
      </c>
      <c r="D51" s="26">
        <f t="shared" si="2"/>
        <v>0.11418953241095486</v>
      </c>
      <c r="E51" s="8"/>
      <c r="F51" s="41"/>
      <c r="G51" s="42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76887</v>
      </c>
      <c r="C52" s="4">
        <v>113319</v>
      </c>
      <c r="D52" s="26">
        <f t="shared" si="2"/>
        <v>0.47383823012993087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60175</v>
      </c>
      <c r="C53" s="4">
        <v>74585.857143000001</v>
      </c>
      <c r="D53" s="26">
        <f t="shared" si="2"/>
        <v>0.23948246186954725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13644</v>
      </c>
      <c r="C54" s="4">
        <v>46892.714286000002</v>
      </c>
      <c r="D54" s="26">
        <f t="shared" si="2"/>
        <v>2.436874397977133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1857</v>
      </c>
      <c r="C55" s="4">
        <v>9006.5714289999996</v>
      </c>
      <c r="D55" s="26">
        <f t="shared" si="2"/>
        <v>3.8500653898761446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1:O1"/>
    <mergeCell ref="F3:I3"/>
    <mergeCell ref="A7:G7"/>
    <mergeCell ref="I7:O7"/>
    <mergeCell ref="F8:G8"/>
    <mergeCell ref="N8:O8"/>
    <mergeCell ref="F20:F21"/>
    <mergeCell ref="G20:G21"/>
    <mergeCell ref="N20:N21"/>
    <mergeCell ref="O20:O21"/>
    <mergeCell ref="F22:F23"/>
    <mergeCell ref="G22:G23"/>
    <mergeCell ref="N22:N23"/>
    <mergeCell ref="O22:O23"/>
    <mergeCell ref="A35:G35"/>
    <mergeCell ref="F36:G36"/>
    <mergeCell ref="F48:F49"/>
    <mergeCell ref="G48:G49"/>
    <mergeCell ref="F50:F51"/>
    <mergeCell ref="G50:G51"/>
  </mergeCells>
  <pageMargins left="0.7" right="0.7" top="0.75" bottom="0.75" header="0.3" footer="0.3"/>
  <pageSetup scale="54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0A75-8A78-A740-B7CA-A3092BF293ED}">
  <sheetPr codeName="Sheet8">
    <pageSetUpPr fitToPage="1"/>
  </sheetPr>
  <dimension ref="A1:W60"/>
  <sheetViews>
    <sheetView zoomScale="110" workbookViewId="0">
      <selection activeCell="A2" sqref="A2"/>
    </sheetView>
  </sheetViews>
  <sheetFormatPr defaultColWidth="10.796875" defaultRowHeight="15.6"/>
  <cols>
    <col min="1" max="1" width="9.796875" style="5" customWidth="1"/>
    <col min="2" max="2" width="13.19921875" style="5" customWidth="1"/>
    <col min="3" max="3" width="11.796875" style="5" customWidth="1"/>
    <col min="4" max="4" width="10.796875" style="5"/>
    <col min="5" max="5" width="10.19921875" style="5" customWidth="1"/>
    <col min="6" max="6" width="14.796875" style="5" customWidth="1"/>
    <col min="7" max="7" width="10.796875" style="5"/>
    <col min="8" max="8" width="8" style="5" customWidth="1"/>
    <col min="9" max="9" width="12.19921875" style="5" bestFit="1" customWidth="1"/>
    <col min="10" max="10" width="12.19921875" style="5" customWidth="1"/>
    <col min="11" max="11" width="12.69921875" style="5" customWidth="1"/>
    <col min="12" max="12" width="10.796875" style="5"/>
    <col min="13" max="13" width="6.296875" style="5" customWidth="1"/>
    <col min="14" max="14" width="14.796875" style="5" bestFit="1" customWidth="1"/>
    <col min="15" max="15" width="10.796875" style="5"/>
    <col min="16" max="16" width="5.296875" style="5" customWidth="1"/>
    <col min="17" max="20" width="10.796875" style="5"/>
    <col min="21" max="21" width="11" style="5" customWidth="1"/>
    <col min="22" max="22" width="11.796875" style="5" customWidth="1"/>
    <col min="23" max="16384" width="10.796875" style="5"/>
  </cols>
  <sheetData>
    <row r="1" spans="1:23" ht="43.95" customHeight="1">
      <c r="A1" s="34" t="s">
        <v>28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21"/>
      <c r="Q1" s="21"/>
      <c r="R1" s="21"/>
      <c r="S1" s="21"/>
      <c r="T1" s="21"/>
      <c r="U1" s="21"/>
      <c r="V1" s="21"/>
      <c r="W1" s="21"/>
    </row>
    <row r="2" spans="1:23" ht="16.05" customHeight="1">
      <c r="A2" s="1"/>
      <c r="B2" s="1"/>
      <c r="C2" s="1"/>
      <c r="D2" s="1"/>
    </row>
    <row r="3" spans="1:23">
      <c r="F3" s="35" t="s">
        <v>5</v>
      </c>
      <c r="G3" s="36"/>
      <c r="H3" s="36"/>
      <c r="I3" s="37"/>
    </row>
    <row r="4" spans="1:23">
      <c r="F4" s="6" t="s">
        <v>6</v>
      </c>
      <c r="G4" s="6" t="s">
        <v>7</v>
      </c>
      <c r="H4" s="6" t="s">
        <v>8</v>
      </c>
      <c r="I4" s="6" t="s">
        <v>9</v>
      </c>
    </row>
    <row r="5" spans="1:23">
      <c r="F5" s="6">
        <v>8</v>
      </c>
      <c r="G5" s="6">
        <v>1</v>
      </c>
      <c r="H5" s="6">
        <v>2</v>
      </c>
      <c r="I5" s="6" t="str">
        <f>IF(ISBLANK(H5)," ",F3&amp;"("&amp;F5&amp;","&amp;G5&amp;","&amp;H5&amp;")")</f>
        <v>ARIMA(8,1,2)</v>
      </c>
    </row>
    <row r="7" spans="1:23">
      <c r="A7" s="38" t="s">
        <v>13</v>
      </c>
      <c r="B7" s="39"/>
      <c r="C7" s="39"/>
      <c r="D7" s="39"/>
      <c r="E7" s="39"/>
      <c r="F7" s="39"/>
      <c r="G7" s="40"/>
      <c r="I7" s="38" t="s">
        <v>22</v>
      </c>
      <c r="J7" s="39"/>
      <c r="K7" s="39"/>
      <c r="L7" s="39"/>
      <c r="M7" s="39"/>
      <c r="N7" s="39"/>
      <c r="O7" s="40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8" t="s">
        <v>14</v>
      </c>
      <c r="G8" s="40"/>
      <c r="I8" s="23"/>
      <c r="J8" s="23" t="s">
        <v>10</v>
      </c>
      <c r="K8" s="23" t="s">
        <v>11</v>
      </c>
      <c r="L8" s="23" t="s">
        <v>12</v>
      </c>
      <c r="M8" s="8"/>
      <c r="N8" s="38" t="s">
        <v>14</v>
      </c>
      <c r="O8" s="40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6" t="s">
        <v>15</v>
      </c>
      <c r="G9" s="28">
        <f>ABS(G22/G20-1)</f>
        <v>5.8863443596267606E-3</v>
      </c>
      <c r="I9" s="4">
        <v>0</v>
      </c>
      <c r="J9" s="4">
        <v>0</v>
      </c>
      <c r="K9" s="4">
        <v>0</v>
      </c>
      <c r="L9" s="4">
        <v>0</v>
      </c>
      <c r="M9" s="8"/>
      <c r="N9" s="6" t="s">
        <v>15</v>
      </c>
      <c r="O9" s="28">
        <f>ABS(O22/O20-1)</f>
        <v>2.7576032960135777E-2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6" t="s">
        <v>16</v>
      </c>
      <c r="G10" s="24">
        <f>AVERAGE(D9:D32)</f>
        <v>0.27621629166666667</v>
      </c>
      <c r="I10" s="4">
        <v>1</v>
      </c>
      <c r="J10" s="4">
        <v>0</v>
      </c>
      <c r="K10" s="4">
        <v>0</v>
      </c>
      <c r="L10" s="4">
        <v>0</v>
      </c>
      <c r="M10" s="8"/>
      <c r="N10" s="6" t="s">
        <v>16</v>
      </c>
      <c r="O10" s="24">
        <f>AVERAGE(L9:L32)</f>
        <v>0.27621629166666667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6" t="s">
        <v>17</v>
      </c>
      <c r="G11" s="24">
        <f>AVERAGE(D16:D27)</f>
        <v>0.55243258333333334</v>
      </c>
      <c r="I11" s="4">
        <v>2</v>
      </c>
      <c r="J11" s="4">
        <v>0</v>
      </c>
      <c r="K11" s="4">
        <v>0</v>
      </c>
      <c r="L11" s="4">
        <v>0</v>
      </c>
      <c r="M11" s="8"/>
      <c r="N11" s="6" t="s">
        <v>17</v>
      </c>
      <c r="O11" s="24">
        <f>AVERAGE(L16:L27)</f>
        <v>0.55243258333333334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0.21507299999999999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0.21507299999999999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6" t="s">
        <v>1</v>
      </c>
      <c r="G14" s="24">
        <f>AVERAGE(D18:D20)</f>
        <v>8.5193333333333343E-2</v>
      </c>
      <c r="I14" s="4">
        <v>5</v>
      </c>
      <c r="J14" s="4">
        <v>0</v>
      </c>
      <c r="K14" s="4">
        <v>0</v>
      </c>
      <c r="L14" s="4">
        <v>0</v>
      </c>
      <c r="M14" s="8"/>
      <c r="N14" s="6" t="s">
        <v>1</v>
      </c>
      <c r="O14" s="24">
        <f>AVERAGE(L18:L20)</f>
        <v>8.5193333333333343E-2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6" t="s">
        <v>2</v>
      </c>
      <c r="G15" s="24">
        <f>AVERAGE(D21:D23)</f>
        <v>4.1186E-2</v>
      </c>
      <c r="I15" s="4">
        <v>6</v>
      </c>
      <c r="J15" s="4">
        <v>0</v>
      </c>
      <c r="K15" s="4">
        <v>0</v>
      </c>
      <c r="L15" s="4">
        <v>0</v>
      </c>
      <c r="M15" s="8"/>
      <c r="N15" s="6" t="s">
        <v>2</v>
      </c>
      <c r="O15" s="24">
        <f>AVERAGE(L21:L23)</f>
        <v>4.1186E-2</v>
      </c>
    </row>
    <row r="16" spans="1:23">
      <c r="A16" s="4">
        <v>7</v>
      </c>
      <c r="B16" s="4">
        <v>5473</v>
      </c>
      <c r="C16" s="4">
        <v>4463</v>
      </c>
      <c r="D16" s="26">
        <v>0.18454200000000001</v>
      </c>
      <c r="E16" s="8"/>
      <c r="F16" s="6" t="s">
        <v>3</v>
      </c>
      <c r="G16" s="24">
        <f>AVERAGE(D24:D26)</f>
        <v>0.39140533333333333</v>
      </c>
      <c r="I16" s="4">
        <v>7</v>
      </c>
      <c r="J16" s="4">
        <v>5473</v>
      </c>
      <c r="K16" s="4">
        <v>3387.4285709999999</v>
      </c>
      <c r="L16" s="26">
        <v>0.18454200000000001</v>
      </c>
      <c r="M16" s="8"/>
      <c r="N16" s="6" t="s">
        <v>3</v>
      </c>
      <c r="O16" s="24">
        <f>AVERAGE(L24:L26)</f>
        <v>0.39140533333333333</v>
      </c>
    </row>
    <row r="17" spans="1:15">
      <c r="A17" s="4">
        <v>8</v>
      </c>
      <c r="B17" s="4">
        <v>21082</v>
      </c>
      <c r="C17" s="4">
        <v>11370</v>
      </c>
      <c r="D17" s="26">
        <v>0.460677</v>
      </c>
      <c r="E17" s="8"/>
      <c r="F17" s="6" t="s">
        <v>4</v>
      </c>
      <c r="G17" s="24">
        <f>AVERAGE(D27:D29)</f>
        <v>1.4768726666666667</v>
      </c>
      <c r="I17" s="4">
        <v>8</v>
      </c>
      <c r="J17" s="4">
        <v>21082</v>
      </c>
      <c r="K17" s="4">
        <v>14952.285714</v>
      </c>
      <c r="L17" s="26">
        <v>0.460677</v>
      </c>
      <c r="M17" s="8"/>
      <c r="N17" s="6" t="s">
        <v>4</v>
      </c>
      <c r="O17" s="24">
        <f>AVERAGE(L27:L29)</f>
        <v>1.4768726666666667</v>
      </c>
    </row>
    <row r="18" spans="1:15">
      <c r="A18" s="4">
        <v>9</v>
      </c>
      <c r="B18" s="4">
        <v>24064</v>
      </c>
      <c r="C18" s="4">
        <v>27724</v>
      </c>
      <c r="D18" s="26">
        <v>0.15209400000000001</v>
      </c>
      <c r="E18" s="8"/>
      <c r="F18" s="8"/>
      <c r="G18" s="12"/>
      <c r="I18" s="4">
        <v>9</v>
      </c>
      <c r="J18" s="4">
        <v>24064</v>
      </c>
      <c r="K18" s="4">
        <v>20102.857143000001</v>
      </c>
      <c r="L18" s="26">
        <v>0.15209400000000001</v>
      </c>
      <c r="M18" s="8"/>
      <c r="N18" s="8"/>
      <c r="O18" s="12"/>
    </row>
    <row r="19" spans="1:15">
      <c r="A19" s="4">
        <v>10</v>
      </c>
      <c r="B19" s="4">
        <v>25531</v>
      </c>
      <c r="C19" s="4">
        <v>24171</v>
      </c>
      <c r="D19" s="26">
        <v>5.3268999999999997E-2</v>
      </c>
      <c r="E19" s="8"/>
      <c r="F19" s="8"/>
      <c r="G19" s="12"/>
      <c r="I19" s="4">
        <v>10</v>
      </c>
      <c r="J19" s="4">
        <v>25531</v>
      </c>
      <c r="K19" s="4">
        <v>24171</v>
      </c>
      <c r="L19" s="26">
        <v>5.3268999999999997E-2</v>
      </c>
      <c r="M19" s="8"/>
      <c r="N19" s="8"/>
      <c r="O19" s="12"/>
    </row>
    <row r="20" spans="1:15" ht="16.05" customHeight="1">
      <c r="A20" s="4">
        <v>11</v>
      </c>
      <c r="B20" s="4">
        <v>26963</v>
      </c>
      <c r="C20" s="4">
        <v>25609</v>
      </c>
      <c r="D20" s="26">
        <v>5.0216999999999998E-2</v>
      </c>
      <c r="E20" s="8"/>
      <c r="F20" s="41" t="s">
        <v>18</v>
      </c>
      <c r="G20" s="42">
        <f>SUM(B9:B32)</f>
        <v>235800</v>
      </c>
      <c r="I20" s="4">
        <v>11</v>
      </c>
      <c r="J20" s="4">
        <v>26963</v>
      </c>
      <c r="K20" s="4">
        <v>25609</v>
      </c>
      <c r="L20" s="26">
        <v>5.0216999999999998E-2</v>
      </c>
      <c r="M20" s="8"/>
      <c r="N20" s="41" t="s">
        <v>18</v>
      </c>
      <c r="O20" s="42">
        <f>SUM(J9:J32)</f>
        <v>235800</v>
      </c>
    </row>
    <row r="21" spans="1:15">
      <c r="A21" s="4">
        <v>12</v>
      </c>
      <c r="B21" s="4">
        <v>26311</v>
      </c>
      <c r="C21" s="4">
        <v>26782</v>
      </c>
      <c r="D21" s="26">
        <v>1.7901E-2</v>
      </c>
      <c r="E21" s="8"/>
      <c r="F21" s="41"/>
      <c r="G21" s="42"/>
      <c r="I21" s="4">
        <v>12</v>
      </c>
      <c r="J21" s="4">
        <v>26311</v>
      </c>
      <c r="K21" s="4">
        <v>26782</v>
      </c>
      <c r="L21" s="26">
        <v>1.7901E-2</v>
      </c>
      <c r="M21" s="8"/>
      <c r="N21" s="41"/>
      <c r="O21" s="42"/>
    </row>
    <row r="22" spans="1:15" ht="16.05" customHeight="1">
      <c r="A22" s="4">
        <v>13</v>
      </c>
      <c r="B22" s="4">
        <v>25086</v>
      </c>
      <c r="C22" s="4">
        <v>24612</v>
      </c>
      <c r="D22" s="26">
        <v>1.8894999999999999E-2</v>
      </c>
      <c r="E22" s="8"/>
      <c r="F22" s="41" t="s">
        <v>19</v>
      </c>
      <c r="G22" s="42">
        <f>SUM(C9:C32)</f>
        <v>234412</v>
      </c>
      <c r="I22" s="4">
        <v>13</v>
      </c>
      <c r="J22" s="4">
        <v>25086</v>
      </c>
      <c r="K22" s="4">
        <v>24612</v>
      </c>
      <c r="L22" s="26">
        <v>1.8894999999999999E-2</v>
      </c>
      <c r="M22" s="8"/>
      <c r="N22" s="41" t="s">
        <v>19</v>
      </c>
      <c r="O22" s="42">
        <f>SUM(K9:K32)</f>
        <v>229297.571428</v>
      </c>
    </row>
    <row r="23" spans="1:15">
      <c r="A23" s="4">
        <v>14</v>
      </c>
      <c r="B23" s="4">
        <v>25472</v>
      </c>
      <c r="C23" s="4">
        <v>23262</v>
      </c>
      <c r="D23" s="26">
        <v>8.6762000000000006E-2</v>
      </c>
      <c r="E23" s="8"/>
      <c r="F23" s="41"/>
      <c r="G23" s="42"/>
      <c r="I23" s="4">
        <v>14</v>
      </c>
      <c r="J23" s="4">
        <v>25472</v>
      </c>
      <c r="K23" s="4">
        <v>23262</v>
      </c>
      <c r="L23" s="26">
        <v>8.6762000000000006E-2</v>
      </c>
      <c r="M23" s="8"/>
      <c r="N23" s="41"/>
      <c r="O23" s="42"/>
    </row>
    <row r="24" spans="1:15">
      <c r="A24" s="4">
        <v>15</v>
      </c>
      <c r="B24" s="4">
        <v>19867</v>
      </c>
      <c r="C24" s="4">
        <v>23920</v>
      </c>
      <c r="D24" s="26">
        <v>0.20400699999999999</v>
      </c>
      <c r="E24" s="8"/>
      <c r="F24" s="8"/>
      <c r="G24" s="12"/>
      <c r="I24" s="4">
        <v>15</v>
      </c>
      <c r="J24" s="4">
        <v>19867</v>
      </c>
      <c r="K24" s="4">
        <v>23920</v>
      </c>
      <c r="L24" s="26">
        <v>0.20400699999999999</v>
      </c>
      <c r="M24" s="8"/>
      <c r="N24" s="8"/>
      <c r="O24" s="12"/>
    </row>
    <row r="25" spans="1:15">
      <c r="A25" s="4">
        <v>16</v>
      </c>
      <c r="B25" s="4">
        <v>22511</v>
      </c>
      <c r="C25" s="4">
        <v>15818</v>
      </c>
      <c r="D25" s="26">
        <v>0.297321</v>
      </c>
      <c r="E25" s="8"/>
      <c r="F25" s="8"/>
      <c r="G25" s="12"/>
      <c r="I25" s="4">
        <v>16</v>
      </c>
      <c r="J25" s="4">
        <v>22511</v>
      </c>
      <c r="K25" s="4">
        <v>15818</v>
      </c>
      <c r="L25" s="26">
        <v>0.297321</v>
      </c>
      <c r="M25" s="8"/>
      <c r="N25" s="8"/>
      <c r="O25" s="12"/>
    </row>
    <row r="26" spans="1:15">
      <c r="A26" s="4">
        <v>17</v>
      </c>
      <c r="B26" s="4">
        <v>12323</v>
      </c>
      <c r="C26" s="4">
        <v>20615</v>
      </c>
      <c r="D26" s="26">
        <v>0.67288800000000004</v>
      </c>
      <c r="E26" s="8"/>
      <c r="F26" s="8"/>
      <c r="G26" s="12"/>
      <c r="I26" s="4">
        <v>17</v>
      </c>
      <c r="J26" s="4">
        <v>12323</v>
      </c>
      <c r="K26" s="4">
        <v>20615</v>
      </c>
      <c r="L26" s="26">
        <v>0.67288800000000004</v>
      </c>
      <c r="M26" s="8"/>
      <c r="N26" s="8"/>
      <c r="O26" s="12"/>
    </row>
    <row r="27" spans="1:15">
      <c r="A27" s="4">
        <v>18</v>
      </c>
      <c r="B27" s="4">
        <v>1117</v>
      </c>
      <c r="C27" s="4">
        <v>6066</v>
      </c>
      <c r="D27" s="26">
        <v>4.4306179999999999</v>
      </c>
      <c r="E27" s="8"/>
      <c r="F27" s="8"/>
      <c r="G27" s="12"/>
      <c r="I27" s="4">
        <v>18</v>
      </c>
      <c r="J27" s="4">
        <v>1117</v>
      </c>
      <c r="K27" s="4">
        <v>6066</v>
      </c>
      <c r="L27" s="26">
        <v>4.4306179999999999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8" t="s">
        <v>21</v>
      </c>
      <c r="B35" s="39"/>
      <c r="C35" s="39"/>
      <c r="D35" s="39"/>
      <c r="E35" s="39"/>
      <c r="F35" s="39"/>
      <c r="G35" s="40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8" t="s">
        <v>14</v>
      </c>
      <c r="G36" s="40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6" t="s">
        <v>15</v>
      </c>
      <c r="G37" s="28">
        <f>ABS(G50/G48-1)</f>
        <v>5.7860777900763383E-2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6" t="s">
        <v>16</v>
      </c>
      <c r="G38" s="24">
        <f>AVERAGE(D37:D60)</f>
        <v>0.10521499999999999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6" t="s">
        <v>17</v>
      </c>
      <c r="G39" s="24">
        <f>AVERAGE(D44:D55)</f>
        <v>0.21042999999999998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0.22394033333333332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6" t="s">
        <v>1</v>
      </c>
      <c r="G42" s="24">
        <f>AVERAGE(D46:D48)</f>
        <v>8.9365000000000014E-2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6" t="s">
        <v>2</v>
      </c>
      <c r="G43" s="24">
        <f>AVERAGE(D49:D51)</f>
        <v>4.1186E-2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5473</v>
      </c>
      <c r="C44" s="4">
        <v>3387.4285709999999</v>
      </c>
      <c r="D44" s="26">
        <v>0.38106499999999999</v>
      </c>
      <c r="E44" s="8"/>
      <c r="F44" s="6" t="s">
        <v>3</v>
      </c>
      <c r="G44" s="24">
        <f>AVERAGE(D52:D54)</f>
        <v>0.12447966666666666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21082</v>
      </c>
      <c r="C45" s="4">
        <v>14952.285714</v>
      </c>
      <c r="D45" s="26">
        <v>0.29075600000000001</v>
      </c>
      <c r="E45" s="8"/>
      <c r="F45" s="6" t="s">
        <v>4</v>
      </c>
      <c r="G45" s="24">
        <f>AVERAGE(D55:D57)</f>
        <v>0.36274899999999999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24064</v>
      </c>
      <c r="C46" s="4">
        <v>20102.857143000001</v>
      </c>
      <c r="D46" s="26">
        <v>0.16460900000000001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25531</v>
      </c>
      <c r="C47" s="4">
        <v>24171</v>
      </c>
      <c r="D47" s="26">
        <v>5.3268999999999997E-2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.05" customHeight="1">
      <c r="A48" s="4">
        <v>11</v>
      </c>
      <c r="B48" s="4">
        <v>26963</v>
      </c>
      <c r="C48" s="4">
        <v>25609</v>
      </c>
      <c r="D48" s="26">
        <v>5.0216999999999998E-2</v>
      </c>
      <c r="E48" s="8"/>
      <c r="F48" s="41" t="s">
        <v>18</v>
      </c>
      <c r="G48" s="42">
        <f>SUM(B37:B60)</f>
        <v>235800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26311</v>
      </c>
      <c r="C49" s="4">
        <v>26782</v>
      </c>
      <c r="D49" s="26">
        <v>1.7901E-2</v>
      </c>
      <c r="E49" s="8"/>
      <c r="F49" s="41"/>
      <c r="G49" s="42"/>
      <c r="I49" s="19"/>
      <c r="J49" s="8"/>
      <c r="K49" s="8"/>
      <c r="L49" s="8"/>
      <c r="M49" s="8"/>
      <c r="N49" s="8"/>
      <c r="O49" s="12"/>
    </row>
    <row r="50" spans="1:15" ht="16.05" customHeight="1">
      <c r="A50" s="4">
        <v>13</v>
      </c>
      <c r="B50" s="4">
        <v>25086</v>
      </c>
      <c r="C50" s="4">
        <v>24612</v>
      </c>
      <c r="D50" s="26">
        <v>1.8894999999999999E-2</v>
      </c>
      <c r="E50" s="8"/>
      <c r="F50" s="41" t="s">
        <v>19</v>
      </c>
      <c r="G50" s="42">
        <f>SUM(C37:C60)</f>
        <v>222156.428571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25472</v>
      </c>
      <c r="C51" s="4">
        <v>23262</v>
      </c>
      <c r="D51" s="26">
        <v>8.6762000000000006E-2</v>
      </c>
      <c r="E51" s="8"/>
      <c r="F51" s="41"/>
      <c r="G51" s="42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19867</v>
      </c>
      <c r="C52" s="4">
        <v>23920</v>
      </c>
      <c r="D52" s="26">
        <v>0.20400699999999999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22511</v>
      </c>
      <c r="C53" s="4">
        <v>19992.857143000001</v>
      </c>
      <c r="D53" s="26">
        <v>0.111863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12323</v>
      </c>
      <c r="C54" s="4">
        <v>13032.428571</v>
      </c>
      <c r="D54" s="26">
        <v>5.7569000000000002E-2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1117</v>
      </c>
      <c r="C55" s="4">
        <v>2332.5714290000001</v>
      </c>
      <c r="D55" s="26">
        <v>1.088247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1:O1"/>
    <mergeCell ref="F3:I3"/>
    <mergeCell ref="A7:G7"/>
    <mergeCell ref="I7:O7"/>
    <mergeCell ref="F8:G8"/>
    <mergeCell ref="N8:O8"/>
    <mergeCell ref="F20:F21"/>
    <mergeCell ref="G20:G21"/>
    <mergeCell ref="N20:N21"/>
    <mergeCell ref="O20:O21"/>
    <mergeCell ref="F22:F23"/>
    <mergeCell ref="G22:G23"/>
    <mergeCell ref="N22:N23"/>
    <mergeCell ref="O22:O23"/>
    <mergeCell ref="A35:G35"/>
    <mergeCell ref="F36:G36"/>
    <mergeCell ref="F48:F49"/>
    <mergeCell ref="G48:G49"/>
    <mergeCell ref="F50:F51"/>
    <mergeCell ref="G50:G51"/>
  </mergeCells>
  <pageMargins left="0.7" right="0.7" top="0.75" bottom="0.75" header="0.3" footer="0.3"/>
  <pageSetup scale="54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9A20-35E5-B840-AC93-49A611870681}">
  <sheetPr codeName="Sheet9">
    <pageSetUpPr fitToPage="1"/>
  </sheetPr>
  <dimension ref="A1:W60"/>
  <sheetViews>
    <sheetView zoomScale="110" workbookViewId="0">
      <selection activeCell="A2" sqref="A2"/>
    </sheetView>
  </sheetViews>
  <sheetFormatPr defaultColWidth="10.796875" defaultRowHeight="15.6"/>
  <cols>
    <col min="1" max="1" width="9.796875" style="5" customWidth="1"/>
    <col min="2" max="2" width="13.19921875" style="5" customWidth="1"/>
    <col min="3" max="3" width="11.796875" style="5" customWidth="1"/>
    <col min="4" max="4" width="10.796875" style="5"/>
    <col min="5" max="5" width="10.19921875" style="5" customWidth="1"/>
    <col min="6" max="6" width="14.796875" style="5" customWidth="1"/>
    <col min="7" max="7" width="10.796875" style="5"/>
    <col min="8" max="8" width="8" style="5" customWidth="1"/>
    <col min="9" max="9" width="12.19921875" style="5" bestFit="1" customWidth="1"/>
    <col min="10" max="10" width="12.19921875" style="5" customWidth="1"/>
    <col min="11" max="11" width="12.69921875" style="5" customWidth="1"/>
    <col min="12" max="12" width="10.796875" style="5"/>
    <col min="13" max="13" width="6.296875" style="5" customWidth="1"/>
    <col min="14" max="14" width="14.796875" style="5" bestFit="1" customWidth="1"/>
    <col min="15" max="15" width="10.796875" style="5"/>
    <col min="16" max="16" width="5.296875" style="5" customWidth="1"/>
    <col min="17" max="20" width="10.796875" style="5"/>
    <col min="21" max="21" width="11" style="5" customWidth="1"/>
    <col min="22" max="22" width="11.796875" style="5" customWidth="1"/>
    <col min="23" max="16384" width="10.796875" style="5"/>
  </cols>
  <sheetData>
    <row r="1" spans="1:23" ht="43.95" customHeight="1">
      <c r="A1" s="34" t="s">
        <v>29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21"/>
      <c r="Q1" s="21"/>
      <c r="R1" s="21"/>
      <c r="S1" s="21"/>
      <c r="T1" s="21"/>
      <c r="U1" s="21"/>
      <c r="V1" s="21"/>
      <c r="W1" s="21"/>
    </row>
    <row r="2" spans="1:23" ht="16.05" customHeight="1">
      <c r="A2" s="1"/>
      <c r="B2" s="1"/>
      <c r="C2" s="1"/>
      <c r="D2" s="1"/>
    </row>
    <row r="3" spans="1:23">
      <c r="F3" s="35" t="s">
        <v>5</v>
      </c>
      <c r="G3" s="36"/>
      <c r="H3" s="36"/>
      <c r="I3" s="37"/>
    </row>
    <row r="4" spans="1:23">
      <c r="F4" s="6" t="s">
        <v>6</v>
      </c>
      <c r="G4" s="6" t="s">
        <v>7</v>
      </c>
      <c r="H4" s="6" t="s">
        <v>8</v>
      </c>
      <c r="I4" s="6" t="s">
        <v>9</v>
      </c>
    </row>
    <row r="5" spans="1:23">
      <c r="F5" s="6">
        <v>8</v>
      </c>
      <c r="G5" s="6">
        <v>1</v>
      </c>
      <c r="H5" s="6">
        <v>2</v>
      </c>
      <c r="I5" s="6" t="str">
        <f>IF(ISBLANK(H5)," ",F3&amp;"("&amp;F5&amp;","&amp;G5&amp;","&amp;H5&amp;")")</f>
        <v>ARIMA(8,1,2)</v>
      </c>
    </row>
    <row r="7" spans="1:23">
      <c r="A7" s="38" t="s">
        <v>13</v>
      </c>
      <c r="B7" s="39"/>
      <c r="C7" s="39"/>
      <c r="D7" s="39"/>
      <c r="E7" s="39"/>
      <c r="F7" s="39"/>
      <c r="G7" s="40"/>
      <c r="I7" s="38" t="s">
        <v>22</v>
      </c>
      <c r="J7" s="39"/>
      <c r="K7" s="39"/>
      <c r="L7" s="39"/>
      <c r="M7" s="39"/>
      <c r="N7" s="39"/>
      <c r="O7" s="40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8" t="s">
        <v>14</v>
      </c>
      <c r="G8" s="40"/>
      <c r="I8" s="23"/>
      <c r="J8" s="23" t="s">
        <v>10</v>
      </c>
      <c r="K8" s="23" t="s">
        <v>11</v>
      </c>
      <c r="L8" s="23" t="s">
        <v>12</v>
      </c>
      <c r="M8" s="8"/>
      <c r="N8" s="38" t="s">
        <v>14</v>
      </c>
      <c r="O8" s="40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6" t="s">
        <v>15</v>
      </c>
      <c r="G9" s="28">
        <f>ABS(G22/G20-1)</f>
        <v>1.096452236169887E-2</v>
      </c>
      <c r="I9" s="4">
        <v>0</v>
      </c>
      <c r="J9" s="4">
        <v>0</v>
      </c>
      <c r="K9" s="4">
        <v>0</v>
      </c>
      <c r="L9" s="4">
        <v>0</v>
      </c>
      <c r="M9" s="8"/>
      <c r="N9" s="6" t="s">
        <v>15</v>
      </c>
      <c r="O9" s="28">
        <f>ABS(O22/O20-1)</f>
        <v>3.5157592783566227E-2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6" t="s">
        <v>16</v>
      </c>
      <c r="G10" s="24">
        <f>AVERAGE(D9:D32)</f>
        <v>0.29512734160341048</v>
      </c>
      <c r="I10" s="4">
        <v>1</v>
      </c>
      <c r="J10" s="4">
        <v>0</v>
      </c>
      <c r="K10" s="4">
        <v>0</v>
      </c>
      <c r="L10" s="4">
        <v>0</v>
      </c>
      <c r="M10" s="8"/>
      <c r="N10" s="6" t="s">
        <v>16</v>
      </c>
      <c r="O10" s="24">
        <f>AVERAGE(L9:L32)</f>
        <v>0.30384175835216004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6" t="s">
        <v>17</v>
      </c>
      <c r="G11" s="24">
        <f>AVERAGE(D16:D27)</f>
        <v>0.59025468320682095</v>
      </c>
      <c r="I11" s="4">
        <v>2</v>
      </c>
      <c r="J11" s="4">
        <v>0</v>
      </c>
      <c r="K11" s="4">
        <v>0</v>
      </c>
      <c r="L11" s="4">
        <v>0</v>
      </c>
      <c r="M11" s="8"/>
      <c r="N11" s="6" t="s">
        <v>17</v>
      </c>
      <c r="O11" s="24">
        <f>AVERAGE(L16:L27)</f>
        <v>0.60768351670432008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0.22208551833690771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0.23569415842751981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6" t="s">
        <v>1</v>
      </c>
      <c r="G14" s="24">
        <f>AVERAGE(D18:D20)</f>
        <v>5.3687979989216927E-2</v>
      </c>
      <c r="I14" s="4">
        <v>5</v>
      </c>
      <c r="J14" s="4">
        <v>0</v>
      </c>
      <c r="K14" s="4">
        <v>0</v>
      </c>
      <c r="L14" s="4">
        <v>0</v>
      </c>
      <c r="M14" s="8"/>
      <c r="N14" s="6" t="s">
        <v>1</v>
      </c>
      <c r="O14" s="24">
        <f>AVERAGE(L18:L20)</f>
        <v>0.10979467388860176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6" t="s">
        <v>2</v>
      </c>
      <c r="G15" s="24">
        <f>AVERAGE(D21:D23)</f>
        <v>4.6842753341979515E-2</v>
      </c>
      <c r="I15" s="4">
        <v>6</v>
      </c>
      <c r="J15" s="4">
        <v>0</v>
      </c>
      <c r="K15" s="4">
        <v>0</v>
      </c>
      <c r="L15" s="4">
        <v>0</v>
      </c>
      <c r="M15" s="8"/>
      <c r="N15" s="6" t="s">
        <v>2</v>
      </c>
      <c r="O15" s="24">
        <f>AVERAGE(L21:L23)</f>
        <v>4.6842753341979515E-2</v>
      </c>
    </row>
    <row r="16" spans="1:23">
      <c r="A16" s="4">
        <v>7</v>
      </c>
      <c r="B16" s="4">
        <v>6439</v>
      </c>
      <c r="C16" s="4">
        <v>5109</v>
      </c>
      <c r="D16" s="26">
        <f t="shared" ref="D16:D27" si="0">ABS(C16/B16-1)</f>
        <v>0.20655381270383599</v>
      </c>
      <c r="E16" s="8"/>
      <c r="F16" s="6" t="s">
        <v>3</v>
      </c>
      <c r="G16" s="24">
        <f>AVERAGE(D24:D26)</f>
        <v>0.3913436576297678</v>
      </c>
      <c r="I16" s="4">
        <v>7</v>
      </c>
      <c r="J16" s="4">
        <v>6439</v>
      </c>
      <c r="K16" s="4">
        <v>3942.2857140000001</v>
      </c>
      <c r="L16" s="26">
        <f t="shared" ref="L16:L27" si="1">ABS(K16/J16-1)</f>
        <v>0.3877487631619817</v>
      </c>
      <c r="M16" s="8"/>
      <c r="N16" s="6" t="s">
        <v>3</v>
      </c>
      <c r="O16" s="24">
        <f>AVERAGE(L24:L26)</f>
        <v>0.3913436576297678</v>
      </c>
    </row>
    <row r="17" spans="1:15">
      <c r="A17" s="4">
        <v>8</v>
      </c>
      <c r="B17" s="4">
        <v>23885</v>
      </c>
      <c r="C17" s="4">
        <v>12905</v>
      </c>
      <c r="D17" s="26">
        <f t="shared" si="0"/>
        <v>0.45970274230688712</v>
      </c>
      <c r="E17" s="8"/>
      <c r="F17" s="6" t="s">
        <v>4</v>
      </c>
      <c r="G17" s="24">
        <f>AVERAGE(D27:D29)</f>
        <v>1.6470588235294119</v>
      </c>
      <c r="I17" s="4">
        <v>8</v>
      </c>
      <c r="J17" s="4">
        <v>23885</v>
      </c>
      <c r="K17" s="4">
        <v>16257.714286</v>
      </c>
      <c r="L17" s="26">
        <f t="shared" si="1"/>
        <v>0.31933371212057771</v>
      </c>
      <c r="M17" s="8"/>
      <c r="N17" s="6" t="s">
        <v>4</v>
      </c>
      <c r="O17" s="24">
        <f>AVERAGE(L27:L29)</f>
        <v>1.6470588235294119</v>
      </c>
    </row>
    <row r="18" spans="1:15">
      <c r="A18" s="4">
        <v>9</v>
      </c>
      <c r="B18" s="4">
        <v>27418</v>
      </c>
      <c r="C18" s="4">
        <v>29265</v>
      </c>
      <c r="D18" s="26">
        <f t="shared" si="0"/>
        <v>6.7364505069662295E-2</v>
      </c>
      <c r="E18" s="8"/>
      <c r="F18" s="8"/>
      <c r="G18" s="12"/>
      <c r="I18" s="4">
        <v>9</v>
      </c>
      <c r="J18" s="4">
        <v>27418</v>
      </c>
      <c r="K18" s="4">
        <v>20956</v>
      </c>
      <c r="L18" s="26">
        <f t="shared" si="1"/>
        <v>0.23568458676781678</v>
      </c>
      <c r="M18" s="8"/>
      <c r="N18" s="8"/>
      <c r="O18" s="12"/>
    </row>
    <row r="19" spans="1:15">
      <c r="A19" s="4">
        <v>10</v>
      </c>
      <c r="B19" s="4">
        <v>27103</v>
      </c>
      <c r="C19" s="4">
        <v>27648</v>
      </c>
      <c r="D19" s="26">
        <f t="shared" si="0"/>
        <v>2.0108475076559884E-2</v>
      </c>
      <c r="E19" s="8"/>
      <c r="F19" s="8"/>
      <c r="G19" s="12"/>
      <c r="I19" s="4">
        <v>10</v>
      </c>
      <c r="J19" s="4">
        <v>27103</v>
      </c>
      <c r="K19" s="4">
        <v>27648</v>
      </c>
      <c r="L19" s="26">
        <f t="shared" si="1"/>
        <v>2.0108475076559884E-2</v>
      </c>
      <c r="M19" s="8"/>
      <c r="N19" s="8"/>
      <c r="O19" s="12"/>
    </row>
    <row r="20" spans="1:15" ht="16.05" customHeight="1">
      <c r="A20" s="4">
        <v>11</v>
      </c>
      <c r="B20" s="4">
        <v>28672</v>
      </c>
      <c r="C20" s="4">
        <v>26562</v>
      </c>
      <c r="D20" s="26">
        <f t="shared" si="0"/>
        <v>7.3590959821428603E-2</v>
      </c>
      <c r="E20" s="8"/>
      <c r="F20" s="41" t="s">
        <v>18</v>
      </c>
      <c r="G20" s="42">
        <f>SUM(B9:B32)</f>
        <v>253089</v>
      </c>
      <c r="I20" s="4">
        <v>11</v>
      </c>
      <c r="J20" s="4">
        <v>28672</v>
      </c>
      <c r="K20" s="4">
        <v>26562</v>
      </c>
      <c r="L20" s="26">
        <f t="shared" si="1"/>
        <v>7.3590959821428603E-2</v>
      </c>
      <c r="M20" s="8"/>
      <c r="N20" s="41" t="s">
        <v>18</v>
      </c>
      <c r="O20" s="42">
        <f>SUM(J9:J32)</f>
        <v>253089</v>
      </c>
    </row>
    <row r="21" spans="1:15">
      <c r="A21" s="4">
        <v>12</v>
      </c>
      <c r="B21" s="4">
        <v>27874</v>
      </c>
      <c r="C21" s="4">
        <v>28597</v>
      </c>
      <c r="D21" s="26">
        <f t="shared" si="0"/>
        <v>2.5938150247542424E-2</v>
      </c>
      <c r="E21" s="8"/>
      <c r="F21" s="41"/>
      <c r="G21" s="42"/>
      <c r="I21" s="4">
        <v>12</v>
      </c>
      <c r="J21" s="4">
        <v>27874</v>
      </c>
      <c r="K21" s="4">
        <v>28597</v>
      </c>
      <c r="L21" s="26">
        <f t="shared" si="1"/>
        <v>2.5938150247542424E-2</v>
      </c>
      <c r="M21" s="8"/>
      <c r="N21" s="41"/>
      <c r="O21" s="42"/>
    </row>
    <row r="22" spans="1:15" ht="16.05" customHeight="1">
      <c r="A22" s="4">
        <v>13</v>
      </c>
      <c r="B22" s="4">
        <v>26562</v>
      </c>
      <c r="C22" s="4">
        <v>26080</v>
      </c>
      <c r="D22" s="26">
        <f t="shared" si="0"/>
        <v>1.8146223928921068E-2</v>
      </c>
      <c r="E22" s="8"/>
      <c r="F22" s="41" t="s">
        <v>19</v>
      </c>
      <c r="G22" s="42">
        <f>SUM(C9:C32)</f>
        <v>250314</v>
      </c>
      <c r="I22" s="4">
        <v>13</v>
      </c>
      <c r="J22" s="4">
        <v>26562</v>
      </c>
      <c r="K22" s="4">
        <v>26080</v>
      </c>
      <c r="L22" s="26">
        <f t="shared" si="1"/>
        <v>1.8146223928921068E-2</v>
      </c>
      <c r="M22" s="8"/>
      <c r="N22" s="41" t="s">
        <v>19</v>
      </c>
      <c r="O22" s="42">
        <f>SUM(K9:K32)</f>
        <v>244191</v>
      </c>
    </row>
    <row r="23" spans="1:15">
      <c r="A23" s="4">
        <v>14</v>
      </c>
      <c r="B23" s="4">
        <v>27052</v>
      </c>
      <c r="C23" s="4">
        <v>24443</v>
      </c>
      <c r="D23" s="26">
        <f t="shared" si="0"/>
        <v>9.6443885849475053E-2</v>
      </c>
      <c r="E23" s="8"/>
      <c r="F23" s="41"/>
      <c r="G23" s="42"/>
      <c r="I23" s="4">
        <v>14</v>
      </c>
      <c r="J23" s="4">
        <v>27052</v>
      </c>
      <c r="K23" s="4">
        <v>24443</v>
      </c>
      <c r="L23" s="26">
        <f t="shared" si="1"/>
        <v>9.6443885849475053E-2</v>
      </c>
      <c r="M23" s="8"/>
      <c r="N23" s="41"/>
      <c r="O23" s="42"/>
    </row>
    <row r="24" spans="1:15">
      <c r="A24" s="4">
        <v>15</v>
      </c>
      <c r="B24" s="4">
        <v>20626</v>
      </c>
      <c r="C24" s="4">
        <v>25394</v>
      </c>
      <c r="D24" s="26">
        <f t="shared" si="0"/>
        <v>0.23116454959759536</v>
      </c>
      <c r="E24" s="8"/>
      <c r="F24" s="8"/>
      <c r="G24" s="12"/>
      <c r="I24" s="4">
        <v>15</v>
      </c>
      <c r="J24" s="4">
        <v>20626</v>
      </c>
      <c r="K24" s="4">
        <v>25394</v>
      </c>
      <c r="L24" s="26">
        <f t="shared" si="1"/>
        <v>0.23116454959759536</v>
      </c>
      <c r="M24" s="8"/>
      <c r="N24" s="8"/>
      <c r="O24" s="12"/>
    </row>
    <row r="25" spans="1:15">
      <c r="A25" s="4">
        <v>16</v>
      </c>
      <c r="B25" s="4">
        <v>23483</v>
      </c>
      <c r="C25" s="4">
        <v>16497</v>
      </c>
      <c r="D25" s="26">
        <f t="shared" si="0"/>
        <v>0.29749180258059016</v>
      </c>
      <c r="E25" s="8"/>
      <c r="F25" s="8"/>
      <c r="G25" s="12"/>
      <c r="I25" s="4">
        <v>16</v>
      </c>
      <c r="J25" s="4">
        <v>23483</v>
      </c>
      <c r="K25" s="4">
        <v>16497</v>
      </c>
      <c r="L25" s="26">
        <f t="shared" si="1"/>
        <v>0.29749180258059016</v>
      </c>
      <c r="M25" s="8"/>
      <c r="N25" s="8"/>
      <c r="O25" s="12"/>
    </row>
    <row r="26" spans="1:15">
      <c r="A26" s="4">
        <v>17</v>
      </c>
      <c r="B26" s="4">
        <v>12853</v>
      </c>
      <c r="C26" s="4">
        <v>21148</v>
      </c>
      <c r="D26" s="26">
        <f t="shared" si="0"/>
        <v>0.64537462071111795</v>
      </c>
      <c r="E26" s="8"/>
      <c r="F26" s="8"/>
      <c r="G26" s="12"/>
      <c r="I26" s="4">
        <v>17</v>
      </c>
      <c r="J26" s="4">
        <v>12853</v>
      </c>
      <c r="K26" s="4">
        <v>21148</v>
      </c>
      <c r="L26" s="26">
        <f t="shared" si="1"/>
        <v>0.64537462071111795</v>
      </c>
      <c r="M26" s="8"/>
      <c r="N26" s="8"/>
      <c r="O26" s="12"/>
    </row>
    <row r="27" spans="1:15">
      <c r="A27" s="4">
        <v>18</v>
      </c>
      <c r="B27" s="4">
        <v>1122</v>
      </c>
      <c r="C27" s="4">
        <v>6666</v>
      </c>
      <c r="D27" s="26">
        <f t="shared" si="0"/>
        <v>4.9411764705882355</v>
      </c>
      <c r="E27" s="8"/>
      <c r="F27" s="8"/>
      <c r="G27" s="12"/>
      <c r="I27" s="4">
        <v>18</v>
      </c>
      <c r="J27" s="4">
        <v>1122</v>
      </c>
      <c r="K27" s="4">
        <v>6666</v>
      </c>
      <c r="L27" s="26">
        <f t="shared" si="1"/>
        <v>4.9411764705882355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8" t="s">
        <v>21</v>
      </c>
      <c r="B35" s="39"/>
      <c r="C35" s="39"/>
      <c r="D35" s="39"/>
      <c r="E35" s="39"/>
      <c r="F35" s="39"/>
      <c r="G35" s="40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8" t="s">
        <v>14</v>
      </c>
      <c r="G36" s="40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6" t="s">
        <v>15</v>
      </c>
      <c r="G37" s="28">
        <f>ABS(G50/G48-1)</f>
        <v>6.406385557254568E-2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6" t="s">
        <v>16</v>
      </c>
      <c r="G38" s="24">
        <f>AVERAGE(D37:D60)</f>
        <v>0.12121742736301076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6" t="s">
        <v>17</v>
      </c>
      <c r="G39" s="24">
        <f>AVERAGE(D44:D55)</f>
        <v>0.24243485472602153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0.23569415842751981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6" t="s">
        <v>1</v>
      </c>
      <c r="G42" s="24">
        <f>AVERAGE(D46:D48)</f>
        <v>0.10979467388860176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6" t="s">
        <v>2</v>
      </c>
      <c r="G43" s="24">
        <f>AVERAGE(D49:D51)</f>
        <v>4.6842753341979515E-2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6439</v>
      </c>
      <c r="C44" s="4">
        <v>3942.2857140000001</v>
      </c>
      <c r="D44" s="26">
        <f t="shared" ref="D44:D55" si="2">ABS(C44/B44-1)</f>
        <v>0.3877487631619817</v>
      </c>
      <c r="E44" s="8"/>
      <c r="F44" s="6" t="s">
        <v>3</v>
      </c>
      <c r="G44" s="24">
        <f>AVERAGE(D52:D54)</f>
        <v>0.13440639028698342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23885</v>
      </c>
      <c r="C45" s="4">
        <v>16257.714286</v>
      </c>
      <c r="D45" s="26">
        <f t="shared" si="2"/>
        <v>0.31933371212057771</v>
      </c>
      <c r="E45" s="8"/>
      <c r="F45" s="6" t="s">
        <v>4</v>
      </c>
      <c r="G45" s="24">
        <f>AVERAGE(D55:D57)</f>
        <v>0.44300144295900168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27418</v>
      </c>
      <c r="C46" s="4">
        <v>20956</v>
      </c>
      <c r="D46" s="26">
        <f t="shared" si="2"/>
        <v>0.23568458676781678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27103</v>
      </c>
      <c r="C47" s="4">
        <v>27648</v>
      </c>
      <c r="D47" s="26">
        <f t="shared" si="2"/>
        <v>2.0108475076559884E-2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.05" customHeight="1">
      <c r="A48" s="4">
        <v>11</v>
      </c>
      <c r="B48" s="4">
        <v>28672</v>
      </c>
      <c r="C48" s="4">
        <v>26562</v>
      </c>
      <c r="D48" s="26">
        <f t="shared" si="2"/>
        <v>7.3590959821428603E-2</v>
      </c>
      <c r="E48" s="8"/>
      <c r="F48" s="41" t="s">
        <v>18</v>
      </c>
      <c r="G48" s="42">
        <f>SUM(B37:B60)</f>
        <v>253089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27874</v>
      </c>
      <c r="C49" s="4">
        <v>28597</v>
      </c>
      <c r="D49" s="26">
        <f t="shared" si="2"/>
        <v>2.5938150247542424E-2</v>
      </c>
      <c r="E49" s="8"/>
      <c r="F49" s="41"/>
      <c r="G49" s="42"/>
      <c r="I49" s="19"/>
      <c r="J49" s="8"/>
      <c r="K49" s="8"/>
      <c r="L49" s="8"/>
      <c r="M49" s="8"/>
      <c r="N49" s="8"/>
      <c r="O49" s="12"/>
    </row>
    <row r="50" spans="1:15" ht="16.05" customHeight="1">
      <c r="A50" s="4">
        <v>13</v>
      </c>
      <c r="B50" s="4">
        <v>26562</v>
      </c>
      <c r="C50" s="4">
        <v>26080</v>
      </c>
      <c r="D50" s="26">
        <f t="shared" si="2"/>
        <v>1.8146223928921068E-2</v>
      </c>
      <c r="E50" s="8"/>
      <c r="F50" s="41" t="s">
        <v>19</v>
      </c>
      <c r="G50" s="42">
        <f>SUM(C37:C60)</f>
        <v>236875.142857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27052</v>
      </c>
      <c r="C51" s="4">
        <v>24443</v>
      </c>
      <c r="D51" s="26">
        <f t="shared" si="2"/>
        <v>9.6443885849475053E-2</v>
      </c>
      <c r="E51" s="8"/>
      <c r="F51" s="41"/>
      <c r="G51" s="42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20626</v>
      </c>
      <c r="C52" s="4">
        <v>25394</v>
      </c>
      <c r="D52" s="26">
        <f t="shared" si="2"/>
        <v>0.23116454959759536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23483</v>
      </c>
      <c r="C53" s="4">
        <v>20791</v>
      </c>
      <c r="D53" s="26">
        <f t="shared" si="2"/>
        <v>0.11463611974619936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12853</v>
      </c>
      <c r="C54" s="4">
        <v>13591</v>
      </c>
      <c r="D54" s="26">
        <f t="shared" si="2"/>
        <v>5.7418501517155551E-2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1122</v>
      </c>
      <c r="C55" s="4">
        <v>2613.1428569999998</v>
      </c>
      <c r="D55" s="26">
        <f t="shared" si="2"/>
        <v>1.329004328877005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1:O1"/>
    <mergeCell ref="F3:I3"/>
    <mergeCell ref="A7:G7"/>
    <mergeCell ref="I7:O7"/>
    <mergeCell ref="F8:G8"/>
    <mergeCell ref="N8:O8"/>
    <mergeCell ref="F20:F21"/>
    <mergeCell ref="G20:G21"/>
    <mergeCell ref="N20:N21"/>
    <mergeCell ref="O20:O21"/>
    <mergeCell ref="F22:F23"/>
    <mergeCell ref="G22:G23"/>
    <mergeCell ref="N22:N23"/>
    <mergeCell ref="O22:O23"/>
    <mergeCell ref="A35:G35"/>
    <mergeCell ref="F36:G36"/>
    <mergeCell ref="F48:F49"/>
    <mergeCell ref="G48:G49"/>
    <mergeCell ref="F50:F51"/>
    <mergeCell ref="G50:G51"/>
  </mergeCells>
  <pageMargins left="0.7" right="0.7" top="0.75" bottom="0.75" header="0.3" footer="0.3"/>
  <pageSetup scale="5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GICIS306</vt:lpstr>
      <vt:lpstr>GICIS307</vt:lpstr>
      <vt:lpstr>GICIS308</vt:lpstr>
      <vt:lpstr>GICIS309</vt:lpstr>
      <vt:lpstr>GICIS310</vt:lpstr>
      <vt:lpstr>GICIS311</vt:lpstr>
      <vt:lpstr>GICIS312</vt:lpstr>
      <vt:lpstr>GICIS313</vt:lpstr>
      <vt:lpstr>GICIS314</vt:lpstr>
      <vt:lpstr>GICIS315</vt:lpstr>
      <vt:lpstr>GICIS316</vt:lpstr>
      <vt:lpstr>GICIS317</vt:lpstr>
      <vt:lpstr>GICIS318</vt:lpstr>
      <vt:lpstr>GICIS319</vt:lpstr>
      <vt:lpstr>GICIS320</vt:lpstr>
      <vt:lpstr>GICIS321</vt:lpstr>
      <vt:lpstr>GICIS322</vt:lpstr>
      <vt:lpstr>GICIS323</vt:lpstr>
      <vt:lpstr>GICIS324</vt:lpstr>
      <vt:lpstr>GICIS325</vt:lpstr>
      <vt:lpstr>GICIS326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Job Ramirez Cambero</cp:lastModifiedBy>
  <dcterms:created xsi:type="dcterms:W3CDTF">2020-05-01T16:47:36Z</dcterms:created>
  <dcterms:modified xsi:type="dcterms:W3CDTF">2020-05-06T15:23:40Z</dcterms:modified>
</cp:coreProperties>
</file>