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farmer/Documents/LDEO/Inorganic calcite-GCA/Submitted March 19th 2018/Revision/"/>
    </mc:Choice>
  </mc:AlternateContent>
  <xr:revisionPtr revIDLastSave="0" documentId="13_ncr:1_{CF7ACF3C-619A-8E41-84B0-3288675DA3C1}" xr6:coauthVersionLast="36" xr6:coauthVersionMax="36" xr10:uidLastSave="{00000000-0000-0000-0000-000000000000}"/>
  <bookViews>
    <workbookView xWindow="11460" yWindow="460" windowWidth="25600" windowHeight="14980" tabRatio="500" activeTab="2" xr2:uid="{00000000-000D-0000-FFFF-FFFF00000000}"/>
  </bookViews>
  <sheets>
    <sheet name="Raw Data" sheetId="1" r:id="rId1"/>
    <sheet name="Speciation Calculations" sheetId="2" r:id="rId2"/>
    <sheet name="d11B-borate" sheetId="3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1" i="3" l="1"/>
  <c r="M61" i="3" s="1"/>
  <c r="F61" i="3"/>
  <c r="K61" i="3" s="1"/>
  <c r="H61" i="3"/>
  <c r="I61" i="3"/>
  <c r="G61" i="3"/>
  <c r="E61" i="3"/>
  <c r="J60" i="3"/>
  <c r="M60" i="3" s="1"/>
  <c r="F60" i="3"/>
  <c r="K60" i="3" s="1"/>
  <c r="H60" i="3"/>
  <c r="I60" i="3"/>
  <c r="G60" i="3"/>
  <c r="E60" i="3"/>
  <c r="J59" i="3"/>
  <c r="M59" i="3" s="1"/>
  <c r="F59" i="3"/>
  <c r="H59" i="3"/>
  <c r="K59" i="3"/>
  <c r="I59" i="3"/>
  <c r="G59" i="3"/>
  <c r="E59" i="3"/>
  <c r="J58" i="3"/>
  <c r="M58" i="3" s="1"/>
  <c r="F58" i="3"/>
  <c r="H58" i="3"/>
  <c r="L58" i="3"/>
  <c r="K58" i="3"/>
  <c r="I58" i="3"/>
  <c r="G58" i="3"/>
  <c r="E58" i="3"/>
  <c r="J57" i="3"/>
  <c r="M57" i="3" s="1"/>
  <c r="F57" i="3"/>
  <c r="H57" i="3"/>
  <c r="L57" i="3" s="1"/>
  <c r="I57" i="3"/>
  <c r="G57" i="3"/>
  <c r="E57" i="3"/>
  <c r="J56" i="3"/>
  <c r="F56" i="3"/>
  <c r="M56" i="3"/>
  <c r="H56" i="3"/>
  <c r="L56" i="3"/>
  <c r="K56" i="3"/>
  <c r="I56" i="3"/>
  <c r="G56" i="3"/>
  <c r="E56" i="3"/>
  <c r="J55" i="3"/>
  <c r="F55" i="3"/>
  <c r="K55" i="3" s="1"/>
  <c r="M55" i="3"/>
  <c r="H55" i="3"/>
  <c r="L55" i="3"/>
  <c r="I55" i="3"/>
  <c r="G55" i="3"/>
  <c r="E55" i="3"/>
  <c r="J54" i="3"/>
  <c r="M54" i="3" s="1"/>
  <c r="F54" i="3"/>
  <c r="K54" i="3" s="1"/>
  <c r="H54" i="3"/>
  <c r="L54" i="3"/>
  <c r="I54" i="3"/>
  <c r="G54" i="3"/>
  <c r="E54" i="3"/>
  <c r="J53" i="3"/>
  <c r="M53" i="3" s="1"/>
  <c r="F53" i="3"/>
  <c r="H53" i="3"/>
  <c r="K53" i="3" s="1"/>
  <c r="I53" i="3"/>
  <c r="G53" i="3"/>
  <c r="E53" i="3"/>
  <c r="J52" i="3"/>
  <c r="F52" i="3"/>
  <c r="M52" i="3"/>
  <c r="H52" i="3"/>
  <c r="L52" i="3"/>
  <c r="K52" i="3"/>
  <c r="I52" i="3"/>
  <c r="G52" i="3"/>
  <c r="E52" i="3"/>
  <c r="J51" i="3"/>
  <c r="F51" i="3"/>
  <c r="M51" i="3" s="1"/>
  <c r="H51" i="3"/>
  <c r="L51" i="3"/>
  <c r="I51" i="3"/>
  <c r="G51" i="3"/>
  <c r="E51" i="3"/>
  <c r="J50" i="3"/>
  <c r="M50" i="3" s="1"/>
  <c r="F50" i="3"/>
  <c r="H50" i="3"/>
  <c r="K50" i="3"/>
  <c r="I50" i="3"/>
  <c r="G50" i="3"/>
  <c r="E50" i="3"/>
  <c r="J49" i="3"/>
  <c r="F49" i="3"/>
  <c r="K49" i="3" s="1"/>
  <c r="M49" i="3"/>
  <c r="H49" i="3"/>
  <c r="L49" i="3"/>
  <c r="I49" i="3"/>
  <c r="G49" i="3"/>
  <c r="E49" i="3"/>
  <c r="J48" i="3"/>
  <c r="L48" i="3" s="1"/>
  <c r="F48" i="3"/>
  <c r="K48" i="3" s="1"/>
  <c r="H48" i="3"/>
  <c r="I48" i="3"/>
  <c r="G48" i="3"/>
  <c r="E48" i="3"/>
  <c r="J47" i="3"/>
  <c r="L47" i="3" s="1"/>
  <c r="F47" i="3"/>
  <c r="K47" i="3" s="1"/>
  <c r="M47" i="3"/>
  <c r="H47" i="3"/>
  <c r="I47" i="3"/>
  <c r="G47" i="3"/>
  <c r="E47" i="3"/>
  <c r="J46" i="3"/>
  <c r="M46" i="3" s="1"/>
  <c r="F46" i="3"/>
  <c r="K46" i="3" s="1"/>
  <c r="H46" i="3"/>
  <c r="I46" i="3"/>
  <c r="G46" i="3"/>
  <c r="E46" i="3"/>
  <c r="J45" i="3"/>
  <c r="M45" i="3" s="1"/>
  <c r="F45" i="3"/>
  <c r="H45" i="3"/>
  <c r="K45" i="3" s="1"/>
  <c r="I45" i="3"/>
  <c r="G45" i="3"/>
  <c r="E45" i="3"/>
  <c r="J44" i="3"/>
  <c r="F44" i="3"/>
  <c r="M44" i="3"/>
  <c r="H44" i="3"/>
  <c r="L44" i="3"/>
  <c r="K44" i="3"/>
  <c r="I44" i="3"/>
  <c r="G44" i="3"/>
  <c r="E44" i="3"/>
  <c r="J43" i="3"/>
  <c r="F43" i="3"/>
  <c r="M43" i="3" s="1"/>
  <c r="H43" i="3"/>
  <c r="L43" i="3"/>
  <c r="K43" i="3"/>
  <c r="I43" i="3"/>
  <c r="G43" i="3"/>
  <c r="E43" i="3"/>
  <c r="J42" i="3"/>
  <c r="M42" i="3" s="1"/>
  <c r="F42" i="3"/>
  <c r="H42" i="3"/>
  <c r="K42" i="3"/>
  <c r="I42" i="3"/>
  <c r="G42" i="3"/>
  <c r="E42" i="3"/>
  <c r="J41" i="3"/>
  <c r="F41" i="3"/>
  <c r="K41" i="3" s="1"/>
  <c r="H41" i="3"/>
  <c r="L41" i="3"/>
  <c r="I41" i="3"/>
  <c r="G41" i="3"/>
  <c r="E41" i="3"/>
  <c r="J40" i="3"/>
  <c r="L40" i="3" s="1"/>
  <c r="F40" i="3"/>
  <c r="K40" i="3" s="1"/>
  <c r="M40" i="3"/>
  <c r="H40" i="3"/>
  <c r="I40" i="3"/>
  <c r="G40" i="3"/>
  <c r="E40" i="3"/>
  <c r="J39" i="3"/>
  <c r="L39" i="3" s="1"/>
  <c r="F39" i="3"/>
  <c r="M39" i="3"/>
  <c r="H39" i="3"/>
  <c r="K39" i="3"/>
  <c r="I39" i="3"/>
  <c r="G39" i="3"/>
  <c r="E39" i="3"/>
  <c r="J38" i="3"/>
  <c r="M38" i="3" s="1"/>
  <c r="F38" i="3"/>
  <c r="K38" i="3" s="1"/>
  <c r="H38" i="3"/>
  <c r="L38" i="3"/>
  <c r="I38" i="3"/>
  <c r="G38" i="3"/>
  <c r="E38" i="3"/>
  <c r="J37" i="3"/>
  <c r="M37" i="3" s="1"/>
  <c r="F37" i="3"/>
  <c r="H37" i="3"/>
  <c r="K37" i="3" s="1"/>
  <c r="I37" i="3"/>
  <c r="G37" i="3"/>
  <c r="E37" i="3"/>
  <c r="J36" i="3"/>
  <c r="F36" i="3"/>
  <c r="M36" i="3"/>
  <c r="H36" i="3"/>
  <c r="L36" i="3" s="1"/>
  <c r="I36" i="3"/>
  <c r="G36" i="3"/>
  <c r="E36" i="3"/>
  <c r="J35" i="3"/>
  <c r="F35" i="3"/>
  <c r="M35" i="3" s="1"/>
  <c r="H35" i="3"/>
  <c r="L35" i="3" s="1"/>
  <c r="I35" i="3"/>
  <c r="G35" i="3"/>
  <c r="E35" i="3"/>
  <c r="J34" i="3"/>
  <c r="M34" i="3" s="1"/>
  <c r="F34" i="3"/>
  <c r="H34" i="3"/>
  <c r="K34" i="3"/>
  <c r="I34" i="3"/>
  <c r="G34" i="3"/>
  <c r="E34" i="3"/>
  <c r="J33" i="3"/>
  <c r="M33" i="3" s="1"/>
  <c r="F33" i="3"/>
  <c r="H33" i="3"/>
  <c r="L33" i="3"/>
  <c r="K33" i="3"/>
  <c r="I33" i="3"/>
  <c r="G33" i="3"/>
  <c r="E33" i="3"/>
  <c r="J32" i="3"/>
  <c r="M32" i="3" s="1"/>
  <c r="F32" i="3"/>
  <c r="K32" i="3" s="1"/>
  <c r="H32" i="3"/>
  <c r="L32" i="3" s="1"/>
  <c r="I32" i="3"/>
  <c r="G32" i="3"/>
  <c r="E32" i="3"/>
  <c r="J31" i="3"/>
  <c r="L31" i="3" s="1"/>
  <c r="F31" i="3"/>
  <c r="M31" i="3"/>
  <c r="H31" i="3"/>
  <c r="K31" i="3" s="1"/>
  <c r="I31" i="3"/>
  <c r="G31" i="3"/>
  <c r="E31" i="3"/>
  <c r="J30" i="3"/>
  <c r="F30" i="3"/>
  <c r="M30" i="3" s="1"/>
  <c r="H30" i="3"/>
  <c r="L30" i="3"/>
  <c r="I30" i="3"/>
  <c r="G30" i="3"/>
  <c r="E30" i="3"/>
  <c r="J29" i="3"/>
  <c r="M29" i="3" s="1"/>
  <c r="F29" i="3"/>
  <c r="K29" i="3" s="1"/>
  <c r="H29" i="3"/>
  <c r="I29" i="3"/>
  <c r="G29" i="3"/>
  <c r="E29" i="3"/>
  <c r="J28" i="3"/>
  <c r="M28" i="3" s="1"/>
  <c r="F28" i="3"/>
  <c r="H28" i="3"/>
  <c r="K28" i="3"/>
  <c r="I28" i="3"/>
  <c r="G28" i="3"/>
  <c r="E28" i="3"/>
  <c r="J27" i="3"/>
  <c r="F27" i="3"/>
  <c r="M27" i="3" s="1"/>
  <c r="H27" i="3"/>
  <c r="L27" i="3"/>
  <c r="I27" i="3"/>
  <c r="G27" i="3"/>
  <c r="E27" i="3"/>
  <c r="J26" i="3"/>
  <c r="L26" i="3" s="1"/>
  <c r="F26" i="3"/>
  <c r="M26" i="3"/>
  <c r="H26" i="3"/>
  <c r="K26" i="3"/>
  <c r="I26" i="3"/>
  <c r="G26" i="3"/>
  <c r="E26" i="3"/>
  <c r="J25" i="3"/>
  <c r="F25" i="3"/>
  <c r="K25" i="3" s="1"/>
  <c r="H25" i="3"/>
  <c r="L25" i="3" s="1"/>
  <c r="I25" i="3"/>
  <c r="G25" i="3"/>
  <c r="E25" i="3"/>
  <c r="J24" i="3"/>
  <c r="L24" i="3" s="1"/>
  <c r="F24" i="3"/>
  <c r="K24" i="3" s="1"/>
  <c r="H24" i="3"/>
  <c r="I24" i="3"/>
  <c r="G24" i="3"/>
  <c r="E24" i="3"/>
  <c r="J23" i="3"/>
  <c r="L23" i="3" s="1"/>
  <c r="F23" i="3"/>
  <c r="M23" i="3" s="1"/>
  <c r="H23" i="3"/>
  <c r="K23" i="3"/>
  <c r="I23" i="3"/>
  <c r="G23" i="3"/>
  <c r="E23" i="3"/>
  <c r="J22" i="3"/>
  <c r="M22" i="3" s="1"/>
  <c r="F22" i="3"/>
  <c r="K22" i="3" s="1"/>
  <c r="H22" i="3"/>
  <c r="L22" i="3"/>
  <c r="I22" i="3"/>
  <c r="G22" i="3"/>
  <c r="E22" i="3"/>
  <c r="J21" i="3"/>
  <c r="M21" i="3" s="1"/>
  <c r="F21" i="3"/>
  <c r="H21" i="3"/>
  <c r="K21" i="3"/>
  <c r="I21" i="3"/>
  <c r="G21" i="3"/>
  <c r="E21" i="3"/>
  <c r="J20" i="3"/>
  <c r="F20" i="3"/>
  <c r="M20" i="3"/>
  <c r="H20" i="3"/>
  <c r="L20" i="3"/>
  <c r="K20" i="3"/>
  <c r="I20" i="3"/>
  <c r="G20" i="3"/>
  <c r="E20" i="3"/>
  <c r="J19" i="3"/>
  <c r="M19" i="3" s="1"/>
  <c r="F19" i="3"/>
  <c r="K19" i="3" s="1"/>
  <c r="H19" i="3"/>
  <c r="I19" i="3"/>
  <c r="G19" i="3"/>
  <c r="E19" i="3"/>
  <c r="J18" i="3"/>
  <c r="L18" i="3" s="1"/>
  <c r="F18" i="3"/>
  <c r="M18" i="3"/>
  <c r="H18" i="3"/>
  <c r="K18" i="3"/>
  <c r="I18" i="3"/>
  <c r="G18" i="3"/>
  <c r="E18" i="3"/>
  <c r="J17" i="3"/>
  <c r="F17" i="3"/>
  <c r="K17" i="3" s="1"/>
  <c r="H17" i="3"/>
  <c r="L17" i="3" s="1"/>
  <c r="I17" i="3"/>
  <c r="G17" i="3"/>
  <c r="E17" i="3"/>
  <c r="J16" i="3"/>
  <c r="L16" i="3" s="1"/>
  <c r="F16" i="3"/>
  <c r="H16" i="3"/>
  <c r="K16" i="3" s="1"/>
  <c r="I16" i="3"/>
  <c r="G16" i="3"/>
  <c r="E16" i="3"/>
  <c r="J15" i="3"/>
  <c r="F15" i="3"/>
  <c r="M15" i="3" s="1"/>
  <c r="H15" i="3"/>
  <c r="L15" i="3"/>
  <c r="K15" i="3"/>
  <c r="I15" i="3"/>
  <c r="G15" i="3"/>
  <c r="E15" i="3"/>
  <c r="J14" i="3"/>
  <c r="M14" i="3" s="1"/>
  <c r="F14" i="3"/>
  <c r="K14" i="3" s="1"/>
  <c r="H14" i="3"/>
  <c r="L14" i="3"/>
  <c r="I14" i="3"/>
  <c r="G14" i="3"/>
  <c r="E14" i="3"/>
  <c r="J13" i="3"/>
  <c r="M13" i="3" s="1"/>
  <c r="F13" i="3"/>
  <c r="H13" i="3"/>
  <c r="K13" i="3"/>
  <c r="I13" i="3"/>
  <c r="G13" i="3"/>
  <c r="E13" i="3"/>
  <c r="J12" i="3"/>
  <c r="F12" i="3"/>
  <c r="K12" i="3" s="1"/>
  <c r="M12" i="3"/>
  <c r="H12" i="3"/>
  <c r="L12" i="3"/>
  <c r="I12" i="3"/>
  <c r="G12" i="3"/>
  <c r="E12" i="3"/>
  <c r="J11" i="3"/>
  <c r="M11" i="3" s="1"/>
  <c r="F11" i="3"/>
  <c r="K11" i="3" s="1"/>
  <c r="H11" i="3"/>
  <c r="I11" i="3"/>
  <c r="G11" i="3"/>
  <c r="E11" i="3"/>
  <c r="J10" i="3"/>
  <c r="L10" i="3" s="1"/>
  <c r="F10" i="3"/>
  <c r="M10" i="3"/>
  <c r="H10" i="3"/>
  <c r="K10" i="3"/>
  <c r="I10" i="3"/>
  <c r="G10" i="3"/>
  <c r="E10" i="3"/>
  <c r="J9" i="3"/>
  <c r="F9" i="3"/>
  <c r="K9" i="3" s="1"/>
  <c r="H9" i="3"/>
  <c r="L9" i="3" s="1"/>
  <c r="I9" i="3"/>
  <c r="G9" i="3"/>
  <c r="E9" i="3"/>
  <c r="J8" i="3"/>
  <c r="L8" i="3" s="1"/>
  <c r="F8" i="3"/>
  <c r="H8" i="3"/>
  <c r="K8" i="3" s="1"/>
  <c r="I8" i="3"/>
  <c r="G8" i="3"/>
  <c r="E8" i="3"/>
  <c r="J7" i="3"/>
  <c r="F7" i="3"/>
  <c r="M7" i="3" s="1"/>
  <c r="H7" i="3"/>
  <c r="L7" i="3"/>
  <c r="K7" i="3"/>
  <c r="I7" i="3"/>
  <c r="G7" i="3"/>
  <c r="E7" i="3"/>
  <c r="J6" i="3"/>
  <c r="M6" i="3" s="1"/>
  <c r="F6" i="3"/>
  <c r="K6" i="3" s="1"/>
  <c r="H6" i="3"/>
  <c r="L6" i="3"/>
  <c r="I6" i="3"/>
  <c r="G6" i="3"/>
  <c r="E6" i="3"/>
  <c r="J5" i="3"/>
  <c r="M5" i="3" s="1"/>
  <c r="F5" i="3"/>
  <c r="H5" i="3"/>
  <c r="K5" i="3"/>
  <c r="I5" i="3"/>
  <c r="G5" i="3"/>
  <c r="E5" i="3"/>
  <c r="J4" i="3"/>
  <c r="F4" i="3"/>
  <c r="K4" i="3" s="1"/>
  <c r="M4" i="3"/>
  <c r="H4" i="3"/>
  <c r="L4" i="3"/>
  <c r="I4" i="3"/>
  <c r="G4" i="3"/>
  <c r="E4" i="3"/>
  <c r="J3" i="3"/>
  <c r="M3" i="3" s="1"/>
  <c r="F3" i="3"/>
  <c r="K3" i="3" s="1"/>
  <c r="H3" i="3"/>
  <c r="I3" i="3"/>
  <c r="G3" i="3"/>
  <c r="E3" i="3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P31" i="1"/>
  <c r="N31" i="1"/>
  <c r="P30" i="1"/>
  <c r="N30" i="1"/>
  <c r="P29" i="1"/>
  <c r="N29" i="1"/>
  <c r="P28" i="1"/>
  <c r="N28" i="1"/>
  <c r="P27" i="1"/>
  <c r="N27" i="1"/>
  <c r="P26" i="1"/>
  <c r="N26" i="1"/>
  <c r="P25" i="1"/>
  <c r="N25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P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P3" i="1"/>
  <c r="N3" i="1"/>
  <c r="M8" i="3" l="1"/>
  <c r="M16" i="3"/>
  <c r="M24" i="3"/>
  <c r="K27" i="3"/>
  <c r="L34" i="3"/>
  <c r="K35" i="3"/>
  <c r="L42" i="3"/>
  <c r="M48" i="3"/>
  <c r="L50" i="3"/>
  <c r="K51" i="3"/>
  <c r="L3" i="3"/>
  <c r="M9" i="3"/>
  <c r="L11" i="3"/>
  <c r="M17" i="3"/>
  <c r="L19" i="3"/>
  <c r="M25" i="3"/>
  <c r="K36" i="3"/>
  <c r="M41" i="3"/>
  <c r="L59" i="3"/>
  <c r="L28" i="3"/>
  <c r="L60" i="3"/>
  <c r="L5" i="3"/>
  <c r="L13" i="3"/>
  <c r="L21" i="3"/>
  <c r="L29" i="3"/>
  <c r="K30" i="3"/>
  <c r="L37" i="3"/>
  <c r="L45" i="3"/>
  <c r="L53" i="3"/>
  <c r="L61" i="3"/>
  <c r="L46" i="3"/>
  <c r="K5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2" authorId="0" shapeId="0" xr:uid="{00000000-0006-0000-0000-000001000000}">
      <text>
        <r>
          <rPr>
            <sz val="10"/>
            <color rgb="FF000000"/>
            <rFont val="Arial"/>
          </rPr>
          <t>Kaczmarek B/Ca calculated from mg/kg reported values.
	-Oscar Branson
([mg/kg] / 10.811) / (1000 / 100.0869)
	-Oscar Branson
This value was 56
	-Oscar Branson</t>
        </r>
      </text>
    </comment>
  </commentList>
</comments>
</file>

<file path=xl/sharedStrings.xml><?xml version="1.0" encoding="utf-8"?>
<sst xmlns="http://schemas.openxmlformats.org/spreadsheetml/2006/main" count="709" uniqueCount="130">
  <si>
    <t>Solution</t>
  </si>
  <si>
    <t>Pitzer</t>
  </si>
  <si>
    <t>MyAMI/scaled seawater</t>
  </si>
  <si>
    <t>Study</t>
  </si>
  <si>
    <t>Phase</t>
  </si>
  <si>
    <t>Experiment</t>
  </si>
  <si>
    <t>d11B (‰ vs NIST951)</t>
  </si>
  <si>
    <t>d11B-borate, solution d11B</t>
  </si>
  <si>
    <t>d11B-borate, seawater d11B</t>
  </si>
  <si>
    <t>∆11B (davies-pitzer)</t>
  </si>
  <si>
    <t>∆11B (MyAMI-pitzer)</t>
  </si>
  <si>
    <t>∆11B (MyAMI-davies)</t>
  </si>
  <si>
    <t>Noireaux</t>
  </si>
  <si>
    <t>Calcite</t>
  </si>
  <si>
    <t>CaB-58(s)</t>
  </si>
  <si>
    <t>B &amp; C speciation: MINTEQV4 (Davies equation) (all concentrations molal)</t>
  </si>
  <si>
    <t>Solid</t>
  </si>
  <si>
    <t>Temp (°C)</t>
  </si>
  <si>
    <t>pH (NBS)</t>
  </si>
  <si>
    <t>[Na] (M)</t>
  </si>
  <si>
    <t>[Cl] (M)</t>
  </si>
  <si>
    <t>[B] (M)</t>
  </si>
  <si>
    <t>[Ca] (M)</t>
  </si>
  <si>
    <t>[DIC] (M)</t>
  </si>
  <si>
    <t>B &amp; C speciation: PITZER (all concentrations molal)</t>
  </si>
  <si>
    <t>[Mg] (M)</t>
  </si>
  <si>
    <t>d11B (permil vs NIST951)</t>
  </si>
  <si>
    <t>d11B_2std (permil vs NIST951)</t>
  </si>
  <si>
    <t>ionstr</t>
  </si>
  <si>
    <t>B/Ca (umol/mol)</t>
  </si>
  <si>
    <t>B/Ca_2std (umol/mol)</t>
  </si>
  <si>
    <t>logR</t>
  </si>
  <si>
    <t>logR_2std</t>
  </si>
  <si>
    <t>logR_unit</t>
  </si>
  <si>
    <t>seeds</t>
  </si>
  <si>
    <t>B &amp; C speciation: MyAMI, only Ca and Mg modified (assuming diluted seawater)</t>
  </si>
  <si>
    <t>KB*</t>
  </si>
  <si>
    <t>K1*</t>
  </si>
  <si>
    <t>K2*</t>
  </si>
  <si>
    <t>CaB-48(s)</t>
  </si>
  <si>
    <t>CaB-69(s)</t>
  </si>
  <si>
    <t>CaB-47(s)</t>
  </si>
  <si>
    <t>CaB-39(s)</t>
  </si>
  <si>
    <t>CaB-38(s)</t>
  </si>
  <si>
    <t>CaB-7(s)</t>
  </si>
  <si>
    <t>mol/m2/sec</t>
  </si>
  <si>
    <t>CaB-54(s)</t>
  </si>
  <si>
    <t>CaB-53(s)</t>
  </si>
  <si>
    <t>CaB-45(s)</t>
  </si>
  <si>
    <t>CaB-73(s)</t>
  </si>
  <si>
    <t>CaB-30</t>
  </si>
  <si>
    <t>CaB-77</t>
  </si>
  <si>
    <t>CaB-12</t>
  </si>
  <si>
    <t>CaB-70</t>
  </si>
  <si>
    <t>CaB-8</t>
  </si>
  <si>
    <t>CaB-111</t>
  </si>
  <si>
    <t>CaB-46</t>
  </si>
  <si>
    <t>CaB-85</t>
  </si>
  <si>
    <t>CaB-40</t>
  </si>
  <si>
    <t>CaB-9</t>
  </si>
  <si>
    <t>Aragonite</t>
  </si>
  <si>
    <t>CaB-10</t>
  </si>
  <si>
    <t>CaB-72</t>
  </si>
  <si>
    <t>CaB-19</t>
  </si>
  <si>
    <t>CaB-94</t>
  </si>
  <si>
    <t>CaB-79</t>
  </si>
  <si>
    <t>CaB-80</t>
  </si>
  <si>
    <t>CaB-26</t>
  </si>
  <si>
    <t>CaB-87</t>
  </si>
  <si>
    <t>Run 1</t>
  </si>
  <si>
    <t>Kaczmarek</t>
  </si>
  <si>
    <t>mg/mg/hr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</si>
  <si>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</si>
  <si>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</si>
  <si>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</si>
  <si>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</si>
  <si>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</si>
  <si>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</si>
  <si>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</si>
  <si>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</si>
  <si>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</si>
  <si>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</si>
  <si>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</si>
  <si>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</si>
  <si>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</si>
  <si>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</si>
  <si>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</si>
  <si>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Exp. 8C</t>
  </si>
  <si>
    <t>Uchikawa</t>
  </si>
  <si>
    <t>Exp. 8F</t>
  </si>
  <si>
    <t>Exp. 15A</t>
  </si>
  <si>
    <t>Exp. 9B</t>
  </si>
  <si>
    <t>Exp. 10A</t>
  </si>
  <si>
    <t>Exp. 4B</t>
  </si>
  <si>
    <t>Exp. 2B</t>
  </si>
  <si>
    <t>Exp. 1C</t>
  </si>
  <si>
    <t>Exp. 13C</t>
  </si>
  <si>
    <t>Exp. 12B</t>
  </si>
  <si>
    <t>Exp. 11A</t>
  </si>
  <si>
    <t>Exp. 19B</t>
  </si>
  <si>
    <t>Exp. 17B</t>
  </si>
  <si>
    <t>Exp. 16B</t>
  </si>
  <si>
    <t>Raw data only- no new calculations</t>
  </si>
  <si>
    <r>
      <t>[H</t>
    </r>
    <r>
      <rPr>
        <vertAlign val="subscript"/>
        <sz val="10"/>
        <color rgb="FF000000"/>
        <rFont val="Helvetica"/>
      </rPr>
      <t>3</t>
    </r>
    <r>
      <rPr>
        <sz val="10"/>
        <color rgb="FF000000"/>
        <rFont val="Helvetica"/>
      </rPr>
      <t>BO</t>
    </r>
    <r>
      <rPr>
        <vertAlign val="subscript"/>
        <sz val="10"/>
        <color rgb="FF000000"/>
        <rFont val="Helvetica"/>
      </rPr>
      <t>3</t>
    </r>
    <r>
      <rPr>
        <sz val="10"/>
        <color rgb="FF000000"/>
        <rFont val="Helvetica"/>
      </rPr>
      <t>]</t>
    </r>
  </si>
  <si>
    <r>
      <t>[H</t>
    </r>
    <r>
      <rPr>
        <vertAlign val="subscript"/>
        <sz val="10"/>
        <color rgb="FF000000"/>
        <rFont val="Helvetica"/>
      </rPr>
      <t>2</t>
    </r>
    <r>
      <rPr>
        <sz val="10"/>
        <color rgb="FF000000"/>
        <rFont val="Helvetica"/>
      </rPr>
      <t>BO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-</t>
    </r>
    <r>
      <rPr>
        <sz val="10"/>
        <color rgb="FF000000"/>
        <rFont val="Helvetica"/>
      </rPr>
      <t>]</t>
    </r>
  </si>
  <si>
    <r>
      <t>[NaH</t>
    </r>
    <r>
      <rPr>
        <vertAlign val="subscript"/>
        <sz val="10"/>
        <color rgb="FF000000"/>
        <rFont val="Helvetica"/>
      </rPr>
      <t>2</t>
    </r>
    <r>
      <rPr>
        <sz val="10"/>
        <color rgb="FF000000"/>
        <rFont val="Helvetica"/>
      </rPr>
      <t>BO</t>
    </r>
    <r>
      <rPr>
        <vertAlign val="subscript"/>
        <sz val="10"/>
        <color rgb="FF000000"/>
        <rFont val="Helvetica"/>
      </rPr>
      <t>3</t>
    </r>
    <r>
      <rPr>
        <sz val="10"/>
        <color rgb="FF000000"/>
        <rFont val="Helvetica"/>
      </rPr>
      <t>]</t>
    </r>
  </si>
  <si>
    <r>
      <t>[CaH</t>
    </r>
    <r>
      <rPr>
        <vertAlign val="subscript"/>
        <sz val="10"/>
        <color rgb="FF000000"/>
        <rFont val="Helvetica"/>
      </rPr>
      <t>2</t>
    </r>
    <r>
      <rPr>
        <sz val="10"/>
        <color rgb="FF000000"/>
        <rFont val="Helvetica"/>
      </rPr>
      <t>BO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+</t>
    </r>
    <r>
      <rPr>
        <sz val="10"/>
        <color rgb="FF000000"/>
        <rFont val="Helvetica"/>
      </rPr>
      <t>]</t>
    </r>
  </si>
  <si>
    <r>
      <t>[MgH</t>
    </r>
    <r>
      <rPr>
        <vertAlign val="subscript"/>
        <sz val="10"/>
        <color rgb="FF000000"/>
        <rFont val="Helvetica"/>
      </rPr>
      <t>2</t>
    </r>
    <r>
      <rPr>
        <sz val="10"/>
        <color rgb="FF000000"/>
        <rFont val="Helvetica"/>
      </rPr>
      <t>BO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+</t>
    </r>
    <r>
      <rPr>
        <sz val="10"/>
        <color rgb="FF000000"/>
        <rFont val="Helvetica"/>
      </rPr>
      <t>]</t>
    </r>
  </si>
  <si>
    <r>
      <t>SUM [H2BO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-</t>
    </r>
    <r>
      <rPr>
        <sz val="10"/>
        <color rgb="FF000000"/>
        <rFont val="Helvetica"/>
      </rPr>
      <t>]</t>
    </r>
  </si>
  <si>
    <r>
      <t>[HCO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-</t>
    </r>
    <r>
      <rPr>
        <sz val="10"/>
        <color rgb="FF000000"/>
        <rFont val="Helvetica"/>
      </rPr>
      <t>]</t>
    </r>
  </si>
  <si>
    <r>
      <t>[NaHCO</t>
    </r>
    <r>
      <rPr>
        <vertAlign val="subscript"/>
        <sz val="10"/>
        <color rgb="FF000000"/>
        <rFont val="Helvetica"/>
      </rPr>
      <t>3</t>
    </r>
    <r>
      <rPr>
        <sz val="10"/>
        <color rgb="FF000000"/>
        <rFont val="Helvetica"/>
      </rPr>
      <t>]</t>
    </r>
  </si>
  <si>
    <r>
      <t>[CaHCO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+</t>
    </r>
    <r>
      <rPr>
        <sz val="10"/>
        <color rgb="FF000000"/>
        <rFont val="Helvetica"/>
      </rPr>
      <t>]</t>
    </r>
  </si>
  <si>
    <r>
      <t>[MgHCO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+</t>
    </r>
    <r>
      <rPr>
        <sz val="10"/>
        <color rgb="FF000000"/>
        <rFont val="Helvetica"/>
      </rPr>
      <t>]</t>
    </r>
  </si>
  <si>
    <r>
      <t>[CO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2-</t>
    </r>
    <r>
      <rPr>
        <sz val="10"/>
        <color rgb="FF000000"/>
        <rFont val="Helvetica"/>
      </rPr>
      <t>]</t>
    </r>
  </si>
  <si>
    <r>
      <t>[NaCO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-</t>
    </r>
    <r>
      <rPr>
        <sz val="10"/>
        <color rgb="FF000000"/>
        <rFont val="Helvetica"/>
      </rPr>
      <t>]</t>
    </r>
  </si>
  <si>
    <r>
      <t>[CaCO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0</t>
    </r>
    <r>
      <rPr>
        <sz val="10"/>
        <color rgb="FF000000"/>
        <rFont val="Helvetica"/>
      </rPr>
      <t>]</t>
    </r>
  </si>
  <si>
    <r>
      <t>[MgCO</t>
    </r>
    <r>
      <rPr>
        <vertAlign val="subscript"/>
        <sz val="10"/>
        <color rgb="FF000000"/>
        <rFont val="Helvetica"/>
      </rPr>
      <t>3</t>
    </r>
    <r>
      <rPr>
        <sz val="10"/>
        <color rgb="FF000000"/>
        <rFont val="Helvetica"/>
      </rPr>
      <t>]</t>
    </r>
  </si>
  <si>
    <r>
      <t>[H</t>
    </r>
    <r>
      <rPr>
        <vertAlign val="subscript"/>
        <sz val="10"/>
        <color rgb="FF000000"/>
        <rFont val="Helvetica"/>
      </rPr>
      <t>2</t>
    </r>
    <r>
      <rPr>
        <sz val="10"/>
        <color rgb="FF000000"/>
        <rFont val="Helvetica"/>
      </rPr>
      <t>CO</t>
    </r>
    <r>
      <rPr>
        <vertAlign val="subscript"/>
        <sz val="10"/>
        <color rgb="FF000000"/>
        <rFont val="Helvetica"/>
      </rPr>
      <t>3</t>
    </r>
    <r>
      <rPr>
        <sz val="10"/>
        <color rgb="FF000000"/>
        <rFont val="Helvetica"/>
      </rPr>
      <t>]</t>
    </r>
  </si>
  <si>
    <r>
      <t>SUM [HCO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-</t>
    </r>
    <r>
      <rPr>
        <sz val="10"/>
        <color rgb="FF000000"/>
        <rFont val="Helvetica"/>
      </rPr>
      <t>]</t>
    </r>
  </si>
  <si>
    <r>
      <t>SUM [CO</t>
    </r>
    <r>
      <rPr>
        <vertAlign val="subscript"/>
        <sz val="10"/>
        <color rgb="FF000000"/>
        <rFont val="Helvetica"/>
      </rPr>
      <t>3</t>
    </r>
    <r>
      <rPr>
        <vertAlign val="superscript"/>
        <sz val="10"/>
        <color rgb="FF000000"/>
        <rFont val="Helvetica"/>
      </rPr>
      <t>2-</t>
    </r>
    <r>
      <rPr>
        <sz val="10"/>
        <color rgb="FF000000"/>
        <rFont val="Helvetica"/>
      </rPr>
      <t>]</t>
    </r>
  </si>
  <si>
    <r>
      <t>[B(OH)</t>
    </r>
    <r>
      <rPr>
        <vertAlign val="subscript"/>
        <sz val="10"/>
        <color rgb="FF000000"/>
        <rFont val="Helvetica"/>
      </rPr>
      <t>3</t>
    </r>
    <r>
      <rPr>
        <sz val="10"/>
        <color rgb="FF000000"/>
        <rFont val="Helvetica"/>
      </rPr>
      <t>]</t>
    </r>
  </si>
  <si>
    <r>
      <t>[B(OH)</t>
    </r>
    <r>
      <rPr>
        <vertAlign val="subscript"/>
        <sz val="10"/>
        <color rgb="FF000000"/>
        <rFont val="Helvetica"/>
      </rPr>
      <t>4</t>
    </r>
    <r>
      <rPr>
        <vertAlign val="superscript"/>
        <sz val="10"/>
        <color rgb="FF000000"/>
        <rFont val="Helvetica"/>
      </rPr>
      <t>-</t>
    </r>
    <r>
      <rPr>
        <sz val="10"/>
        <color rgb="FF000000"/>
        <rFont val="Helvetica"/>
      </rPr>
      <t>]</t>
    </r>
  </si>
  <si>
    <r>
      <t>[CaB(OH)</t>
    </r>
    <r>
      <rPr>
        <vertAlign val="subscript"/>
        <sz val="10"/>
        <color rgb="FF000000"/>
        <rFont val="Helvetica"/>
      </rPr>
      <t>4</t>
    </r>
    <r>
      <rPr>
        <vertAlign val="superscript"/>
        <sz val="10"/>
        <color rgb="FF000000"/>
        <rFont val="Helvetica"/>
      </rPr>
      <t>+</t>
    </r>
    <r>
      <rPr>
        <sz val="10"/>
        <color rgb="FF000000"/>
        <rFont val="Helvetica"/>
      </rPr>
      <t>]</t>
    </r>
  </si>
  <si>
    <r>
      <t>[MgB(OH)</t>
    </r>
    <r>
      <rPr>
        <vertAlign val="subscript"/>
        <sz val="10"/>
        <color rgb="FF000000"/>
        <rFont val="Helvetica"/>
      </rPr>
      <t>4</t>
    </r>
    <r>
      <rPr>
        <vertAlign val="superscript"/>
        <sz val="10"/>
        <color rgb="FF000000"/>
        <rFont val="Helvetica"/>
      </rPr>
      <t>+</t>
    </r>
    <r>
      <rPr>
        <sz val="10"/>
        <color rgb="FF000000"/>
        <rFont val="Helvetica"/>
      </rPr>
      <t>]</t>
    </r>
  </si>
  <si>
    <r>
      <t>SUM [B(OH)</t>
    </r>
    <r>
      <rPr>
        <vertAlign val="subscript"/>
        <sz val="10"/>
        <color rgb="FF000000"/>
        <rFont val="Helvetica"/>
      </rPr>
      <t>4</t>
    </r>
    <r>
      <rPr>
        <vertAlign val="superscript"/>
        <sz val="10"/>
        <color rgb="FF000000"/>
        <rFont val="Helvetica"/>
      </rPr>
      <t>-</t>
    </r>
    <r>
      <rPr>
        <sz val="10"/>
        <color rgb="FF000000"/>
        <rFont val="Helvetica"/>
      </rPr>
      <t>]</t>
    </r>
  </si>
  <si>
    <r>
      <t>[CO</t>
    </r>
    <r>
      <rPr>
        <vertAlign val="subscript"/>
        <sz val="10"/>
        <color rgb="FF000000"/>
        <rFont val="Helvetica"/>
      </rPr>
      <t>2</t>
    </r>
    <r>
      <rPr>
        <sz val="10"/>
        <color rgb="FF000000"/>
        <rFont val="Helvetica"/>
      </rPr>
      <t>]</t>
    </r>
  </si>
  <si>
    <t>Note: using Nir fractionation (α = 1.026)</t>
  </si>
  <si>
    <t>Differences</t>
  </si>
  <si>
    <t>MINTEQ4/Davies</t>
  </si>
  <si>
    <t>Updated by JRF on 3/4/2020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</si>
</sst>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</font>
    <font>
      <sz val="10"/>
      <color rgb="FF000000"/>
      <name val="Helvetica"/>
    </font>
    <font>
      <sz val="10"/>
      <name val="Helvetica"/>
    </font>
    <font>
      <b/>
      <sz val="10"/>
      <color rgb="FF000000"/>
      <name val="Helvetica"/>
    </font>
    <font>
      <vertAlign val="subscript"/>
      <sz val="10"/>
      <color rgb="FF000000"/>
      <name val="Helvetica"/>
    </font>
    <font>
      <vertAlign val="superscript"/>
      <sz val="10"/>
      <color rgb="FF000000"/>
      <name val="Helvetica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color rgb="FF000000"/>
      <name val="Helvetica"/>
    </font>
    <font>
      <b/>
      <i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 applyFont="1" applyAlignment="1"/>
    <xf numFmtId="2" fontId="1" fillId="0" borderId="0" xfId="0" applyNumberFormat="1" applyFont="1"/>
    <xf numFmtId="0" fontId="2" fillId="0" borderId="0" xfId="0" applyFont="1" applyAlignment="1"/>
    <xf numFmtId="0" fontId="3" fillId="0" borderId="0" xfId="0" applyFont="1" applyAlignment="1"/>
    <xf numFmtId="2" fontId="3" fillId="0" borderId="0" xfId="0" applyNumberFormat="1" applyFont="1" applyAlignme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/>
    <xf numFmtId="0" fontId="2" fillId="2" borderId="0" xfId="0" applyFont="1" applyFill="1" applyAlignment="1"/>
    <xf numFmtId="11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/>
    <xf numFmtId="0" fontId="2" fillId="5" borderId="0" xfId="0" applyFont="1" applyFill="1" applyAlignment="1"/>
    <xf numFmtId="11" fontId="2" fillId="6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7" borderId="0" xfId="0" applyFont="1" applyFill="1" applyAlignment="1"/>
    <xf numFmtId="11" fontId="2" fillId="8" borderId="0" xfId="0" applyNumberFormat="1" applyFont="1" applyFill="1" applyAlignment="1">
      <alignment horizontal="right"/>
    </xf>
    <xf numFmtId="0" fontId="2" fillId="8" borderId="0" xfId="0" applyFont="1" applyFill="1" applyAlignment="1"/>
    <xf numFmtId="4" fontId="3" fillId="0" borderId="0" xfId="0" applyNumberFormat="1" applyFont="1"/>
    <xf numFmtId="0" fontId="9" fillId="2" borderId="0" xfId="0" applyFont="1" applyFill="1" applyAlignment="1"/>
    <xf numFmtId="0" fontId="4" fillId="8" borderId="0" xfId="0" applyFont="1" applyFill="1" applyAlignment="1"/>
    <xf numFmtId="4" fontId="3" fillId="8" borderId="0" xfId="0" applyNumberFormat="1" applyFont="1" applyFill="1"/>
    <xf numFmtId="0" fontId="4" fillId="3" borderId="0" xfId="0" applyFont="1" applyFill="1" applyAlignment="1"/>
    <xf numFmtId="0" fontId="2" fillId="3" borderId="0" xfId="0" applyFont="1" applyFill="1" applyAlignment="1"/>
    <xf numFmtId="4" fontId="3" fillId="3" borderId="0" xfId="0" applyNumberFormat="1" applyFont="1" applyFill="1"/>
    <xf numFmtId="0" fontId="4" fillId="6" borderId="0" xfId="0" applyFont="1" applyFill="1" applyAlignment="1"/>
    <xf numFmtId="0" fontId="2" fillId="6" borderId="0" xfId="0" applyFont="1" applyFill="1" applyAlignment="1"/>
    <xf numFmtId="4" fontId="3" fillId="6" borderId="0" xfId="0" applyNumberFormat="1" applyFont="1" applyFill="1"/>
    <xf numFmtId="0" fontId="4" fillId="9" borderId="0" xfId="0" applyFont="1" applyFill="1" applyAlignment="1"/>
    <xf numFmtId="0" fontId="2" fillId="9" borderId="0" xfId="0" applyFont="1" applyFill="1" applyAlignment="1"/>
    <xf numFmtId="0" fontId="3" fillId="9" borderId="0" xfId="0" applyFont="1" applyFill="1" applyAlignment="1"/>
    <xf numFmtId="4" fontId="3" fillId="9" borderId="0" xfId="0" applyNumberFormat="1" applyFont="1" applyFill="1"/>
    <xf numFmtId="0" fontId="4" fillId="2" borderId="0" xfId="0" applyFont="1" applyFill="1" applyAlignment="1"/>
    <xf numFmtId="0" fontId="0" fillId="0" borderId="0" xfId="0" applyFont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0" fontId="4" fillId="7" borderId="0" xfId="0" applyFont="1" applyFill="1" applyAlignment="1"/>
    <xf numFmtId="0" fontId="4" fillId="8" borderId="0" xfId="0" applyFont="1" applyFill="1" applyAlignment="1"/>
    <xf numFmtId="0" fontId="2" fillId="10" borderId="0" xfId="0" applyFont="1" applyFill="1" applyAlignment="1">
      <alignment horizontal="right"/>
    </xf>
    <xf numFmtId="11" fontId="2" fillId="10" borderId="0" xfId="0" applyNumberFormat="1" applyFont="1" applyFill="1" applyAlignment="1">
      <alignment horizontal="right"/>
    </xf>
    <xf numFmtId="0" fontId="10" fillId="10" borderId="0" xfId="0" applyFont="1" applyFill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zoomScale="110" zoomScaleNormal="110" workbookViewId="0">
      <pane xSplit="3" ySplit="2" topLeftCell="D37" activePane="bottomRight" state="frozenSplit"/>
      <selection pane="topRight" activeCell="B1" sqref="B1"/>
      <selection pane="bottomLeft" activeCell="A3" sqref="A3"/>
      <selection pane="bottomRight" activeCell="A63" sqref="A63:B63"/>
    </sheetView>
  </sheetViews>
  <sheetFormatPr baseColWidth="10" defaultColWidth="14.5" defaultRowHeight="15.75" customHeight="1"/>
  <cols>
    <col min="2" max="2" width="9.6640625" bestFit="1" customWidth="1"/>
    <col min="3" max="3" width="8.33203125" bestFit="1" customWidth="1"/>
    <col min="4" max="4" width="8.83203125" bestFit="1" customWidth="1"/>
    <col min="5" max="5" width="8.5" bestFit="1" customWidth="1"/>
    <col min="6" max="7" width="7.33203125" bestFit="1" customWidth="1"/>
    <col min="8" max="9" width="8" bestFit="1" customWidth="1"/>
    <col min="10" max="10" width="8.1640625" bestFit="1" customWidth="1"/>
    <col min="11" max="11" width="8" bestFit="1" customWidth="1"/>
    <col min="12" max="12" width="20.5" bestFit="1" customWidth="1"/>
    <col min="13" max="13" width="24.6640625" bestFit="1" customWidth="1"/>
    <col min="14" max="14" width="7.33203125" bestFit="1" customWidth="1"/>
    <col min="16" max="16" width="17.5" bestFit="1" customWidth="1"/>
    <col min="17" max="17" width="20.5" bestFit="1" customWidth="1"/>
    <col min="18" max="18" width="24.6640625" bestFit="1" customWidth="1"/>
  </cols>
  <sheetData>
    <row r="1" spans="1:22" ht="13">
      <c r="A1" s="33" t="s">
        <v>102</v>
      </c>
      <c r="B1" s="34"/>
      <c r="C1" s="34"/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3" t="s">
        <v>0</v>
      </c>
      <c r="M1" s="3" t="s">
        <v>0</v>
      </c>
      <c r="N1" s="4" t="s">
        <v>0</v>
      </c>
      <c r="O1" s="4" t="s">
        <v>16</v>
      </c>
      <c r="P1" s="4" t="s">
        <v>16</v>
      </c>
      <c r="Q1" s="4" t="s">
        <v>16</v>
      </c>
      <c r="R1" s="4" t="s">
        <v>16</v>
      </c>
      <c r="S1" s="3" t="s">
        <v>16</v>
      </c>
      <c r="T1" s="3" t="s">
        <v>16</v>
      </c>
      <c r="U1" s="3" t="s">
        <v>16</v>
      </c>
      <c r="V1" s="3" t="s">
        <v>16</v>
      </c>
    </row>
    <row r="2" spans="1:22" ht="13">
      <c r="A2" s="2" t="s">
        <v>5</v>
      </c>
      <c r="B2" s="2" t="s">
        <v>3</v>
      </c>
      <c r="C2" s="2" t="s">
        <v>4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3" t="s">
        <v>25</v>
      </c>
      <c r="L2" s="3" t="s">
        <v>26</v>
      </c>
      <c r="M2" s="3" t="s">
        <v>27</v>
      </c>
      <c r="N2" s="4" t="s">
        <v>28</v>
      </c>
      <c r="O2" s="4" t="s">
        <v>29</v>
      </c>
      <c r="P2" s="4" t="s">
        <v>30</v>
      </c>
      <c r="Q2" s="4" t="s">
        <v>26</v>
      </c>
      <c r="R2" s="4" t="s">
        <v>27</v>
      </c>
      <c r="S2" s="3" t="s">
        <v>31</v>
      </c>
      <c r="T2" s="3" t="s">
        <v>32</v>
      </c>
      <c r="U2" s="3" t="s">
        <v>33</v>
      </c>
      <c r="V2" s="3" t="s">
        <v>34</v>
      </c>
    </row>
    <row r="3" spans="1:22" ht="13">
      <c r="A3" s="2" t="s">
        <v>14</v>
      </c>
      <c r="B3" s="2" t="s">
        <v>12</v>
      </c>
      <c r="C3" s="2" t="s">
        <v>13</v>
      </c>
      <c r="D3" s="5">
        <v>25</v>
      </c>
      <c r="E3" s="5">
        <v>9.39</v>
      </c>
      <c r="F3" s="5">
        <v>0.1</v>
      </c>
      <c r="G3" s="5">
        <v>0.1</v>
      </c>
      <c r="H3" s="6">
        <v>5.7879999999999997E-3</v>
      </c>
      <c r="I3" s="6">
        <v>3.6900000000000002E-5</v>
      </c>
      <c r="J3" s="6">
        <v>1.064E-2</v>
      </c>
      <c r="K3" s="3">
        <v>0</v>
      </c>
      <c r="L3" s="3">
        <v>-0.8</v>
      </c>
      <c r="M3" s="3">
        <v>0.4</v>
      </c>
      <c r="N3" s="7">
        <f t="shared" ref="N3:N61" si="0">0.5*(F3 + G3 + I3*2^2 +K3*2^2)</f>
        <v>0.1000738</v>
      </c>
      <c r="O3" s="7">
        <v>129.626</v>
      </c>
      <c r="P3" s="8">
        <f t="shared" ref="P3:P31" si="1">O3*0.02</f>
        <v>2.5925199999999999</v>
      </c>
      <c r="Q3" s="4">
        <v>-12.9</v>
      </c>
      <c r="R3" s="4">
        <v>1.9</v>
      </c>
      <c r="S3" s="3">
        <v>-7.34</v>
      </c>
      <c r="T3" s="2"/>
      <c r="U3" s="3" t="s">
        <v>45</v>
      </c>
      <c r="V3" s="3" t="b">
        <v>1</v>
      </c>
    </row>
    <row r="4" spans="1:22" ht="13">
      <c r="A4" s="2" t="s">
        <v>39</v>
      </c>
      <c r="B4" s="2" t="s">
        <v>12</v>
      </c>
      <c r="C4" s="2" t="s">
        <v>13</v>
      </c>
      <c r="D4" s="5">
        <v>25</v>
      </c>
      <c r="E4" s="5">
        <v>8.4700000000000006</v>
      </c>
      <c r="F4" s="5">
        <v>0.1</v>
      </c>
      <c r="G4" s="5">
        <v>0.1</v>
      </c>
      <c r="H4" s="6">
        <v>5.6769999999999998E-3</v>
      </c>
      <c r="I4" s="6">
        <v>6.9939999999999998E-4</v>
      </c>
      <c r="J4" s="6">
        <v>2.1159999999999998E-3</v>
      </c>
      <c r="K4" s="3">
        <v>0</v>
      </c>
      <c r="L4" s="3">
        <v>-0.8</v>
      </c>
      <c r="M4" s="3">
        <v>0.4</v>
      </c>
      <c r="N4" s="7">
        <f t="shared" si="0"/>
        <v>0.10139880000000001</v>
      </c>
      <c r="O4" s="7">
        <v>111.108</v>
      </c>
      <c r="P4" s="8">
        <f t="shared" si="1"/>
        <v>2.2221600000000001</v>
      </c>
      <c r="Q4" s="4">
        <v>-15.1</v>
      </c>
      <c r="R4" s="4">
        <v>0.2</v>
      </c>
      <c r="S4" s="3">
        <v>-7.37</v>
      </c>
      <c r="T4" s="2"/>
      <c r="U4" s="3" t="s">
        <v>45</v>
      </c>
      <c r="V4" s="3" t="b">
        <v>1</v>
      </c>
    </row>
    <row r="5" spans="1:22" ht="13">
      <c r="A5" s="2" t="s">
        <v>40</v>
      </c>
      <c r="B5" s="2" t="s">
        <v>12</v>
      </c>
      <c r="C5" s="2" t="s">
        <v>13</v>
      </c>
      <c r="D5" s="5">
        <v>25</v>
      </c>
      <c r="E5" s="5">
        <v>8.3800000000000008</v>
      </c>
      <c r="F5" s="5">
        <v>0.1</v>
      </c>
      <c r="G5" s="5">
        <v>0.1</v>
      </c>
      <c r="H5" s="6">
        <v>1.5640000000000001E-2</v>
      </c>
      <c r="I5" s="6">
        <v>5.8180000000000005E-4</v>
      </c>
      <c r="J5" s="6">
        <v>2.3110000000000001E-3</v>
      </c>
      <c r="K5" s="3">
        <v>0</v>
      </c>
      <c r="L5" s="3">
        <v>-0.8</v>
      </c>
      <c r="M5" s="3">
        <v>0.4</v>
      </c>
      <c r="N5" s="7">
        <f t="shared" si="0"/>
        <v>0.10116360000000001</v>
      </c>
      <c r="O5" s="7">
        <v>111.108</v>
      </c>
      <c r="P5" s="8">
        <f t="shared" si="1"/>
        <v>2.2221600000000001</v>
      </c>
      <c r="Q5" s="4">
        <v>-14.8</v>
      </c>
      <c r="R5" s="4">
        <v>0.2</v>
      </c>
      <c r="S5" s="3">
        <v>-9.09</v>
      </c>
      <c r="T5" s="2"/>
      <c r="U5" s="3" t="s">
        <v>45</v>
      </c>
      <c r="V5" s="3" t="b">
        <v>1</v>
      </c>
    </row>
    <row r="6" spans="1:22" ht="13">
      <c r="A6" s="2" t="s">
        <v>41</v>
      </c>
      <c r="B6" s="2" t="s">
        <v>12</v>
      </c>
      <c r="C6" s="2" t="s">
        <v>13</v>
      </c>
      <c r="D6" s="5">
        <v>25</v>
      </c>
      <c r="E6" s="5">
        <v>8.34</v>
      </c>
      <c r="F6" s="5">
        <v>0.1</v>
      </c>
      <c r="G6" s="5">
        <v>0.1</v>
      </c>
      <c r="H6" s="6">
        <v>1.7729999999999999E-2</v>
      </c>
      <c r="I6" s="6">
        <v>1.0629999999999999E-3</v>
      </c>
      <c r="J6" s="6">
        <v>1.5430000000000001E-3</v>
      </c>
      <c r="K6" s="3">
        <v>0</v>
      </c>
      <c r="L6" s="3">
        <v>-0.8</v>
      </c>
      <c r="M6" s="3">
        <v>0.4</v>
      </c>
      <c r="N6" s="7">
        <f t="shared" si="0"/>
        <v>0.10212600000000001</v>
      </c>
      <c r="O6" s="7">
        <v>509.24599999999998</v>
      </c>
      <c r="P6" s="8">
        <f t="shared" si="1"/>
        <v>10.18492</v>
      </c>
      <c r="Q6" s="4">
        <v>-15.5</v>
      </c>
      <c r="R6" s="4">
        <v>0.2</v>
      </c>
      <c r="S6" s="3">
        <v>-7.41</v>
      </c>
      <c r="T6" s="2"/>
      <c r="U6" s="3" t="s">
        <v>45</v>
      </c>
      <c r="V6" s="3" t="b">
        <v>1</v>
      </c>
    </row>
    <row r="7" spans="1:22" ht="13">
      <c r="A7" s="2" t="s">
        <v>42</v>
      </c>
      <c r="B7" s="2" t="s">
        <v>12</v>
      </c>
      <c r="C7" s="2" t="s">
        <v>13</v>
      </c>
      <c r="D7" s="5">
        <v>25</v>
      </c>
      <c r="E7" s="5">
        <v>8.2899999999999991</v>
      </c>
      <c r="F7" s="5">
        <v>0.1</v>
      </c>
      <c r="G7" s="5">
        <v>0.1</v>
      </c>
      <c r="H7" s="6">
        <v>2.0310000000000002E-2</v>
      </c>
      <c r="I7" s="6">
        <v>1.2930000000000001E-3</v>
      </c>
      <c r="J7" s="6">
        <v>1.6410000000000001E-3</v>
      </c>
      <c r="K7" s="3">
        <v>0</v>
      </c>
      <c r="L7" s="3">
        <v>-0.8</v>
      </c>
      <c r="M7" s="3">
        <v>0.4</v>
      </c>
      <c r="N7" s="7">
        <f t="shared" si="0"/>
        <v>0.10258600000000001</v>
      </c>
      <c r="O7" s="7">
        <v>157.40299999999999</v>
      </c>
      <c r="P7" s="8">
        <f t="shared" si="1"/>
        <v>3.1480600000000001</v>
      </c>
      <c r="Q7" s="4">
        <v>-13.4</v>
      </c>
      <c r="R7" s="4">
        <v>0.2</v>
      </c>
      <c r="S7" s="3">
        <v>-9.17</v>
      </c>
      <c r="T7" s="2"/>
      <c r="U7" s="3" t="s">
        <v>45</v>
      </c>
      <c r="V7" s="3" t="b">
        <v>1</v>
      </c>
    </row>
    <row r="8" spans="1:22" ht="13">
      <c r="A8" s="2" t="s">
        <v>43</v>
      </c>
      <c r="B8" s="2" t="s">
        <v>12</v>
      </c>
      <c r="C8" s="2" t="s">
        <v>13</v>
      </c>
      <c r="D8" s="5">
        <v>25</v>
      </c>
      <c r="E8" s="5">
        <v>8.7899999999999991</v>
      </c>
      <c r="F8" s="5">
        <v>0.1</v>
      </c>
      <c r="G8" s="5">
        <v>0.1</v>
      </c>
      <c r="H8" s="6">
        <v>1.6990000000000002E-2</v>
      </c>
      <c r="I8" s="6">
        <v>1.8420000000000001E-4</v>
      </c>
      <c r="J8" s="6">
        <v>3.16E-3</v>
      </c>
      <c r="K8" s="3">
        <v>0</v>
      </c>
      <c r="L8" s="3">
        <v>-0.8</v>
      </c>
      <c r="M8" s="3">
        <v>0.4</v>
      </c>
      <c r="N8" s="7">
        <f t="shared" si="0"/>
        <v>0.10036840000000001</v>
      </c>
      <c r="O8" s="4">
        <v>333.32499999999999</v>
      </c>
      <c r="P8" s="8">
        <f t="shared" si="1"/>
        <v>6.6665000000000001</v>
      </c>
      <c r="Q8" s="4">
        <v>-12.9</v>
      </c>
      <c r="R8" s="4">
        <v>0.2</v>
      </c>
      <c r="S8" s="3">
        <v>-8.36</v>
      </c>
      <c r="T8" s="2"/>
      <c r="U8" s="3" t="s">
        <v>45</v>
      </c>
      <c r="V8" s="3" t="b">
        <v>1</v>
      </c>
    </row>
    <row r="9" spans="1:22" ht="13">
      <c r="A9" s="2" t="s">
        <v>44</v>
      </c>
      <c r="B9" s="2" t="s">
        <v>12</v>
      </c>
      <c r="C9" s="2" t="s">
        <v>13</v>
      </c>
      <c r="D9" s="5">
        <v>25</v>
      </c>
      <c r="E9" s="5">
        <v>7.53</v>
      </c>
      <c r="F9" s="5">
        <v>0.1</v>
      </c>
      <c r="G9" s="5">
        <v>0.1</v>
      </c>
      <c r="H9" s="6">
        <v>1.6389999999999998E-2</v>
      </c>
      <c r="I9" s="6">
        <v>3.2399999999999998E-3</v>
      </c>
      <c r="J9" s="6">
        <v>4.6049999999999997E-3</v>
      </c>
      <c r="K9" s="3">
        <v>0</v>
      </c>
      <c r="L9" s="3">
        <v>-0.8</v>
      </c>
      <c r="M9" s="3">
        <v>0.4</v>
      </c>
      <c r="N9" s="7">
        <f t="shared" si="0"/>
        <v>0.10648000000000001</v>
      </c>
      <c r="O9" s="7">
        <v>287.02999999999997</v>
      </c>
      <c r="P9" s="8">
        <f t="shared" si="1"/>
        <v>5.7405999999999997</v>
      </c>
      <c r="Q9" s="4">
        <v>-17.5</v>
      </c>
      <c r="R9" s="4">
        <v>0.8</v>
      </c>
      <c r="S9" s="3">
        <v>-7.33</v>
      </c>
      <c r="T9" s="2"/>
      <c r="U9" s="3" t="s">
        <v>45</v>
      </c>
      <c r="V9" s="3" t="b">
        <v>1</v>
      </c>
    </row>
    <row r="10" spans="1:22" ht="13">
      <c r="A10" s="2" t="s">
        <v>46</v>
      </c>
      <c r="B10" s="2" t="s">
        <v>12</v>
      </c>
      <c r="C10" s="2" t="s">
        <v>13</v>
      </c>
      <c r="D10" s="5">
        <v>25</v>
      </c>
      <c r="E10" s="5">
        <v>7.41</v>
      </c>
      <c r="F10" s="5">
        <v>0.1</v>
      </c>
      <c r="G10" s="5">
        <v>0.1</v>
      </c>
      <c r="H10" s="6">
        <v>5.4689999999999999E-3</v>
      </c>
      <c r="I10" s="6">
        <v>4.5300000000000002E-3</v>
      </c>
      <c r="J10" s="6">
        <v>3.6749999999999999E-3</v>
      </c>
      <c r="K10" s="3">
        <v>0</v>
      </c>
      <c r="L10" s="3">
        <v>-0.8</v>
      </c>
      <c r="M10" s="3">
        <v>0.4</v>
      </c>
      <c r="N10" s="7">
        <f t="shared" si="0"/>
        <v>0.10906</v>
      </c>
      <c r="O10" s="7">
        <v>212.95699999999999</v>
      </c>
      <c r="P10" s="8">
        <f t="shared" si="1"/>
        <v>4.2591400000000004</v>
      </c>
      <c r="Q10" s="4">
        <v>-14.8</v>
      </c>
      <c r="R10" s="4">
        <v>0.7</v>
      </c>
      <c r="S10" s="3">
        <v>-7.49</v>
      </c>
      <c r="T10" s="2"/>
      <c r="U10" s="3" t="s">
        <v>45</v>
      </c>
      <c r="V10" s="3" t="b">
        <v>1</v>
      </c>
    </row>
    <row r="11" spans="1:22" ht="13">
      <c r="A11" s="2" t="s">
        <v>47</v>
      </c>
      <c r="B11" s="2" t="s">
        <v>12</v>
      </c>
      <c r="C11" s="2" t="s">
        <v>13</v>
      </c>
      <c r="D11" s="5">
        <v>25</v>
      </c>
      <c r="E11" s="5">
        <v>7.4</v>
      </c>
      <c r="F11" s="5">
        <v>0.1</v>
      </c>
      <c r="G11" s="5">
        <v>0.1</v>
      </c>
      <c r="H11" s="6">
        <v>1.6330000000000001E-2</v>
      </c>
      <c r="I11" s="6">
        <v>5.1320000000000003E-3</v>
      </c>
      <c r="J11" s="6">
        <v>3.8939999999999999E-3</v>
      </c>
      <c r="K11" s="3">
        <v>0</v>
      </c>
      <c r="L11" s="3">
        <v>-0.8</v>
      </c>
      <c r="M11" s="3">
        <v>0.4</v>
      </c>
      <c r="N11" s="7">
        <f t="shared" si="0"/>
        <v>0.110264</v>
      </c>
      <c r="O11" s="4">
        <v>351.84300000000002</v>
      </c>
      <c r="P11" s="8">
        <f t="shared" si="1"/>
        <v>7.0368600000000008</v>
      </c>
      <c r="Q11" s="4">
        <v>-16.600000000000001</v>
      </c>
      <c r="R11" s="4">
        <v>0.6</v>
      </c>
      <c r="S11" s="3">
        <v>-7.48</v>
      </c>
      <c r="T11" s="2"/>
      <c r="U11" s="3" t="s">
        <v>45</v>
      </c>
      <c r="V11" s="3" t="b">
        <v>1</v>
      </c>
    </row>
    <row r="12" spans="1:22" ht="13">
      <c r="A12" s="2" t="s">
        <v>48</v>
      </c>
      <c r="B12" s="2" t="s">
        <v>12</v>
      </c>
      <c r="C12" s="2" t="s">
        <v>13</v>
      </c>
      <c r="D12" s="5">
        <v>25</v>
      </c>
      <c r="E12" s="5">
        <v>8.7200000000000006</v>
      </c>
      <c r="F12" s="5">
        <v>0.2</v>
      </c>
      <c r="G12" s="5">
        <v>0.2</v>
      </c>
      <c r="H12" s="6">
        <v>1.5890000000000001E-2</v>
      </c>
      <c r="I12" s="6">
        <v>2.4350000000000001E-4</v>
      </c>
      <c r="J12" s="6">
        <v>4.071E-3</v>
      </c>
      <c r="K12" s="3">
        <v>0</v>
      </c>
      <c r="L12" s="3">
        <v>-0.8</v>
      </c>
      <c r="M12" s="3">
        <v>0.4</v>
      </c>
      <c r="N12" s="7">
        <f t="shared" si="0"/>
        <v>0.200487</v>
      </c>
      <c r="O12" s="4">
        <v>1462.925</v>
      </c>
      <c r="P12" s="8">
        <f t="shared" si="1"/>
        <v>29.258499999999998</v>
      </c>
      <c r="Q12" s="4">
        <v>-12.3</v>
      </c>
      <c r="R12" s="4">
        <v>0.4</v>
      </c>
      <c r="S12" s="3">
        <v>-7.01</v>
      </c>
      <c r="T12" s="2"/>
      <c r="U12" s="3" t="s">
        <v>45</v>
      </c>
      <c r="V12" s="3" t="b">
        <v>1</v>
      </c>
    </row>
    <row r="13" spans="1:22" ht="13">
      <c r="A13" s="2" t="s">
        <v>49</v>
      </c>
      <c r="B13" s="2" t="s">
        <v>12</v>
      </c>
      <c r="C13" s="2" t="s">
        <v>13</v>
      </c>
      <c r="D13" s="5">
        <v>25</v>
      </c>
      <c r="E13" s="5">
        <v>8.8800000000000008</v>
      </c>
      <c r="F13" s="5">
        <v>0.2</v>
      </c>
      <c r="G13" s="5">
        <v>0.2</v>
      </c>
      <c r="H13" s="6">
        <v>1.474E-2</v>
      </c>
      <c r="I13" s="6">
        <v>1.617E-4</v>
      </c>
      <c r="J13" s="6">
        <v>1.018E-2</v>
      </c>
      <c r="K13" s="3">
        <v>0</v>
      </c>
      <c r="L13" s="3">
        <v>-0.8</v>
      </c>
      <c r="M13" s="3">
        <v>0.4</v>
      </c>
      <c r="N13" s="7">
        <f t="shared" si="0"/>
        <v>0.20032340000000001</v>
      </c>
      <c r="O13" s="4">
        <v>342.584</v>
      </c>
      <c r="P13" s="8">
        <f t="shared" si="1"/>
        <v>6.85168</v>
      </c>
      <c r="Q13" s="4">
        <v>-11.7</v>
      </c>
      <c r="R13" s="4">
        <v>0.2</v>
      </c>
      <c r="S13" s="3">
        <v>-7.24</v>
      </c>
      <c r="T13" s="2"/>
      <c r="U13" s="3" t="s">
        <v>45</v>
      </c>
      <c r="V13" s="3" t="b">
        <v>1</v>
      </c>
    </row>
    <row r="14" spans="1:22" ht="13">
      <c r="A14" s="2" t="s">
        <v>50</v>
      </c>
      <c r="B14" s="2" t="s">
        <v>12</v>
      </c>
      <c r="C14" s="2" t="s">
        <v>13</v>
      </c>
      <c r="D14" s="5">
        <v>25</v>
      </c>
      <c r="E14" s="5">
        <v>8.5500000000000007</v>
      </c>
      <c r="F14" s="5">
        <v>0.1</v>
      </c>
      <c r="G14" s="5">
        <v>0.1</v>
      </c>
      <c r="H14" s="6">
        <v>4.398E-3</v>
      </c>
      <c r="I14" s="6">
        <v>5.5940000000000004E-4</v>
      </c>
      <c r="J14" s="6">
        <v>2.088E-3</v>
      </c>
      <c r="K14" s="3">
        <v>0</v>
      </c>
      <c r="L14" s="3">
        <v>-0.8</v>
      </c>
      <c r="M14" s="3">
        <v>0.4</v>
      </c>
      <c r="N14" s="7">
        <f t="shared" si="0"/>
        <v>0.10111880000000001</v>
      </c>
      <c r="O14" s="7">
        <v>324.06599999999997</v>
      </c>
      <c r="P14" s="8">
        <f t="shared" si="1"/>
        <v>6.4813199999999993</v>
      </c>
      <c r="Q14" s="4">
        <v>-14.9</v>
      </c>
      <c r="R14" s="4">
        <v>0.2</v>
      </c>
      <c r="S14" s="3">
        <v>-6.02</v>
      </c>
      <c r="T14" s="2"/>
      <c r="U14" s="3" t="s">
        <v>45</v>
      </c>
      <c r="V14" s="3" t="b">
        <v>0</v>
      </c>
    </row>
    <row r="15" spans="1:22" ht="13">
      <c r="A15" s="2" t="s">
        <v>51</v>
      </c>
      <c r="B15" s="2" t="s">
        <v>12</v>
      </c>
      <c r="C15" s="2" t="s">
        <v>13</v>
      </c>
      <c r="D15" s="5">
        <v>25</v>
      </c>
      <c r="E15" s="5">
        <v>8.24</v>
      </c>
      <c r="F15" s="5">
        <v>0.1</v>
      </c>
      <c r="G15" s="5">
        <v>0.1</v>
      </c>
      <c r="H15" s="6">
        <v>9.1660000000000005E-4</v>
      </c>
      <c r="I15" s="6">
        <v>2.0479999999999999E-3</v>
      </c>
      <c r="J15" s="6">
        <v>1.2149999999999999E-3</v>
      </c>
      <c r="K15" s="3">
        <v>0</v>
      </c>
      <c r="L15" s="3">
        <v>-0.8</v>
      </c>
      <c r="M15" s="3">
        <v>0.4</v>
      </c>
      <c r="N15" s="7">
        <f t="shared" si="0"/>
        <v>0.10409600000000001</v>
      </c>
      <c r="O15" s="7">
        <v>37.036000000000001</v>
      </c>
      <c r="P15" s="8">
        <f t="shared" si="1"/>
        <v>0.74072000000000005</v>
      </c>
      <c r="Q15" s="4">
        <v>-15.4</v>
      </c>
      <c r="R15" s="4">
        <v>0.2</v>
      </c>
      <c r="S15" s="3">
        <v>-5.51</v>
      </c>
      <c r="T15" s="2"/>
      <c r="U15" s="3" t="s">
        <v>45</v>
      </c>
      <c r="V15" s="3" t="b">
        <v>0</v>
      </c>
    </row>
    <row r="16" spans="1:22" ht="13">
      <c r="A16" s="2" t="s">
        <v>52</v>
      </c>
      <c r="B16" s="2" t="s">
        <v>12</v>
      </c>
      <c r="C16" s="2" t="s">
        <v>13</v>
      </c>
      <c r="D16" s="5">
        <v>25</v>
      </c>
      <c r="E16" s="5">
        <v>8.34</v>
      </c>
      <c r="F16" s="5">
        <v>0.1</v>
      </c>
      <c r="G16" s="5">
        <v>0.1</v>
      </c>
      <c r="H16" s="6">
        <v>9.2960000000000004E-3</v>
      </c>
      <c r="I16" s="6">
        <v>1.7210000000000001E-3</v>
      </c>
      <c r="J16" s="6">
        <v>1.477E-3</v>
      </c>
      <c r="K16" s="3">
        <v>0</v>
      </c>
      <c r="L16" s="3">
        <v>-0.8</v>
      </c>
      <c r="M16" s="3">
        <v>0.4</v>
      </c>
      <c r="N16" s="7">
        <f t="shared" si="0"/>
        <v>0.10344200000000001</v>
      </c>
      <c r="O16" s="7">
        <v>638.87199999999996</v>
      </c>
      <c r="P16" s="8">
        <f t="shared" si="1"/>
        <v>12.777439999999999</v>
      </c>
      <c r="Q16" s="4">
        <v>-14.9</v>
      </c>
      <c r="R16" s="4">
        <v>0.2</v>
      </c>
      <c r="S16" s="3">
        <v>-5.54</v>
      </c>
      <c r="T16" s="2"/>
      <c r="U16" s="3" t="s">
        <v>45</v>
      </c>
      <c r="V16" s="3" t="b">
        <v>0</v>
      </c>
    </row>
    <row r="17" spans="1:22" ht="13">
      <c r="A17" s="2" t="s">
        <v>53</v>
      </c>
      <c r="B17" s="2" t="s">
        <v>12</v>
      </c>
      <c r="C17" s="2" t="s">
        <v>13</v>
      </c>
      <c r="D17" s="5">
        <v>25</v>
      </c>
      <c r="E17" s="5">
        <v>8.3000000000000007</v>
      </c>
      <c r="F17" s="5">
        <v>0.1</v>
      </c>
      <c r="G17" s="5">
        <v>0.1</v>
      </c>
      <c r="H17" s="6">
        <v>1.6420000000000001E-2</v>
      </c>
      <c r="I17" s="6">
        <v>1.751E-3</v>
      </c>
      <c r="J17" s="6">
        <v>1.743E-3</v>
      </c>
      <c r="K17" s="3">
        <v>0</v>
      </c>
      <c r="L17" s="3">
        <v>-0.8</v>
      </c>
      <c r="M17" s="3">
        <v>0.4</v>
      </c>
      <c r="N17" s="7">
        <f t="shared" si="0"/>
        <v>0.10350200000000001</v>
      </c>
      <c r="O17" s="7">
        <v>361.10199999999998</v>
      </c>
      <c r="P17" s="8">
        <f t="shared" si="1"/>
        <v>7.2220399999999998</v>
      </c>
      <c r="Q17" s="4">
        <v>-14.8</v>
      </c>
      <c r="R17" s="4">
        <v>0.2</v>
      </c>
      <c r="S17" s="3">
        <v>-7.24</v>
      </c>
      <c r="T17" s="2"/>
      <c r="U17" s="3" t="s">
        <v>45</v>
      </c>
      <c r="V17" s="3" t="b">
        <v>0</v>
      </c>
    </row>
    <row r="18" spans="1:22" ht="13">
      <c r="A18" s="2" t="s">
        <v>54</v>
      </c>
      <c r="B18" s="2" t="s">
        <v>12</v>
      </c>
      <c r="C18" s="2" t="s">
        <v>13</v>
      </c>
      <c r="D18" s="5">
        <v>25</v>
      </c>
      <c r="E18" s="5">
        <v>7.52</v>
      </c>
      <c r="F18" s="5">
        <v>0.1</v>
      </c>
      <c r="G18" s="5">
        <v>0.1</v>
      </c>
      <c r="H18" s="6">
        <v>1.634E-2</v>
      </c>
      <c r="I18" s="6">
        <v>3.5669999999999999E-3</v>
      </c>
      <c r="J18" s="6">
        <v>5.0759999999999998E-3</v>
      </c>
      <c r="K18" s="3">
        <v>0</v>
      </c>
      <c r="L18" s="3">
        <v>-0.8</v>
      </c>
      <c r="M18" s="3">
        <v>0.4</v>
      </c>
      <c r="N18" s="7">
        <f t="shared" si="0"/>
        <v>0.10713400000000001</v>
      </c>
      <c r="O18" s="7">
        <v>2111.056</v>
      </c>
      <c r="P18" s="8">
        <f t="shared" si="1"/>
        <v>42.221119999999999</v>
      </c>
      <c r="Q18" s="4">
        <v>-16.600000000000001</v>
      </c>
      <c r="R18" s="4">
        <v>0.2</v>
      </c>
      <c r="S18" s="3">
        <v>-5.64</v>
      </c>
      <c r="T18" s="2"/>
      <c r="U18" s="3" t="s">
        <v>45</v>
      </c>
      <c r="V18" s="3" t="b">
        <v>0</v>
      </c>
    </row>
    <row r="19" spans="1:22" ht="13">
      <c r="A19" s="2" t="s">
        <v>55</v>
      </c>
      <c r="B19" s="2" t="s">
        <v>12</v>
      </c>
      <c r="C19" s="2" t="s">
        <v>13</v>
      </c>
      <c r="D19" s="5">
        <v>25</v>
      </c>
      <c r="E19" s="5">
        <v>7.99</v>
      </c>
      <c r="F19" s="5">
        <v>0.1</v>
      </c>
      <c r="G19" s="5">
        <v>0.1</v>
      </c>
      <c r="H19" s="6">
        <v>1.519E-2</v>
      </c>
      <c r="I19" s="6">
        <v>8.2010000000000004E-4</v>
      </c>
      <c r="J19" s="6">
        <v>1.2959999999999999E-2</v>
      </c>
      <c r="K19" s="3">
        <v>0</v>
      </c>
      <c r="L19" s="3">
        <v>-0.8</v>
      </c>
      <c r="M19" s="3">
        <v>0.4</v>
      </c>
      <c r="N19" s="7">
        <f t="shared" si="0"/>
        <v>0.1016402</v>
      </c>
      <c r="O19" s="7">
        <v>620.35400000000004</v>
      </c>
      <c r="P19" s="8">
        <f t="shared" si="1"/>
        <v>12.407080000000001</v>
      </c>
      <c r="Q19" s="4">
        <v>-16.7</v>
      </c>
      <c r="R19" s="4">
        <v>0.2</v>
      </c>
      <c r="S19" s="3">
        <v>-5.17</v>
      </c>
      <c r="T19" s="2"/>
      <c r="U19" s="3" t="s">
        <v>45</v>
      </c>
      <c r="V19" s="3" t="b">
        <v>0</v>
      </c>
    </row>
    <row r="20" spans="1:22" ht="13">
      <c r="A20" s="2" t="s">
        <v>56</v>
      </c>
      <c r="B20" s="2" t="s">
        <v>12</v>
      </c>
      <c r="C20" s="2" t="s">
        <v>13</v>
      </c>
      <c r="D20" s="5">
        <v>25</v>
      </c>
      <c r="E20" s="5">
        <v>8.64</v>
      </c>
      <c r="F20" s="5">
        <v>0.2</v>
      </c>
      <c r="G20" s="5">
        <v>0.2</v>
      </c>
      <c r="H20" s="6">
        <v>1.6289999999999999E-2</v>
      </c>
      <c r="I20" s="6">
        <v>3.056E-4</v>
      </c>
      <c r="J20" s="6">
        <v>3.2799999999999999E-3</v>
      </c>
      <c r="K20" s="3">
        <v>0</v>
      </c>
      <c r="L20" s="3">
        <v>-0.8</v>
      </c>
      <c r="M20" s="3">
        <v>0.4</v>
      </c>
      <c r="N20" s="7">
        <f t="shared" si="0"/>
        <v>0.20061120000000002</v>
      </c>
      <c r="O20" s="4">
        <v>222.21600000000001</v>
      </c>
      <c r="P20" s="8">
        <f t="shared" si="1"/>
        <v>4.4443200000000003</v>
      </c>
      <c r="Q20" s="4">
        <v>-13.1</v>
      </c>
      <c r="R20" s="4">
        <v>0.2</v>
      </c>
      <c r="S20" s="3">
        <v>-5.47</v>
      </c>
      <c r="T20" s="2"/>
      <c r="U20" s="3" t="s">
        <v>45</v>
      </c>
      <c r="V20" s="3" t="b">
        <v>0</v>
      </c>
    </row>
    <row r="21" spans="1:22" ht="13">
      <c r="A21" s="2" t="s">
        <v>57</v>
      </c>
      <c r="B21" s="2" t="s">
        <v>12</v>
      </c>
      <c r="C21" s="2" t="s">
        <v>13</v>
      </c>
      <c r="D21" s="5">
        <v>25</v>
      </c>
      <c r="E21" s="5">
        <v>8.8800000000000008</v>
      </c>
      <c r="F21" s="5">
        <v>0.2</v>
      </c>
      <c r="G21" s="5">
        <v>0.2</v>
      </c>
      <c r="H21" s="6">
        <v>1.515E-2</v>
      </c>
      <c r="I21" s="6">
        <v>8.9800000000000001E-5</v>
      </c>
      <c r="J21" s="6">
        <v>6.1999999999999998E-3</v>
      </c>
      <c r="K21" s="3">
        <v>0</v>
      </c>
      <c r="L21" s="3">
        <v>-0.8</v>
      </c>
      <c r="M21" s="3">
        <v>0.4</v>
      </c>
      <c r="N21" s="7">
        <f t="shared" si="0"/>
        <v>0.20017960000000001</v>
      </c>
      <c r="O21" s="4">
        <v>166.66200000000001</v>
      </c>
      <c r="P21" s="8">
        <f t="shared" si="1"/>
        <v>3.33324</v>
      </c>
      <c r="Q21" s="4">
        <v>-11</v>
      </c>
      <c r="R21" s="4">
        <v>0.2</v>
      </c>
      <c r="S21" s="3">
        <v>-5.18</v>
      </c>
      <c r="T21" s="2"/>
      <c r="U21" s="3" t="s">
        <v>45</v>
      </c>
      <c r="V21" s="3" t="b">
        <v>0</v>
      </c>
    </row>
    <row r="22" spans="1:22" ht="13">
      <c r="A22" s="2" t="s">
        <v>58</v>
      </c>
      <c r="B22" s="2" t="s">
        <v>12</v>
      </c>
      <c r="C22" s="2" t="s">
        <v>13</v>
      </c>
      <c r="D22" s="5">
        <v>25</v>
      </c>
      <c r="E22" s="5">
        <v>8.23</v>
      </c>
      <c r="F22" s="5">
        <v>0.1</v>
      </c>
      <c r="G22" s="5">
        <v>0.1</v>
      </c>
      <c r="H22" s="6">
        <v>1.8499999999999999E-2</v>
      </c>
      <c r="I22" s="6">
        <v>2.3259999999999999E-3</v>
      </c>
      <c r="J22" s="6">
        <v>1.2080000000000001E-3</v>
      </c>
      <c r="K22" s="3">
        <v>0</v>
      </c>
      <c r="L22" s="3">
        <v>-0.8</v>
      </c>
      <c r="M22" s="3">
        <v>0.4</v>
      </c>
      <c r="N22" s="7">
        <f t="shared" si="0"/>
        <v>0.10465200000000001</v>
      </c>
      <c r="O22" s="4">
        <v>768.49900000000002</v>
      </c>
      <c r="P22" s="8">
        <f t="shared" si="1"/>
        <v>15.36998</v>
      </c>
      <c r="Q22" s="4">
        <v>-13.2</v>
      </c>
      <c r="R22" s="4">
        <v>1.1000000000000001</v>
      </c>
      <c r="S22" s="2"/>
      <c r="T22" s="2"/>
      <c r="U22" s="3" t="s">
        <v>45</v>
      </c>
      <c r="V22" s="3" t="b">
        <v>0</v>
      </c>
    </row>
    <row r="23" spans="1:22" ht="13">
      <c r="A23" s="2" t="s">
        <v>59</v>
      </c>
      <c r="B23" s="2" t="s">
        <v>12</v>
      </c>
      <c r="C23" s="2" t="s">
        <v>60</v>
      </c>
      <c r="D23" s="5">
        <v>25</v>
      </c>
      <c r="E23" s="5">
        <v>7.58</v>
      </c>
      <c r="F23" s="5">
        <v>0.1</v>
      </c>
      <c r="G23" s="5">
        <v>0.15</v>
      </c>
      <c r="H23" s="6">
        <v>1.5949999999999999E-2</v>
      </c>
      <c r="I23" s="6">
        <v>4.744E-3</v>
      </c>
      <c r="J23" s="6">
        <v>5.5160000000000001E-3</v>
      </c>
      <c r="K23" s="6">
        <v>2.5000000000000001E-2</v>
      </c>
      <c r="L23" s="3">
        <v>-0.8</v>
      </c>
      <c r="M23" s="3">
        <v>0.4</v>
      </c>
      <c r="N23" s="7">
        <f t="shared" si="0"/>
        <v>0.18448799999999999</v>
      </c>
      <c r="O23" s="4">
        <v>1092.5640000000001</v>
      </c>
      <c r="P23" s="8">
        <f t="shared" si="1"/>
        <v>21.851280000000003</v>
      </c>
      <c r="Q23" s="4">
        <v>-24.6</v>
      </c>
      <c r="R23" s="4">
        <v>0.2</v>
      </c>
      <c r="S23" s="2"/>
      <c r="T23" s="2"/>
      <c r="U23" s="3" t="s">
        <v>45</v>
      </c>
      <c r="V23" s="3" t="b">
        <v>0</v>
      </c>
    </row>
    <row r="24" spans="1:22" ht="13">
      <c r="A24" s="2" t="s">
        <v>61</v>
      </c>
      <c r="B24" s="2" t="s">
        <v>12</v>
      </c>
      <c r="C24" s="2" t="s">
        <v>60</v>
      </c>
      <c r="D24" s="5">
        <v>25</v>
      </c>
      <c r="E24" s="5">
        <v>7.6</v>
      </c>
      <c r="F24" s="5">
        <v>0.1</v>
      </c>
      <c r="G24" s="5">
        <v>0.15</v>
      </c>
      <c r="H24" s="6">
        <v>1.6049999999999998E-2</v>
      </c>
      <c r="I24" s="6">
        <v>4.065E-3</v>
      </c>
      <c r="J24" s="6">
        <v>5.8279999999999998E-3</v>
      </c>
      <c r="K24" s="6">
        <v>2.5000000000000001E-2</v>
      </c>
      <c r="L24" s="3">
        <v>-0.8</v>
      </c>
      <c r="M24" s="3">
        <v>0.4</v>
      </c>
      <c r="N24" s="7">
        <f t="shared" si="0"/>
        <v>0.18313000000000001</v>
      </c>
      <c r="O24" s="7">
        <v>462.95100000000002</v>
      </c>
      <c r="P24" s="8">
        <f t="shared" si="1"/>
        <v>9.2590200000000014</v>
      </c>
      <c r="Q24" s="4">
        <v>-25</v>
      </c>
      <c r="R24" s="4">
        <v>0.2</v>
      </c>
      <c r="S24" s="2"/>
      <c r="T24" s="2"/>
      <c r="U24" s="3" t="s">
        <v>45</v>
      </c>
      <c r="V24" s="3" t="b">
        <v>0</v>
      </c>
    </row>
    <row r="25" spans="1:22" ht="13">
      <c r="A25" s="2" t="s">
        <v>62</v>
      </c>
      <c r="B25" s="2" t="s">
        <v>12</v>
      </c>
      <c r="C25" s="2" t="s">
        <v>60</v>
      </c>
      <c r="D25" s="5">
        <v>25</v>
      </c>
      <c r="E25" s="5">
        <v>8.41</v>
      </c>
      <c r="F25" s="5">
        <v>0.1</v>
      </c>
      <c r="G25" s="5">
        <v>0.15</v>
      </c>
      <c r="H25" s="6">
        <v>1.6899999999999998E-2</v>
      </c>
      <c r="I25" s="6">
        <v>2.039E-3</v>
      </c>
      <c r="J25" s="6">
        <v>2.47E-3</v>
      </c>
      <c r="K25" s="6">
        <v>2.5000000000000001E-2</v>
      </c>
      <c r="L25" s="3">
        <v>-0.8</v>
      </c>
      <c r="M25" s="3">
        <v>0.4</v>
      </c>
      <c r="N25" s="7">
        <f t="shared" si="0"/>
        <v>0.17907800000000001</v>
      </c>
      <c r="O25" s="4">
        <v>157.40299999999999</v>
      </c>
      <c r="P25" s="8">
        <f t="shared" si="1"/>
        <v>3.1480600000000001</v>
      </c>
      <c r="Q25" s="4">
        <v>-18.3</v>
      </c>
      <c r="R25" s="4">
        <v>0.4</v>
      </c>
      <c r="S25" s="2"/>
      <c r="T25" s="2"/>
      <c r="U25" s="3" t="s">
        <v>45</v>
      </c>
      <c r="V25" s="3" t="b">
        <v>0</v>
      </c>
    </row>
    <row r="26" spans="1:22" ht="13">
      <c r="A26" s="2" t="s">
        <v>63</v>
      </c>
      <c r="B26" s="2" t="s">
        <v>12</v>
      </c>
      <c r="C26" s="2" t="s">
        <v>60</v>
      </c>
      <c r="D26" s="5">
        <v>25</v>
      </c>
      <c r="E26" s="5">
        <v>8.44</v>
      </c>
      <c r="F26" s="5">
        <v>0.1</v>
      </c>
      <c r="G26" s="5">
        <v>0.15</v>
      </c>
      <c r="H26" s="6">
        <v>1.495E-2</v>
      </c>
      <c r="I26" s="6">
        <v>2.3019999999999998E-3</v>
      </c>
      <c r="J26" s="6">
        <v>3.1640000000000001E-3</v>
      </c>
      <c r="K26" s="6">
        <v>2.5000000000000001E-2</v>
      </c>
      <c r="L26" s="3">
        <v>-0.8</v>
      </c>
      <c r="M26" s="3">
        <v>0.4</v>
      </c>
      <c r="N26" s="7">
        <f t="shared" si="0"/>
        <v>0.17960399999999999</v>
      </c>
      <c r="O26" s="7">
        <v>5083.2020000000002</v>
      </c>
      <c r="P26" s="8">
        <f t="shared" si="1"/>
        <v>101.66404</v>
      </c>
      <c r="Q26" s="4">
        <v>-18.3</v>
      </c>
      <c r="R26" s="4">
        <v>0.3</v>
      </c>
      <c r="S26" s="2"/>
      <c r="T26" s="2"/>
      <c r="U26" s="3" t="s">
        <v>45</v>
      </c>
      <c r="V26" s="3" t="b">
        <v>0</v>
      </c>
    </row>
    <row r="27" spans="1:22" ht="13">
      <c r="A27" s="2" t="s">
        <v>64</v>
      </c>
      <c r="B27" s="2" t="s">
        <v>12</v>
      </c>
      <c r="C27" s="2" t="s">
        <v>60</v>
      </c>
      <c r="D27" s="5">
        <v>25</v>
      </c>
      <c r="E27" s="5">
        <v>7.86</v>
      </c>
      <c r="F27" s="5">
        <v>0.2</v>
      </c>
      <c r="G27" s="5">
        <v>0.25</v>
      </c>
      <c r="H27" s="6">
        <v>1.4579999999999999E-2</v>
      </c>
      <c r="I27" s="6">
        <v>1.5790000000000001E-3</v>
      </c>
      <c r="J27" s="6">
        <v>1.2540000000000001E-2</v>
      </c>
      <c r="K27" s="6">
        <v>2.5000000000000001E-2</v>
      </c>
      <c r="L27" s="3">
        <v>-0.8</v>
      </c>
      <c r="M27" s="3">
        <v>0.4</v>
      </c>
      <c r="N27" s="7">
        <f t="shared" si="0"/>
        <v>0.27815800000000002</v>
      </c>
      <c r="O27" s="4">
        <v>1805.509</v>
      </c>
      <c r="P27" s="8">
        <f t="shared" si="1"/>
        <v>36.11018</v>
      </c>
      <c r="Q27" s="4">
        <v>-23.1</v>
      </c>
      <c r="R27" s="4">
        <v>0.2</v>
      </c>
      <c r="S27" s="3">
        <v>-6.08</v>
      </c>
      <c r="T27" s="2"/>
      <c r="U27" s="3" t="s">
        <v>45</v>
      </c>
      <c r="V27" s="3" t="b">
        <v>0</v>
      </c>
    </row>
    <row r="28" spans="1:22" ht="13">
      <c r="A28" s="2" t="s">
        <v>65</v>
      </c>
      <c r="B28" s="2" t="s">
        <v>12</v>
      </c>
      <c r="C28" s="2" t="s">
        <v>60</v>
      </c>
      <c r="D28" s="5">
        <v>25</v>
      </c>
      <c r="E28" s="5">
        <v>8.32</v>
      </c>
      <c r="F28" s="5">
        <v>0.1</v>
      </c>
      <c r="G28" s="5">
        <v>0.15</v>
      </c>
      <c r="H28" s="6">
        <v>8.2580000000000001E-4</v>
      </c>
      <c r="I28" s="6">
        <v>2.294E-3</v>
      </c>
      <c r="J28" s="6">
        <v>1.518E-3</v>
      </c>
      <c r="K28" s="6">
        <v>2.5000000000000001E-2</v>
      </c>
      <c r="L28" s="3">
        <v>-0.8</v>
      </c>
      <c r="M28" s="3">
        <v>0.4</v>
      </c>
      <c r="N28" s="7">
        <f t="shared" si="0"/>
        <v>0.17958800000000003</v>
      </c>
      <c r="O28" s="7">
        <v>259.25299999999999</v>
      </c>
      <c r="P28" s="8">
        <f t="shared" si="1"/>
        <v>5.18506</v>
      </c>
      <c r="Q28" s="4">
        <v>-21.8</v>
      </c>
      <c r="R28" s="4">
        <v>1.6</v>
      </c>
      <c r="S28" s="3">
        <v>-6.26</v>
      </c>
      <c r="T28" s="2"/>
      <c r="U28" s="3" t="s">
        <v>45</v>
      </c>
      <c r="V28" s="3" t="b">
        <v>0</v>
      </c>
    </row>
    <row r="29" spans="1:22" ht="13">
      <c r="A29" s="2" t="s">
        <v>66</v>
      </c>
      <c r="B29" s="2" t="s">
        <v>12</v>
      </c>
      <c r="C29" s="2" t="s">
        <v>60</v>
      </c>
      <c r="D29" s="5">
        <v>25</v>
      </c>
      <c r="E29" s="5">
        <v>8.36</v>
      </c>
      <c r="F29" s="5">
        <v>0.1</v>
      </c>
      <c r="G29" s="5">
        <v>0.15</v>
      </c>
      <c r="H29" s="6">
        <v>4.3159999999999997E-4</v>
      </c>
      <c r="I29" s="6">
        <v>2.2959999999999999E-3</v>
      </c>
      <c r="J29" s="6">
        <v>1.6440000000000001E-3</v>
      </c>
      <c r="K29" s="6">
        <v>2.5000000000000001E-2</v>
      </c>
      <c r="L29" s="3">
        <v>-0.8</v>
      </c>
      <c r="M29" s="3">
        <v>0.4</v>
      </c>
      <c r="N29" s="7">
        <f t="shared" si="0"/>
        <v>0.17959200000000003</v>
      </c>
      <c r="O29" s="7">
        <v>157.40299999999999</v>
      </c>
      <c r="P29" s="8">
        <f t="shared" si="1"/>
        <v>3.1480600000000001</v>
      </c>
      <c r="Q29" s="4">
        <v>-22.5</v>
      </c>
      <c r="R29" s="4">
        <v>0.5</v>
      </c>
      <c r="S29" s="3">
        <v>-6.51</v>
      </c>
      <c r="T29" s="2"/>
      <c r="U29" s="3" t="s">
        <v>45</v>
      </c>
      <c r="V29" s="3" t="b">
        <v>0</v>
      </c>
    </row>
    <row r="30" spans="1:22" ht="13">
      <c r="A30" s="2" t="s">
        <v>67</v>
      </c>
      <c r="B30" s="2" t="s">
        <v>12</v>
      </c>
      <c r="C30" s="2" t="s">
        <v>60</v>
      </c>
      <c r="D30" s="5">
        <v>25</v>
      </c>
      <c r="E30" s="5">
        <v>8.5399999999999991</v>
      </c>
      <c r="F30" s="5">
        <v>0.1</v>
      </c>
      <c r="G30" s="5">
        <v>0.15</v>
      </c>
      <c r="H30" s="6">
        <v>4.3810000000000003E-3</v>
      </c>
      <c r="I30" s="6">
        <v>1.4940000000000001E-3</v>
      </c>
      <c r="J30" s="6">
        <v>2.738E-3</v>
      </c>
      <c r="K30" s="6">
        <v>2.5000000000000001E-2</v>
      </c>
      <c r="L30" s="3">
        <v>-0.8</v>
      </c>
      <c r="M30" s="3">
        <v>0.4</v>
      </c>
      <c r="N30" s="7">
        <f t="shared" si="0"/>
        <v>0.17798799999999998</v>
      </c>
      <c r="O30" s="4">
        <v>1398.1120000000001</v>
      </c>
      <c r="P30" s="8">
        <f t="shared" si="1"/>
        <v>27.962240000000001</v>
      </c>
      <c r="Q30" s="4">
        <v>-18.899999999999999</v>
      </c>
      <c r="R30" s="4">
        <v>0.5</v>
      </c>
      <c r="S30" s="3">
        <v>-6.09</v>
      </c>
      <c r="T30" s="2"/>
      <c r="U30" s="3" t="s">
        <v>45</v>
      </c>
      <c r="V30" s="3" t="b">
        <v>0</v>
      </c>
    </row>
    <row r="31" spans="1:22" ht="13">
      <c r="A31" s="2" t="s">
        <v>68</v>
      </c>
      <c r="B31" s="2" t="s">
        <v>12</v>
      </c>
      <c r="C31" s="2" t="s">
        <v>60</v>
      </c>
      <c r="D31" s="5">
        <v>25</v>
      </c>
      <c r="E31" s="5">
        <v>8.8800000000000008</v>
      </c>
      <c r="F31" s="5">
        <v>0.2</v>
      </c>
      <c r="G31" s="5">
        <v>0.25</v>
      </c>
      <c r="H31" s="6">
        <v>1.461E-2</v>
      </c>
      <c r="I31" s="6">
        <v>2.307E-4</v>
      </c>
      <c r="J31" s="6">
        <v>6.9930000000000001E-3</v>
      </c>
      <c r="K31" s="6">
        <v>2.5000000000000001E-2</v>
      </c>
      <c r="L31" s="3">
        <v>-0.8</v>
      </c>
      <c r="M31" s="3">
        <v>0.4</v>
      </c>
      <c r="N31" s="7">
        <f t="shared" si="0"/>
        <v>0.27546140000000002</v>
      </c>
      <c r="O31" s="7">
        <v>5083.2020000000002</v>
      </c>
      <c r="P31" s="8">
        <f t="shared" si="1"/>
        <v>101.66404</v>
      </c>
      <c r="Q31" s="4">
        <v>-14.7</v>
      </c>
      <c r="R31" s="4">
        <v>0.3</v>
      </c>
      <c r="S31" s="3">
        <v>-6.07</v>
      </c>
      <c r="T31" s="2"/>
      <c r="U31" s="3" t="s">
        <v>45</v>
      </c>
      <c r="V31" s="3" t="b">
        <v>0</v>
      </c>
    </row>
    <row r="32" spans="1:22" ht="13">
      <c r="A32" s="2" t="s">
        <v>69</v>
      </c>
      <c r="B32" s="2" t="s">
        <v>70</v>
      </c>
      <c r="C32" s="2" t="s">
        <v>13</v>
      </c>
      <c r="D32" s="5">
        <v>12</v>
      </c>
      <c r="E32" s="5">
        <v>8.6</v>
      </c>
      <c r="F32" s="41">
        <v>0.70000010014587599</v>
      </c>
      <c r="G32" s="41">
        <v>0.70000009987046397</v>
      </c>
      <c r="H32" s="6">
        <v>3.65000063562027E-3</v>
      </c>
      <c r="I32" s="42">
        <v>1.1800005454824501E-3</v>
      </c>
      <c r="J32" s="42">
        <v>6.3300010542840903E-3</v>
      </c>
      <c r="K32" s="3">
        <v>0</v>
      </c>
      <c r="L32" s="3">
        <v>-14.24</v>
      </c>
      <c r="M32" s="3">
        <v>0.5</v>
      </c>
      <c r="N32" s="7">
        <f t="shared" si="0"/>
        <v>0.70236010109913483</v>
      </c>
      <c r="O32" s="4">
        <v>518.44106929999998</v>
      </c>
      <c r="P32" s="4">
        <v>18.515752469999999</v>
      </c>
      <c r="Q32" s="4">
        <v>-27.8</v>
      </c>
      <c r="R32" s="4">
        <v>0.51</v>
      </c>
      <c r="S32" s="3">
        <v>-0.76955107899999997</v>
      </c>
      <c r="T32" s="2"/>
      <c r="U32" s="3" t="s">
        <v>71</v>
      </c>
      <c r="V32" s="3" t="b">
        <v>1</v>
      </c>
    </row>
    <row r="33" spans="1:22" ht="13">
      <c r="A33" s="2" t="s">
        <v>72</v>
      </c>
      <c r="B33" s="2" t="s">
        <v>70</v>
      </c>
      <c r="C33" s="2" t="s">
        <v>13</v>
      </c>
      <c r="D33" s="5">
        <v>12</v>
      </c>
      <c r="E33" s="5">
        <v>8.66</v>
      </c>
      <c r="F33" s="41">
        <v>0.700000093458641</v>
      </c>
      <c r="G33" s="41">
        <v>0.70000009317393497</v>
      </c>
      <c r="H33" s="6">
        <v>3.7000000000000002E-3</v>
      </c>
      <c r="I33" s="42">
        <v>1.1700005121565501E-3</v>
      </c>
      <c r="J33" s="42">
        <v>6.3800010138047704E-3</v>
      </c>
      <c r="K33" s="3">
        <v>0</v>
      </c>
      <c r="L33" s="3">
        <v>-14.15</v>
      </c>
      <c r="M33" s="3">
        <v>0.36</v>
      </c>
      <c r="N33" s="7">
        <f t="shared" si="0"/>
        <v>0.70234009434060107</v>
      </c>
      <c r="O33" s="4">
        <v>611.01983170000005</v>
      </c>
      <c r="P33" s="4">
        <v>27.773628710000001</v>
      </c>
      <c r="Q33" s="4">
        <v>-27.51</v>
      </c>
      <c r="R33" s="4">
        <v>0.17</v>
      </c>
      <c r="S33" s="3">
        <v>-0.74472749500000002</v>
      </c>
      <c r="T33" s="2"/>
      <c r="U33" s="3" t="s">
        <v>71</v>
      </c>
      <c r="V33" s="3" t="b">
        <v>1</v>
      </c>
    </row>
    <row r="34" spans="1:22" ht="13">
      <c r="A34" s="2" t="s">
        <v>73</v>
      </c>
      <c r="B34" s="2" t="s">
        <v>70</v>
      </c>
      <c r="C34" s="2" t="s">
        <v>13</v>
      </c>
      <c r="D34" s="5">
        <v>12</v>
      </c>
      <c r="E34" s="5">
        <v>8.64</v>
      </c>
      <c r="F34" s="41">
        <v>0.70000009405164099</v>
      </c>
      <c r="G34" s="41">
        <v>0.70000009377608197</v>
      </c>
      <c r="H34" s="6">
        <v>3.6600000000000001E-3</v>
      </c>
      <c r="I34" s="42">
        <v>1.2000005279490999E-3</v>
      </c>
      <c r="J34" s="42">
        <v>6.3700010131794698E-3</v>
      </c>
      <c r="K34" s="3">
        <v>0</v>
      </c>
      <c r="L34" s="3">
        <v>-14.34</v>
      </c>
      <c r="M34" s="3">
        <v>0.18</v>
      </c>
      <c r="N34" s="7">
        <f t="shared" si="0"/>
        <v>0.70240009496975975</v>
      </c>
      <c r="O34" s="4">
        <v>620.2777079</v>
      </c>
      <c r="P34" s="4">
        <v>27.773628710000001</v>
      </c>
      <c r="Q34" s="4">
        <v>-27.62</v>
      </c>
      <c r="R34" s="4">
        <v>0.18</v>
      </c>
      <c r="S34" s="3">
        <v>-0.72124639899999998</v>
      </c>
      <c r="T34" s="2"/>
      <c r="U34" s="3" t="s">
        <v>71</v>
      </c>
      <c r="V34" s="3" t="b">
        <v>1</v>
      </c>
    </row>
    <row r="35" spans="1:22" ht="13">
      <c r="A35" s="2" t="s">
        <v>74</v>
      </c>
      <c r="B35" s="2" t="s">
        <v>70</v>
      </c>
      <c r="C35" s="2" t="s">
        <v>13</v>
      </c>
      <c r="D35" s="5">
        <v>12</v>
      </c>
      <c r="E35" s="5">
        <v>8.6300000000000008</v>
      </c>
      <c r="F35" s="41">
        <v>0.70000009485780001</v>
      </c>
      <c r="G35" s="41">
        <v>0.70000009457444001</v>
      </c>
      <c r="H35" s="6">
        <v>3.6600000000000001E-3</v>
      </c>
      <c r="I35" s="42">
        <v>1.1700005179444801E-3</v>
      </c>
      <c r="J35" s="42">
        <v>6.46000103210878E-3</v>
      </c>
      <c r="K35" s="3">
        <v>0</v>
      </c>
      <c r="L35" s="3">
        <v>-14.31</v>
      </c>
      <c r="M35" s="3">
        <v>0.37</v>
      </c>
      <c r="N35" s="7">
        <f t="shared" si="0"/>
        <v>0.70234009575200895</v>
      </c>
      <c r="O35" s="4">
        <v>592.50407919999998</v>
      </c>
      <c r="P35" s="4">
        <v>18.515752469999999</v>
      </c>
      <c r="Q35" s="4">
        <v>-27.98</v>
      </c>
      <c r="R35" s="4">
        <v>0.09</v>
      </c>
      <c r="S35" s="3">
        <v>-0.76955107899999997</v>
      </c>
      <c r="T35" s="2"/>
      <c r="U35" s="3" t="s">
        <v>71</v>
      </c>
      <c r="V35" s="3" t="b">
        <v>1</v>
      </c>
    </row>
    <row r="36" spans="1:22" ht="13">
      <c r="A36" s="2" t="s">
        <v>75</v>
      </c>
      <c r="B36" s="2" t="s">
        <v>70</v>
      </c>
      <c r="C36" s="2" t="s">
        <v>13</v>
      </c>
      <c r="D36" s="5">
        <v>22</v>
      </c>
      <c r="E36" s="5">
        <v>8.76</v>
      </c>
      <c r="F36" s="41">
        <v>0.69999986302094197</v>
      </c>
      <c r="G36" s="41">
        <v>0.69999986297469097</v>
      </c>
      <c r="H36" s="6">
        <v>3.7200000000000002E-3</v>
      </c>
      <c r="I36" s="42">
        <v>7.1999969948733299E-4</v>
      </c>
      <c r="J36" s="42">
        <v>5.1699990100843602E-3</v>
      </c>
      <c r="K36" s="3">
        <v>0</v>
      </c>
      <c r="L36" s="3">
        <v>-14.09</v>
      </c>
      <c r="M36" s="3">
        <v>0.59</v>
      </c>
      <c r="N36" s="7">
        <f t="shared" si="0"/>
        <v>0.70143986239679113</v>
      </c>
      <c r="O36" s="4">
        <v>638.79346039999996</v>
      </c>
      <c r="P36" s="4">
        <v>27.773628710000001</v>
      </c>
      <c r="Q36" s="4">
        <v>-24.53</v>
      </c>
      <c r="R36" s="4">
        <v>0.16</v>
      </c>
      <c r="S36" s="3">
        <v>-0.26760624</v>
      </c>
      <c r="T36" s="2"/>
      <c r="U36" s="3" t="s">
        <v>71</v>
      </c>
      <c r="V36" s="3" t="b">
        <v>1</v>
      </c>
    </row>
    <row r="37" spans="1:22" ht="13">
      <c r="A37" s="2" t="s">
        <v>76</v>
      </c>
      <c r="B37" s="2" t="s">
        <v>70</v>
      </c>
      <c r="C37" s="2" t="s">
        <v>13</v>
      </c>
      <c r="D37" s="5">
        <v>22</v>
      </c>
      <c r="E37" s="5">
        <v>8.75</v>
      </c>
      <c r="F37" s="41">
        <v>0.69999986478724796</v>
      </c>
      <c r="G37" s="41">
        <v>0.69999986474612097</v>
      </c>
      <c r="H37" s="6">
        <v>3.6700000000000001E-3</v>
      </c>
      <c r="I37" s="42">
        <v>7.2999969979090703E-4</v>
      </c>
      <c r="J37" s="42">
        <v>5.0799990410166701E-3</v>
      </c>
      <c r="K37" s="3">
        <v>0</v>
      </c>
      <c r="L37" s="3">
        <v>-14.02</v>
      </c>
      <c r="M37" s="3">
        <v>0.19</v>
      </c>
      <c r="N37" s="7">
        <f t="shared" si="0"/>
        <v>0.70145986416626638</v>
      </c>
      <c r="O37" s="4">
        <v>546.214698</v>
      </c>
      <c r="P37" s="4">
        <v>18.515752469999999</v>
      </c>
      <c r="Q37" s="4">
        <v>-24.52</v>
      </c>
      <c r="R37" s="4">
        <v>0.54</v>
      </c>
      <c r="S37" s="3">
        <v>-0.214670165</v>
      </c>
      <c r="T37" s="2"/>
      <c r="U37" s="3" t="s">
        <v>71</v>
      </c>
      <c r="V37" s="3" t="b">
        <v>1</v>
      </c>
    </row>
    <row r="38" spans="1:22" ht="13">
      <c r="A38" s="2" t="s">
        <v>77</v>
      </c>
      <c r="B38" s="2" t="s">
        <v>70</v>
      </c>
      <c r="C38" s="2" t="s">
        <v>13</v>
      </c>
      <c r="D38" s="5">
        <v>22</v>
      </c>
      <c r="E38" s="5">
        <v>8.76</v>
      </c>
      <c r="F38" s="41">
        <v>0.699999862854365</v>
      </c>
      <c r="G38" s="41">
        <v>0.69999986280482696</v>
      </c>
      <c r="H38" s="6">
        <v>3.6800000000000001E-3</v>
      </c>
      <c r="I38" s="42">
        <v>7.1999969931242104E-4</v>
      </c>
      <c r="J38" s="42">
        <v>5.2900000000000004E-3</v>
      </c>
      <c r="K38" s="3">
        <v>0</v>
      </c>
      <c r="L38" s="3">
        <v>-14.11</v>
      </c>
      <c r="M38" s="3">
        <v>0.18</v>
      </c>
      <c r="N38" s="7">
        <f t="shared" si="0"/>
        <v>0.70143986222822086</v>
      </c>
      <c r="O38" s="4">
        <v>518.44106929999998</v>
      </c>
      <c r="P38" s="4">
        <v>18.515752469999999</v>
      </c>
      <c r="Q38" s="4">
        <v>-24.42</v>
      </c>
      <c r="R38" s="4">
        <v>0.02</v>
      </c>
      <c r="S38" s="3">
        <v>-7.0581073999999994E-2</v>
      </c>
      <c r="T38" s="2"/>
      <c r="U38" s="3" t="s">
        <v>71</v>
      </c>
      <c r="V38" s="3" t="b">
        <v>1</v>
      </c>
    </row>
    <row r="39" spans="1:22" ht="13">
      <c r="A39" s="2" t="s">
        <v>78</v>
      </c>
      <c r="B39" s="2" t="s">
        <v>70</v>
      </c>
      <c r="C39" s="2" t="s">
        <v>13</v>
      </c>
      <c r="D39" s="5">
        <v>22</v>
      </c>
      <c r="E39" s="5">
        <v>8.75</v>
      </c>
      <c r="F39" s="41">
        <v>0.69999986416160398</v>
      </c>
      <c r="G39" s="41">
        <v>0.69999986411526705</v>
      </c>
      <c r="H39" s="6">
        <v>3.6700000000000001E-3</v>
      </c>
      <c r="I39" s="42">
        <v>7.1999970249716995E-4</v>
      </c>
      <c r="J39" s="42">
        <v>5.2300000000000003E-3</v>
      </c>
      <c r="K39" s="3">
        <v>0</v>
      </c>
      <c r="L39" s="3">
        <v>-14.1</v>
      </c>
      <c r="M39" s="3">
        <v>0.16</v>
      </c>
      <c r="N39" s="7">
        <f t="shared" si="0"/>
        <v>0.7014398635434298</v>
      </c>
      <c r="O39" s="4">
        <v>546.214698</v>
      </c>
      <c r="P39" s="4">
        <v>18.515752469999999</v>
      </c>
      <c r="Q39" s="4">
        <v>-24.41</v>
      </c>
      <c r="R39" s="4">
        <v>0.38</v>
      </c>
      <c r="S39" s="3">
        <v>-0.12493873699999999</v>
      </c>
      <c r="T39" s="2"/>
      <c r="U39" s="3" t="s">
        <v>71</v>
      </c>
      <c r="V39" s="3" t="b">
        <v>1</v>
      </c>
    </row>
    <row r="40" spans="1:22" ht="13">
      <c r="A40" s="2" t="s">
        <v>79</v>
      </c>
      <c r="B40" s="2" t="s">
        <v>70</v>
      </c>
      <c r="C40" s="2" t="s">
        <v>13</v>
      </c>
      <c r="D40" s="5">
        <v>22</v>
      </c>
      <c r="E40" s="5">
        <v>8.77</v>
      </c>
      <c r="F40" s="41">
        <v>0.69999982878575895</v>
      </c>
      <c r="G40" s="41">
        <v>0.69999982882279699</v>
      </c>
      <c r="H40" s="6">
        <v>3.6700000000000001E-3</v>
      </c>
      <c r="I40" s="42">
        <v>1.06999941792389E-3</v>
      </c>
      <c r="J40" s="42">
        <v>5.0899999999999999E-3</v>
      </c>
      <c r="K40" s="3">
        <v>0</v>
      </c>
      <c r="L40" s="3">
        <v>-14.01</v>
      </c>
      <c r="M40" s="3">
        <v>0.04</v>
      </c>
      <c r="N40" s="7">
        <f t="shared" si="0"/>
        <v>0.70213982764012572</v>
      </c>
      <c r="O40" s="4">
        <v>1036.8821390000001</v>
      </c>
      <c r="P40" s="4">
        <v>37.031504949999999</v>
      </c>
      <c r="Q40" s="4">
        <v>-26.43</v>
      </c>
      <c r="R40" s="4">
        <v>0.19</v>
      </c>
      <c r="S40" s="3">
        <v>0.176091259</v>
      </c>
      <c r="T40" s="2"/>
      <c r="U40" s="3" t="s">
        <v>71</v>
      </c>
      <c r="V40" s="3" t="b">
        <v>1</v>
      </c>
    </row>
    <row r="41" spans="1:22" ht="13">
      <c r="A41" s="2" t="s">
        <v>80</v>
      </c>
      <c r="B41" s="2" t="s">
        <v>70</v>
      </c>
      <c r="C41" s="2" t="s">
        <v>13</v>
      </c>
      <c r="D41" s="5">
        <v>22</v>
      </c>
      <c r="E41" s="5">
        <v>8.76</v>
      </c>
      <c r="F41" s="41">
        <v>0.69999983156905199</v>
      </c>
      <c r="G41" s="41">
        <v>0.69999983160663004</v>
      </c>
      <c r="H41" s="6">
        <v>3.65E-3</v>
      </c>
      <c r="I41" s="42">
        <v>1.0699994287723801E-3</v>
      </c>
      <c r="J41" s="42">
        <v>5.0699999999999999E-3</v>
      </c>
      <c r="K41" s="3">
        <v>0</v>
      </c>
      <c r="L41" s="3">
        <v>-14.35</v>
      </c>
      <c r="M41" s="3">
        <v>0.22</v>
      </c>
      <c r="N41" s="7">
        <f t="shared" si="0"/>
        <v>0.70213983044538586</v>
      </c>
      <c r="O41" s="4">
        <v>1036.8821390000001</v>
      </c>
      <c r="P41" s="4">
        <v>37.031504949999999</v>
      </c>
      <c r="Q41" s="4">
        <v>-26.66</v>
      </c>
      <c r="R41" s="4">
        <v>0.14000000000000001</v>
      </c>
      <c r="S41" s="3">
        <v>0.15228834399999999</v>
      </c>
      <c r="T41" s="2"/>
      <c r="U41" s="3" t="s">
        <v>71</v>
      </c>
      <c r="V41" s="3" t="b">
        <v>1</v>
      </c>
    </row>
    <row r="42" spans="1:22" ht="13">
      <c r="A42" s="2" t="s">
        <v>81</v>
      </c>
      <c r="B42" s="2" t="s">
        <v>70</v>
      </c>
      <c r="C42" s="2" t="s">
        <v>13</v>
      </c>
      <c r="D42" s="5">
        <v>22</v>
      </c>
      <c r="E42" s="5">
        <v>8.75</v>
      </c>
      <c r="F42" s="41">
        <v>0.69999983632357199</v>
      </c>
      <c r="G42" s="41">
        <v>0.69999983635588303</v>
      </c>
      <c r="H42" s="6">
        <v>3.65E-3</v>
      </c>
      <c r="I42" s="42">
        <v>1.0499994579219699E-3</v>
      </c>
      <c r="J42" s="42">
        <v>5.0800000000000003E-3</v>
      </c>
      <c r="K42" s="3">
        <v>0</v>
      </c>
      <c r="L42" s="3">
        <v>-14.03</v>
      </c>
      <c r="M42" s="3">
        <v>7.0000000000000007E-2</v>
      </c>
      <c r="N42" s="7">
        <f t="shared" si="0"/>
        <v>0.7020998352555714</v>
      </c>
      <c r="O42" s="4">
        <v>1083.1715200000001</v>
      </c>
      <c r="P42" s="4">
        <v>46.28938119</v>
      </c>
      <c r="Q42" s="4">
        <v>-26.69</v>
      </c>
      <c r="R42" s="4">
        <v>0.23</v>
      </c>
      <c r="S42" s="3">
        <v>0.16136800200000001</v>
      </c>
      <c r="T42" s="2"/>
      <c r="U42" s="3" t="s">
        <v>71</v>
      </c>
      <c r="V42" s="3" t="b">
        <v>1</v>
      </c>
    </row>
    <row r="43" spans="1:22" ht="13">
      <c r="A43" s="2" t="s">
        <v>82</v>
      </c>
      <c r="B43" s="2" t="s">
        <v>70</v>
      </c>
      <c r="C43" s="2" t="s">
        <v>13</v>
      </c>
      <c r="D43" s="5">
        <v>22</v>
      </c>
      <c r="E43" s="5">
        <v>8.75</v>
      </c>
      <c r="F43" s="41">
        <v>0.69999983409424904</v>
      </c>
      <c r="G43" s="41">
        <v>0.69999983413102496</v>
      </c>
      <c r="H43" s="6">
        <v>3.6600000000000001E-3</v>
      </c>
      <c r="I43" s="42">
        <v>1.05999944376091E-3</v>
      </c>
      <c r="J43" s="42">
        <v>5.0499999999999998E-3</v>
      </c>
      <c r="K43" s="3">
        <v>0</v>
      </c>
      <c r="L43" s="3">
        <v>-14.03</v>
      </c>
      <c r="M43" s="3">
        <v>0.12</v>
      </c>
      <c r="N43" s="7">
        <f t="shared" si="0"/>
        <v>0.70211983300015879</v>
      </c>
      <c r="O43" s="4">
        <v>1055.3978910000001</v>
      </c>
      <c r="P43" s="4">
        <v>46.28938119</v>
      </c>
      <c r="Q43" s="4">
        <v>-26.57</v>
      </c>
      <c r="R43" s="4">
        <v>0.1</v>
      </c>
      <c r="S43" s="3">
        <v>0.14612803599999999</v>
      </c>
      <c r="T43" s="2"/>
      <c r="U43" s="3" t="s">
        <v>71</v>
      </c>
      <c r="V43" s="3" t="b">
        <v>1</v>
      </c>
    </row>
    <row r="44" spans="1:22" ht="13">
      <c r="A44" s="2" t="s">
        <v>83</v>
      </c>
      <c r="B44" s="2" t="s">
        <v>70</v>
      </c>
      <c r="C44" s="2" t="s">
        <v>13</v>
      </c>
      <c r="D44" s="5">
        <v>32</v>
      </c>
      <c r="E44" s="5">
        <v>8.73</v>
      </c>
      <c r="F44" s="41">
        <v>0.69999961576841496</v>
      </c>
      <c r="G44" s="41">
        <v>0.69999961590213999</v>
      </c>
      <c r="H44" s="6">
        <v>3.6900000000000001E-3</v>
      </c>
      <c r="I44" s="42">
        <v>6.9999906293609002E-4</v>
      </c>
      <c r="J44" s="42">
        <v>5.1999999999999998E-3</v>
      </c>
      <c r="K44" s="3">
        <v>0</v>
      </c>
      <c r="L44" s="3">
        <v>-14.04</v>
      </c>
      <c r="M44" s="3">
        <v>0.08</v>
      </c>
      <c r="N44" s="7">
        <f t="shared" si="0"/>
        <v>0.70139961396114969</v>
      </c>
      <c r="O44" s="4">
        <v>518.44106929999998</v>
      </c>
      <c r="P44" s="4">
        <v>18.515752469999999</v>
      </c>
      <c r="Q44" s="4">
        <v>-25.32</v>
      </c>
      <c r="R44" s="4">
        <v>0.04</v>
      </c>
      <c r="S44" s="3">
        <v>0.20682587599999999</v>
      </c>
      <c r="T44" s="2"/>
      <c r="U44" s="3" t="s">
        <v>71</v>
      </c>
      <c r="V44" s="3" t="b">
        <v>1</v>
      </c>
    </row>
    <row r="45" spans="1:22" ht="13">
      <c r="A45" s="2" t="s">
        <v>84</v>
      </c>
      <c r="B45" s="2" t="s">
        <v>70</v>
      </c>
      <c r="C45" s="2" t="s">
        <v>13</v>
      </c>
      <c r="D45" s="5">
        <v>32</v>
      </c>
      <c r="E45" s="5">
        <v>8.73</v>
      </c>
      <c r="F45" s="41">
        <v>0.69999961217893403</v>
      </c>
      <c r="G45" s="41">
        <v>0.69999961231775898</v>
      </c>
      <c r="H45" s="6">
        <v>3.7599999999999999E-3</v>
      </c>
      <c r="I45" s="42">
        <v>7.0999904012546198E-4</v>
      </c>
      <c r="J45" s="42">
        <v>5.2199999999999998E-3</v>
      </c>
      <c r="K45" s="3">
        <v>0</v>
      </c>
      <c r="L45" s="3">
        <v>-13.96</v>
      </c>
      <c r="M45" s="3">
        <v>0.28000000000000003</v>
      </c>
      <c r="N45" s="7">
        <f t="shared" si="0"/>
        <v>0.70141961032859745</v>
      </c>
      <c r="O45" s="4">
        <v>555.47257420000005</v>
      </c>
      <c r="P45" s="4">
        <v>18.515752469999999</v>
      </c>
      <c r="Q45" s="4">
        <v>-25.23</v>
      </c>
      <c r="R45" s="4">
        <v>0.31</v>
      </c>
      <c r="S45" s="3">
        <v>0.209515015</v>
      </c>
      <c r="T45" s="2"/>
      <c r="U45" s="3" t="s">
        <v>71</v>
      </c>
      <c r="V45" s="3" t="b">
        <v>1</v>
      </c>
    </row>
    <row r="46" spans="1:22" ht="13">
      <c r="A46" s="2" t="s">
        <v>85</v>
      </c>
      <c r="B46" s="2" t="s">
        <v>70</v>
      </c>
      <c r="C46" s="2" t="s">
        <v>13</v>
      </c>
      <c r="D46" s="5">
        <v>32</v>
      </c>
      <c r="E46" s="5">
        <v>8.73</v>
      </c>
      <c r="F46" s="41">
        <v>0.69999961361394802</v>
      </c>
      <c r="G46" s="41">
        <v>0.69999961375244202</v>
      </c>
      <c r="H46" s="6">
        <v>3.79E-3</v>
      </c>
      <c r="I46" s="42">
        <v>7.0999904379537705E-4</v>
      </c>
      <c r="J46" s="42">
        <v>5.1700000000000001E-3</v>
      </c>
      <c r="K46" s="3">
        <v>0</v>
      </c>
      <c r="L46" s="3">
        <v>-14.25</v>
      </c>
      <c r="M46" s="3">
        <v>7.0000000000000007E-2</v>
      </c>
      <c r="N46" s="7">
        <f t="shared" si="0"/>
        <v>0.70141961177078571</v>
      </c>
      <c r="O46" s="4">
        <v>499.92531680000002</v>
      </c>
      <c r="P46" s="4">
        <v>18.515752469999999</v>
      </c>
      <c r="Q46" s="4">
        <v>-25.08</v>
      </c>
      <c r="R46" s="4">
        <v>0.1</v>
      </c>
      <c r="S46" s="3">
        <v>0.20682587599999999</v>
      </c>
      <c r="T46" s="2"/>
      <c r="U46" s="3" t="s">
        <v>71</v>
      </c>
      <c r="V46" s="3" t="b">
        <v>1</v>
      </c>
    </row>
    <row r="47" spans="1:22" ht="13">
      <c r="A47" s="2" t="s">
        <v>86</v>
      </c>
      <c r="B47" s="2" t="s">
        <v>70</v>
      </c>
      <c r="C47" s="2" t="s">
        <v>13</v>
      </c>
      <c r="D47" s="5">
        <v>32</v>
      </c>
      <c r="E47" s="5">
        <v>8.7200000000000006</v>
      </c>
      <c r="F47" s="41">
        <v>0.69999961860645998</v>
      </c>
      <c r="G47" s="41">
        <v>0.69999961874232897</v>
      </c>
      <c r="H47" s="6">
        <v>3.7399999999999998E-3</v>
      </c>
      <c r="I47" s="42">
        <v>6.9999906975027097E-4</v>
      </c>
      <c r="J47" s="42">
        <v>5.1200000000000004E-3</v>
      </c>
      <c r="K47" s="3">
        <v>0</v>
      </c>
      <c r="L47" s="3">
        <v>-13.97</v>
      </c>
      <c r="M47" s="3">
        <v>0.38</v>
      </c>
      <c r="N47" s="7">
        <f t="shared" si="0"/>
        <v>0.70139961681389495</v>
      </c>
      <c r="O47" s="4">
        <v>509.18319300000002</v>
      </c>
      <c r="P47" s="4">
        <v>18.515752469999999</v>
      </c>
      <c r="Q47" s="4">
        <v>-25.16</v>
      </c>
      <c r="R47" s="4">
        <v>0.23</v>
      </c>
      <c r="S47" s="3">
        <v>0.20139712400000001</v>
      </c>
      <c r="T47" s="2"/>
      <c r="U47" s="3" t="s">
        <v>71</v>
      </c>
      <c r="V47" s="3" t="b">
        <v>1</v>
      </c>
    </row>
    <row r="48" spans="1:22" ht="13">
      <c r="A48" s="2" t="s">
        <v>87</v>
      </c>
      <c r="B48" s="2" t="s">
        <v>88</v>
      </c>
      <c r="C48" s="2" t="s">
        <v>13</v>
      </c>
      <c r="D48" s="5">
        <v>25</v>
      </c>
      <c r="E48" s="5">
        <v>8.25</v>
      </c>
      <c r="F48" s="5">
        <v>0.45</v>
      </c>
      <c r="G48" s="5">
        <v>0.46</v>
      </c>
      <c r="H48" s="6">
        <v>4.3189999999999998E-4</v>
      </c>
      <c r="I48" s="6">
        <v>3.8509999999999998E-3</v>
      </c>
      <c r="J48" s="6">
        <v>2.3930000000000002E-3</v>
      </c>
      <c r="K48" s="3">
        <v>0</v>
      </c>
      <c r="L48" s="3">
        <v>-12.19</v>
      </c>
      <c r="M48" s="3">
        <v>0.32</v>
      </c>
      <c r="N48" s="7">
        <f t="shared" si="0"/>
        <v>0.462702</v>
      </c>
      <c r="O48" s="4">
        <v>28.4</v>
      </c>
      <c r="P48" s="4">
        <v>4.7</v>
      </c>
      <c r="Q48" s="4">
        <v>-27.68</v>
      </c>
      <c r="R48" s="4">
        <v>0.56000000000000005</v>
      </c>
      <c r="S48" s="3">
        <v>-5.7133539999999998</v>
      </c>
      <c r="T48" s="3">
        <v>3.2439299999999997E-2</v>
      </c>
      <c r="U48" s="3" t="s">
        <v>45</v>
      </c>
      <c r="V48" s="3" t="b">
        <v>1</v>
      </c>
    </row>
    <row r="49" spans="1:22" ht="13">
      <c r="A49" s="2" t="s">
        <v>89</v>
      </c>
      <c r="B49" s="2" t="s">
        <v>88</v>
      </c>
      <c r="C49" s="2" t="s">
        <v>13</v>
      </c>
      <c r="D49" s="5">
        <v>25</v>
      </c>
      <c r="E49" s="5">
        <v>8.25</v>
      </c>
      <c r="F49" s="5">
        <v>0.45</v>
      </c>
      <c r="G49" s="5">
        <v>0.46</v>
      </c>
      <c r="H49" s="6">
        <v>4.3189999999999998E-4</v>
      </c>
      <c r="I49" s="6">
        <v>3.8509999999999998E-3</v>
      </c>
      <c r="J49" s="6">
        <v>2.3930000000000002E-3</v>
      </c>
      <c r="K49" s="3">
        <v>0</v>
      </c>
      <c r="L49" s="3">
        <v>-12.19</v>
      </c>
      <c r="M49" s="3">
        <v>0.32</v>
      </c>
      <c r="N49" s="7">
        <f t="shared" si="0"/>
        <v>0.462702</v>
      </c>
      <c r="O49" s="4">
        <v>30.6</v>
      </c>
      <c r="P49" s="4">
        <v>4.5999999999999996</v>
      </c>
      <c r="Q49" s="4">
        <v>-27.68</v>
      </c>
      <c r="R49" s="4">
        <v>0.56000000000000005</v>
      </c>
      <c r="S49" s="3">
        <v>-5.6976849999999999</v>
      </c>
      <c r="T49" s="3">
        <v>2.1929199999999999E-2</v>
      </c>
      <c r="U49" s="3" t="s">
        <v>45</v>
      </c>
      <c r="V49" s="3" t="b">
        <v>1</v>
      </c>
    </row>
    <row r="50" spans="1:22" ht="13">
      <c r="A50" s="2" t="s">
        <v>90</v>
      </c>
      <c r="B50" s="2" t="s">
        <v>88</v>
      </c>
      <c r="C50" s="2" t="s">
        <v>13</v>
      </c>
      <c r="D50" s="5">
        <v>25</v>
      </c>
      <c r="E50" s="5">
        <v>8.3699999999999992</v>
      </c>
      <c r="F50" s="5">
        <v>0.45</v>
      </c>
      <c r="G50" s="5">
        <v>0.46</v>
      </c>
      <c r="H50" s="6">
        <v>4.3189999999999998E-4</v>
      </c>
      <c r="I50" s="6">
        <v>3.8509999999999998E-3</v>
      </c>
      <c r="J50" s="6">
        <v>2.3930000000000002E-3</v>
      </c>
      <c r="K50" s="3">
        <v>0</v>
      </c>
      <c r="L50" s="3">
        <v>-12.19</v>
      </c>
      <c r="M50" s="3">
        <v>0.32</v>
      </c>
      <c r="N50" s="7">
        <f t="shared" si="0"/>
        <v>0.462702</v>
      </c>
      <c r="O50" s="4">
        <v>102.1</v>
      </c>
      <c r="P50" s="4">
        <v>4.9000000000000004</v>
      </c>
      <c r="Q50" s="4">
        <v>-26.74</v>
      </c>
      <c r="R50" s="4">
        <v>0.57999999999999996</v>
      </c>
      <c r="S50" s="3">
        <v>-5.5047600000000001</v>
      </c>
      <c r="T50" s="3">
        <v>3.6091999999999999E-3</v>
      </c>
      <c r="U50" s="3" t="s">
        <v>45</v>
      </c>
      <c r="V50" s="3" t="b">
        <v>1</v>
      </c>
    </row>
    <row r="51" spans="1:22" ht="13">
      <c r="A51" s="2" t="s">
        <v>91</v>
      </c>
      <c r="B51" s="2" t="s">
        <v>88</v>
      </c>
      <c r="C51" s="2" t="s">
        <v>13</v>
      </c>
      <c r="D51" s="5">
        <v>25</v>
      </c>
      <c r="E51" s="5">
        <v>8.5</v>
      </c>
      <c r="F51" s="5">
        <v>0.45</v>
      </c>
      <c r="G51" s="5">
        <v>0.46</v>
      </c>
      <c r="H51" s="6">
        <v>4.3189999999999998E-4</v>
      </c>
      <c r="I51" s="6">
        <v>3.8509999999999998E-3</v>
      </c>
      <c r="J51" s="6">
        <v>2.3930000000000002E-3</v>
      </c>
      <c r="K51" s="3">
        <v>0</v>
      </c>
      <c r="L51" s="3">
        <v>-12.19</v>
      </c>
      <c r="M51" s="3">
        <v>0.32</v>
      </c>
      <c r="N51" s="7">
        <f t="shared" si="0"/>
        <v>0.462702</v>
      </c>
      <c r="O51" s="4">
        <v>162.9</v>
      </c>
      <c r="P51" s="4">
        <v>5.3</v>
      </c>
      <c r="Q51" s="4">
        <v>-25.87</v>
      </c>
      <c r="R51" s="4">
        <v>0.22</v>
      </c>
      <c r="S51" s="3">
        <v>-5.3830220000000004</v>
      </c>
      <c r="T51" s="3">
        <v>8.4378999999999999E-3</v>
      </c>
      <c r="U51" s="3" t="s">
        <v>45</v>
      </c>
      <c r="V51" s="3" t="b">
        <v>1</v>
      </c>
    </row>
    <row r="52" spans="1:22" ht="13">
      <c r="A52" s="2" t="s">
        <v>92</v>
      </c>
      <c r="B52" s="2" t="s">
        <v>88</v>
      </c>
      <c r="C52" s="2" t="s">
        <v>13</v>
      </c>
      <c r="D52" s="5">
        <v>25</v>
      </c>
      <c r="E52" s="5">
        <v>8.65</v>
      </c>
      <c r="F52" s="5">
        <v>0.45</v>
      </c>
      <c r="G52" s="5">
        <v>0.46</v>
      </c>
      <c r="H52" s="6">
        <v>4.3179999999999998E-4</v>
      </c>
      <c r="I52" s="6">
        <v>3.852E-3</v>
      </c>
      <c r="J52" s="6">
        <v>2.3930000000000002E-3</v>
      </c>
      <c r="K52" s="3">
        <v>0</v>
      </c>
      <c r="L52" s="3">
        <v>-12.19</v>
      </c>
      <c r="M52" s="3">
        <v>0.32</v>
      </c>
      <c r="N52" s="7">
        <f t="shared" si="0"/>
        <v>0.462704</v>
      </c>
      <c r="O52" s="4">
        <v>305.8</v>
      </c>
      <c r="P52" s="4">
        <v>8.3000000000000007</v>
      </c>
      <c r="Q52" s="4">
        <v>-23.95</v>
      </c>
      <c r="R52" s="4">
        <v>0.23</v>
      </c>
      <c r="S52" s="3">
        <v>-5.211239</v>
      </c>
      <c r="T52" s="3">
        <v>1.49103E-2</v>
      </c>
      <c r="U52" s="3" t="s">
        <v>45</v>
      </c>
      <c r="V52" s="3" t="b">
        <v>1</v>
      </c>
    </row>
    <row r="53" spans="1:22" ht="13">
      <c r="A53" s="2" t="s">
        <v>93</v>
      </c>
      <c r="B53" s="2" t="s">
        <v>88</v>
      </c>
      <c r="C53" s="2" t="s">
        <v>13</v>
      </c>
      <c r="D53" s="5">
        <v>25</v>
      </c>
      <c r="E53" s="5">
        <v>8</v>
      </c>
      <c r="F53" s="5">
        <v>0.46</v>
      </c>
      <c r="G53" s="5">
        <v>0.46</v>
      </c>
      <c r="H53" s="6">
        <v>4.3169999999999997E-3</v>
      </c>
      <c r="I53" s="6">
        <v>3.852E-3</v>
      </c>
      <c r="J53" s="6">
        <v>2.3930000000000002E-3</v>
      </c>
      <c r="K53" s="3">
        <v>0</v>
      </c>
      <c r="L53" s="3">
        <v>-12.19</v>
      </c>
      <c r="M53" s="3">
        <v>0.32</v>
      </c>
      <c r="N53" s="7">
        <f t="shared" si="0"/>
        <v>0.46770400000000001</v>
      </c>
      <c r="O53" s="4">
        <v>75.400000000000006</v>
      </c>
      <c r="P53" s="4">
        <v>7.8</v>
      </c>
      <c r="Q53" s="4">
        <v>-27.16</v>
      </c>
      <c r="R53" s="4">
        <v>0.68</v>
      </c>
      <c r="S53" s="3">
        <v>-6.5878350000000001</v>
      </c>
      <c r="T53" s="3">
        <v>9.6401000000000004E-3</v>
      </c>
      <c r="U53" s="3" t="s">
        <v>45</v>
      </c>
      <c r="V53" s="3" t="b">
        <v>1</v>
      </c>
    </row>
    <row r="54" spans="1:22" ht="13">
      <c r="A54" s="2" t="s">
        <v>94</v>
      </c>
      <c r="B54" s="2" t="s">
        <v>88</v>
      </c>
      <c r="C54" s="2" t="s">
        <v>13</v>
      </c>
      <c r="D54" s="5">
        <v>25</v>
      </c>
      <c r="E54" s="5">
        <v>8.25</v>
      </c>
      <c r="F54" s="5">
        <v>0.46</v>
      </c>
      <c r="G54" s="5">
        <v>0.46</v>
      </c>
      <c r="H54" s="6">
        <v>4.3169999999999997E-3</v>
      </c>
      <c r="I54" s="6">
        <v>3.852E-3</v>
      </c>
      <c r="J54" s="6">
        <v>2.3930000000000002E-3</v>
      </c>
      <c r="K54" s="3">
        <v>0</v>
      </c>
      <c r="L54" s="3">
        <v>-12.19</v>
      </c>
      <c r="M54" s="3">
        <v>0.32</v>
      </c>
      <c r="N54" s="7">
        <f t="shared" si="0"/>
        <v>0.46770400000000001</v>
      </c>
      <c r="O54" s="4">
        <v>334.5</v>
      </c>
      <c r="P54" s="4">
        <v>10.6</v>
      </c>
      <c r="Q54" s="4">
        <v>-26.86</v>
      </c>
      <c r="R54" s="4">
        <v>0.3</v>
      </c>
      <c r="S54" s="3">
        <v>-5.8004720000000001</v>
      </c>
      <c r="T54" s="3">
        <v>3.08282E-2</v>
      </c>
      <c r="U54" s="3" t="s">
        <v>45</v>
      </c>
      <c r="V54" s="3" t="b">
        <v>1</v>
      </c>
    </row>
    <row r="55" spans="1:22" ht="13">
      <c r="A55" s="2" t="s">
        <v>95</v>
      </c>
      <c r="B55" s="2" t="s">
        <v>88</v>
      </c>
      <c r="C55" s="2" t="s">
        <v>13</v>
      </c>
      <c r="D55" s="5">
        <v>25</v>
      </c>
      <c r="E55" s="5">
        <v>8.5</v>
      </c>
      <c r="F55" s="5">
        <v>0.46</v>
      </c>
      <c r="G55" s="5">
        <v>0.46</v>
      </c>
      <c r="H55" s="6">
        <v>4.3179999999999998E-3</v>
      </c>
      <c r="I55" s="6">
        <v>3.852E-3</v>
      </c>
      <c r="J55" s="6">
        <v>2.3930000000000002E-3</v>
      </c>
      <c r="K55" s="3">
        <v>0</v>
      </c>
      <c r="L55" s="3">
        <v>-12.19</v>
      </c>
      <c r="M55" s="3">
        <v>0.32</v>
      </c>
      <c r="N55" s="7">
        <f t="shared" si="0"/>
        <v>0.46770400000000001</v>
      </c>
      <c r="O55" s="4">
        <v>1068.0999999999999</v>
      </c>
      <c r="P55" s="4">
        <v>24.9</v>
      </c>
      <c r="Q55" s="4">
        <v>-26.54</v>
      </c>
      <c r="R55" s="4">
        <v>0.31</v>
      </c>
      <c r="S55" s="3">
        <v>-5.4960440000000004</v>
      </c>
      <c r="T55" s="3">
        <v>1.0519499999999999E-2</v>
      </c>
      <c r="U55" s="3" t="s">
        <v>45</v>
      </c>
      <c r="V55" s="3" t="b">
        <v>1</v>
      </c>
    </row>
    <row r="56" spans="1:22" ht="13">
      <c r="A56" s="2" t="s">
        <v>96</v>
      </c>
      <c r="B56" s="2" t="s">
        <v>88</v>
      </c>
      <c r="C56" s="2" t="s">
        <v>13</v>
      </c>
      <c r="D56" s="5">
        <v>25</v>
      </c>
      <c r="E56" s="5">
        <v>8.25</v>
      </c>
      <c r="F56" s="5">
        <v>0.45</v>
      </c>
      <c r="G56" s="5">
        <v>0.46</v>
      </c>
      <c r="H56" s="6">
        <v>4.3179999999999998E-4</v>
      </c>
      <c r="I56" s="6">
        <v>3.8509999999999998E-3</v>
      </c>
      <c r="J56" s="6">
        <v>1.7949999999999999E-3</v>
      </c>
      <c r="K56" s="3">
        <v>0</v>
      </c>
      <c r="L56" s="3">
        <v>-12.19</v>
      </c>
      <c r="M56" s="3">
        <v>0.32</v>
      </c>
      <c r="N56" s="7">
        <f t="shared" si="0"/>
        <v>0.462702</v>
      </c>
      <c r="O56" s="4">
        <v>37.5</v>
      </c>
      <c r="P56" s="4">
        <v>4.8</v>
      </c>
      <c r="Q56" s="4">
        <v>-27.08</v>
      </c>
      <c r="R56" s="4">
        <v>0.31</v>
      </c>
      <c r="S56" s="3">
        <v>-5.8507090000000002</v>
      </c>
      <c r="T56" s="3">
        <v>3.6302999999999999E-3</v>
      </c>
      <c r="U56" s="3" t="s">
        <v>45</v>
      </c>
      <c r="V56" s="3" t="b">
        <v>1</v>
      </c>
    </row>
    <row r="57" spans="1:22" ht="13">
      <c r="A57" s="2" t="s">
        <v>97</v>
      </c>
      <c r="B57" s="2" t="s">
        <v>88</v>
      </c>
      <c r="C57" s="2" t="s">
        <v>13</v>
      </c>
      <c r="D57" s="5">
        <v>25</v>
      </c>
      <c r="E57" s="5">
        <v>8.25</v>
      </c>
      <c r="F57" s="5">
        <v>0.46</v>
      </c>
      <c r="G57" s="5">
        <v>0.46</v>
      </c>
      <c r="H57" s="6">
        <v>4.3189999999999998E-4</v>
      </c>
      <c r="I57" s="6">
        <v>3.852E-3</v>
      </c>
      <c r="J57" s="6">
        <v>3.5890000000000002E-3</v>
      </c>
      <c r="K57" s="3">
        <v>0</v>
      </c>
      <c r="L57" s="3">
        <v>-12.19</v>
      </c>
      <c r="M57" s="3">
        <v>0.32</v>
      </c>
      <c r="N57" s="7">
        <f t="shared" si="0"/>
        <v>0.46770400000000001</v>
      </c>
      <c r="O57" s="4">
        <v>97.7</v>
      </c>
      <c r="P57" s="4">
        <v>4.8</v>
      </c>
      <c r="Q57" s="4">
        <v>-27.91</v>
      </c>
      <c r="R57" s="4">
        <v>0.21</v>
      </c>
      <c r="S57" s="3">
        <v>-5.4017920000000004</v>
      </c>
      <c r="T57" s="3">
        <v>3.6589000000000001E-3</v>
      </c>
      <c r="U57" s="3" t="s">
        <v>45</v>
      </c>
      <c r="V57" s="3" t="b">
        <v>1</v>
      </c>
    </row>
    <row r="58" spans="1:22" ht="13">
      <c r="A58" s="2" t="s">
        <v>98</v>
      </c>
      <c r="B58" s="2" t="s">
        <v>88</v>
      </c>
      <c r="C58" s="2" t="s">
        <v>13</v>
      </c>
      <c r="D58" s="5">
        <v>25</v>
      </c>
      <c r="E58" s="5">
        <v>8.25</v>
      </c>
      <c r="F58" s="5">
        <v>0.46</v>
      </c>
      <c r="G58" s="5">
        <v>0.46</v>
      </c>
      <c r="H58" s="6">
        <v>4.3189999999999998E-4</v>
      </c>
      <c r="I58" s="6">
        <v>3.8530000000000001E-3</v>
      </c>
      <c r="J58" s="6">
        <v>4.7869999999999996E-3</v>
      </c>
      <c r="K58" s="3">
        <v>0</v>
      </c>
      <c r="L58" s="3">
        <v>-12.19</v>
      </c>
      <c r="M58" s="3">
        <v>0.32</v>
      </c>
      <c r="N58" s="7">
        <f t="shared" si="0"/>
        <v>0.46770600000000001</v>
      </c>
      <c r="O58" s="4">
        <v>119.2</v>
      </c>
      <c r="P58" s="4">
        <v>4.7</v>
      </c>
      <c r="Q58" s="4">
        <v>-28.5</v>
      </c>
      <c r="R58" s="4">
        <v>0.21</v>
      </c>
      <c r="S58" s="3">
        <v>-5.2380459999999998</v>
      </c>
      <c r="T58" s="3">
        <v>3.6825E-3</v>
      </c>
      <c r="U58" s="3" t="s">
        <v>45</v>
      </c>
      <c r="V58" s="3" t="b">
        <v>1</v>
      </c>
    </row>
    <row r="59" spans="1:22" ht="13">
      <c r="A59" s="2" t="s">
        <v>99</v>
      </c>
      <c r="B59" s="2" t="s">
        <v>88</v>
      </c>
      <c r="C59" s="2" t="s">
        <v>13</v>
      </c>
      <c r="D59" s="5">
        <v>25</v>
      </c>
      <c r="E59" s="5">
        <v>8.25</v>
      </c>
      <c r="F59" s="5">
        <v>0.45</v>
      </c>
      <c r="G59" s="5">
        <v>0.46</v>
      </c>
      <c r="H59" s="6">
        <v>4.3189999999999998E-4</v>
      </c>
      <c r="I59" s="6">
        <v>4.8170000000000001E-3</v>
      </c>
      <c r="J59" s="6">
        <v>2.3930000000000002E-3</v>
      </c>
      <c r="K59" s="3">
        <v>0</v>
      </c>
      <c r="L59" s="3">
        <v>-12.19</v>
      </c>
      <c r="M59" s="3">
        <v>0.32</v>
      </c>
      <c r="N59" s="7">
        <f t="shared" si="0"/>
        <v>0.46463399999999999</v>
      </c>
      <c r="O59" s="4">
        <v>98.9</v>
      </c>
      <c r="P59" s="4">
        <v>5.5</v>
      </c>
      <c r="Q59" s="4">
        <v>-27.63</v>
      </c>
      <c r="R59" s="4">
        <v>0.24</v>
      </c>
      <c r="S59" s="3">
        <v>-5.5505259999999996</v>
      </c>
      <c r="T59" s="3">
        <v>2.9808E-3</v>
      </c>
      <c r="U59" s="3" t="s">
        <v>45</v>
      </c>
      <c r="V59" s="3" t="b">
        <v>1</v>
      </c>
    </row>
    <row r="60" spans="1:22" ht="13">
      <c r="A60" s="2" t="s">
        <v>100</v>
      </c>
      <c r="B60" s="2" t="s">
        <v>88</v>
      </c>
      <c r="C60" s="2" t="s">
        <v>13</v>
      </c>
      <c r="D60" s="5">
        <v>25</v>
      </c>
      <c r="E60" s="5">
        <v>8.25</v>
      </c>
      <c r="F60" s="5">
        <v>0.45</v>
      </c>
      <c r="G60" s="5">
        <v>0.46</v>
      </c>
      <c r="H60" s="6">
        <v>4.3199999999999998E-4</v>
      </c>
      <c r="I60" s="6">
        <v>5.7780000000000001E-3</v>
      </c>
      <c r="J60" s="6">
        <v>2.3930000000000002E-3</v>
      </c>
      <c r="K60" s="3">
        <v>0</v>
      </c>
      <c r="L60" s="3">
        <v>-12.19</v>
      </c>
      <c r="M60" s="3">
        <v>0.32</v>
      </c>
      <c r="N60" s="7">
        <f t="shared" si="0"/>
        <v>0.46655600000000003</v>
      </c>
      <c r="O60" s="4">
        <v>139.19999999999999</v>
      </c>
      <c r="P60" s="4">
        <v>4.7</v>
      </c>
      <c r="Q60" s="4">
        <v>-28.2</v>
      </c>
      <c r="R60" s="4">
        <v>0.22</v>
      </c>
      <c r="S60" s="3">
        <v>-5.4198519999999997</v>
      </c>
      <c r="T60" s="3">
        <v>3.7579000000000002E-3</v>
      </c>
      <c r="U60" s="3" t="s">
        <v>45</v>
      </c>
      <c r="V60" s="3" t="b">
        <v>1</v>
      </c>
    </row>
    <row r="61" spans="1:22" ht="13">
      <c r="A61" s="2" t="s">
        <v>101</v>
      </c>
      <c r="B61" s="2" t="s">
        <v>88</v>
      </c>
      <c r="C61" s="2" t="s">
        <v>13</v>
      </c>
      <c r="D61" s="5">
        <v>25</v>
      </c>
      <c r="E61" s="5">
        <v>8.25</v>
      </c>
      <c r="F61" s="5">
        <v>0.45</v>
      </c>
      <c r="G61" s="5">
        <v>0.47</v>
      </c>
      <c r="H61" s="6">
        <v>4.3209999999999999E-4</v>
      </c>
      <c r="I61" s="6">
        <v>7.7060000000000002E-3</v>
      </c>
      <c r="J61" s="6">
        <v>2.3939999999999999E-3</v>
      </c>
      <c r="K61" s="3">
        <v>0</v>
      </c>
      <c r="L61" s="3">
        <v>-12.19</v>
      </c>
      <c r="M61" s="3">
        <v>0.32</v>
      </c>
      <c r="N61" s="7">
        <f t="shared" si="0"/>
        <v>0.47541199999999995</v>
      </c>
      <c r="O61" s="4">
        <v>194.1</v>
      </c>
      <c r="P61" s="4">
        <v>5.6</v>
      </c>
      <c r="Q61" s="4">
        <v>-28.74</v>
      </c>
      <c r="R61" s="4">
        <v>0.25</v>
      </c>
      <c r="S61" s="3">
        <v>-5.3167910000000003</v>
      </c>
      <c r="T61" s="3">
        <v>3.8289999999999999E-3</v>
      </c>
      <c r="U61" s="3" t="s">
        <v>45</v>
      </c>
      <c r="V61" s="3" t="b">
        <v>1</v>
      </c>
    </row>
    <row r="62" spans="1:22" ht="15.75" customHeight="1">
      <c r="N62" s="1"/>
      <c r="O62" s="1"/>
      <c r="P62" s="1"/>
      <c r="Q62" s="1"/>
      <c r="R62" s="1"/>
    </row>
    <row r="63" spans="1:22" ht="15.75" customHeight="1">
      <c r="A63" s="43" t="s">
        <v>129</v>
      </c>
      <c r="B63" s="43"/>
      <c r="N63" s="1"/>
      <c r="O63" s="1"/>
      <c r="P63" s="1"/>
      <c r="Q63" s="1"/>
      <c r="R63" s="1"/>
    </row>
    <row r="64" spans="1:22" ht="15.75" customHeight="1">
      <c r="N64" s="1"/>
      <c r="O64" s="1"/>
      <c r="P64" s="1"/>
      <c r="Q64" s="1"/>
      <c r="R64" s="1"/>
    </row>
    <row r="65" spans="14:18" ht="15.75" customHeight="1">
      <c r="N65" s="1"/>
      <c r="O65" s="1"/>
      <c r="P65" s="1"/>
      <c r="Q65" s="1"/>
      <c r="R65" s="1"/>
    </row>
    <row r="66" spans="14:18" ht="15.75" customHeight="1">
      <c r="N66" s="1"/>
      <c r="O66" s="1"/>
      <c r="P66" s="1"/>
      <c r="Q66" s="1"/>
      <c r="R66" s="1"/>
    </row>
    <row r="67" spans="14:18" ht="15.75" customHeight="1">
      <c r="N67" s="1"/>
      <c r="O67" s="1"/>
      <c r="P67" s="1"/>
      <c r="Q67" s="1"/>
      <c r="R67" s="1"/>
    </row>
    <row r="68" spans="14:18" ht="15.75" customHeight="1">
      <c r="N68" s="1"/>
      <c r="O68" s="1"/>
      <c r="P68" s="1"/>
      <c r="Q68" s="1"/>
      <c r="R68" s="1"/>
    </row>
    <row r="69" spans="14:18" ht="15.75" customHeight="1">
      <c r="N69" s="1"/>
      <c r="O69" s="1"/>
      <c r="P69" s="1"/>
      <c r="Q69" s="1"/>
      <c r="R69" s="1"/>
    </row>
    <row r="70" spans="14:18" ht="15.75" customHeight="1">
      <c r="N70" s="1"/>
      <c r="O70" s="1"/>
      <c r="P70" s="1"/>
      <c r="Q70" s="1"/>
      <c r="R70" s="1"/>
    </row>
    <row r="71" spans="14:18" ht="15.75" customHeight="1">
      <c r="N71" s="1"/>
      <c r="O71" s="1"/>
      <c r="P71" s="1"/>
      <c r="Q71" s="1"/>
      <c r="R71" s="1"/>
    </row>
    <row r="72" spans="14:18" ht="15.75" customHeight="1">
      <c r="N72" s="1"/>
      <c r="O72" s="1"/>
      <c r="P72" s="1"/>
      <c r="Q72" s="1"/>
      <c r="R72" s="1"/>
    </row>
    <row r="73" spans="14:18" ht="15.75" customHeight="1">
      <c r="N73" s="1"/>
      <c r="O73" s="1"/>
      <c r="P73" s="1"/>
      <c r="Q73" s="1"/>
      <c r="R73" s="1"/>
    </row>
    <row r="74" spans="14:18" ht="15.75" customHeight="1">
      <c r="N74" s="1"/>
      <c r="O74" s="1"/>
      <c r="P74" s="1"/>
      <c r="Q74" s="1"/>
      <c r="R74" s="1"/>
    </row>
    <row r="75" spans="14:18" ht="15.75" customHeight="1">
      <c r="N75" s="1"/>
      <c r="O75" s="1"/>
      <c r="P75" s="1"/>
      <c r="Q75" s="1"/>
      <c r="R75" s="1"/>
    </row>
    <row r="76" spans="14:18" ht="15.75" customHeight="1">
      <c r="N76" s="1"/>
      <c r="O76" s="1"/>
      <c r="P76" s="1"/>
      <c r="Q76" s="1"/>
      <c r="R76" s="1"/>
    </row>
    <row r="77" spans="14:18" ht="15.75" customHeight="1">
      <c r="N77" s="1"/>
      <c r="O77" s="1"/>
      <c r="P77" s="1"/>
      <c r="Q77" s="1"/>
      <c r="R77" s="1"/>
    </row>
    <row r="78" spans="14:18" ht="15.75" customHeight="1">
      <c r="N78" s="1"/>
      <c r="O78" s="1"/>
      <c r="P78" s="1"/>
      <c r="Q78" s="1"/>
      <c r="R78" s="1"/>
    </row>
    <row r="79" spans="14:18" ht="15.75" customHeight="1">
      <c r="N79" s="1"/>
      <c r="O79" s="1"/>
      <c r="P79" s="1"/>
      <c r="Q79" s="1"/>
      <c r="R79" s="1"/>
    </row>
    <row r="80" spans="14:18" ht="15.75" customHeight="1">
      <c r="N80" s="1"/>
      <c r="O80" s="1"/>
      <c r="P80" s="1"/>
      <c r="Q80" s="1"/>
      <c r="R80" s="1"/>
    </row>
    <row r="81" spans="14:18" ht="15.75" customHeight="1">
      <c r="N81" s="1"/>
      <c r="O81" s="1"/>
      <c r="P81" s="1"/>
      <c r="Q81" s="1"/>
      <c r="R81" s="1"/>
    </row>
    <row r="82" spans="14:18" ht="15.75" customHeight="1">
      <c r="N82" s="1"/>
      <c r="O82" s="1"/>
      <c r="P82" s="1"/>
      <c r="Q82" s="1"/>
      <c r="R82" s="1"/>
    </row>
    <row r="83" spans="14:18" ht="15.75" customHeight="1">
      <c r="N83" s="1"/>
      <c r="O83" s="1"/>
      <c r="P83" s="1"/>
      <c r="Q83" s="1"/>
      <c r="R83" s="1"/>
    </row>
    <row r="84" spans="14:18" ht="15.75" customHeight="1">
      <c r="N84" s="1"/>
      <c r="O84" s="1"/>
      <c r="P84" s="1"/>
      <c r="Q84" s="1"/>
      <c r="R84" s="1"/>
    </row>
    <row r="85" spans="14:18" ht="15.75" customHeight="1">
      <c r="N85" s="1"/>
      <c r="O85" s="1"/>
      <c r="P85" s="1"/>
      <c r="Q85" s="1"/>
      <c r="R85" s="1"/>
    </row>
    <row r="86" spans="14:18" ht="15.75" customHeight="1">
      <c r="N86" s="1"/>
      <c r="O86" s="1"/>
      <c r="P86" s="1"/>
      <c r="Q86" s="1"/>
      <c r="R86" s="1"/>
    </row>
    <row r="87" spans="14:18" ht="15.75" customHeight="1">
      <c r="N87" s="1"/>
      <c r="O87" s="1"/>
      <c r="P87" s="1"/>
      <c r="Q87" s="1"/>
      <c r="R87" s="1"/>
    </row>
    <row r="88" spans="14:18" ht="15.75" customHeight="1">
      <c r="N88" s="1"/>
      <c r="O88" s="1"/>
      <c r="P88" s="1"/>
      <c r="Q88" s="1"/>
      <c r="R88" s="1"/>
    </row>
    <row r="89" spans="14:18" ht="15.75" customHeight="1">
      <c r="N89" s="1"/>
      <c r="O89" s="1"/>
      <c r="P89" s="1"/>
      <c r="Q89" s="1"/>
      <c r="R89" s="1"/>
    </row>
    <row r="90" spans="14:18" ht="15.75" customHeight="1">
      <c r="N90" s="1"/>
      <c r="O90" s="1"/>
      <c r="P90" s="1"/>
      <c r="Q90" s="1"/>
      <c r="R90" s="1"/>
    </row>
    <row r="91" spans="14:18" ht="15.75" customHeight="1">
      <c r="N91" s="1"/>
      <c r="O91" s="1"/>
      <c r="P91" s="1"/>
      <c r="Q91" s="1"/>
      <c r="R91" s="1"/>
    </row>
    <row r="92" spans="14:18" ht="15.75" customHeight="1">
      <c r="N92" s="1"/>
      <c r="O92" s="1"/>
      <c r="P92" s="1"/>
      <c r="Q92" s="1"/>
      <c r="R92" s="1"/>
    </row>
    <row r="93" spans="14:18" ht="15.75" customHeight="1">
      <c r="N93" s="1"/>
      <c r="O93" s="1"/>
      <c r="P93" s="1"/>
      <c r="Q93" s="1"/>
      <c r="R93" s="1"/>
    </row>
    <row r="94" spans="14:18" ht="15.75" customHeight="1">
      <c r="N94" s="1"/>
      <c r="O94" s="1"/>
      <c r="P94" s="1"/>
      <c r="Q94" s="1"/>
      <c r="R94" s="1"/>
    </row>
    <row r="95" spans="14:18" ht="15.75" customHeight="1">
      <c r="N95" s="1"/>
      <c r="O95" s="1"/>
      <c r="P95" s="1"/>
      <c r="Q95" s="1"/>
      <c r="R95" s="1"/>
    </row>
    <row r="96" spans="14:18" ht="15.75" customHeight="1">
      <c r="N96" s="1"/>
      <c r="O96" s="1"/>
      <c r="P96" s="1"/>
      <c r="Q96" s="1"/>
      <c r="R96" s="1"/>
    </row>
    <row r="97" spans="14:18" ht="15.75" customHeight="1">
      <c r="N97" s="1"/>
      <c r="O97" s="1"/>
      <c r="P97" s="1"/>
      <c r="Q97" s="1"/>
      <c r="R97" s="1"/>
    </row>
    <row r="98" spans="14:18" ht="15.75" customHeight="1">
      <c r="N98" s="1"/>
      <c r="O98" s="1"/>
      <c r="P98" s="1"/>
      <c r="Q98" s="1"/>
      <c r="R98" s="1"/>
    </row>
    <row r="99" spans="14:18" ht="15.75" customHeight="1">
      <c r="N99" s="1"/>
      <c r="O99" s="1"/>
      <c r="P99" s="1"/>
      <c r="Q99" s="1"/>
      <c r="R99" s="1"/>
    </row>
    <row r="100" spans="14:18" ht="15.75" customHeight="1">
      <c r="N100" s="1"/>
      <c r="O100" s="1"/>
      <c r="P100" s="1"/>
      <c r="Q100" s="1"/>
      <c r="R100" s="1"/>
    </row>
    <row r="101" spans="14:18" ht="15.75" customHeight="1">
      <c r="N101" s="1"/>
      <c r="O101" s="1"/>
      <c r="P101" s="1"/>
      <c r="Q101" s="1"/>
      <c r="R101" s="1"/>
    </row>
    <row r="102" spans="14:18" ht="15.75" customHeight="1">
      <c r="N102" s="1"/>
      <c r="O102" s="1"/>
      <c r="P102" s="1"/>
      <c r="Q102" s="1"/>
      <c r="R102" s="1"/>
    </row>
    <row r="103" spans="14:18" ht="15.75" customHeight="1">
      <c r="N103" s="1"/>
      <c r="O103" s="1"/>
      <c r="P103" s="1"/>
      <c r="Q103" s="1"/>
      <c r="R103" s="1"/>
    </row>
    <row r="104" spans="14:18" ht="15.75" customHeight="1">
      <c r="N104" s="1"/>
      <c r="O104" s="1"/>
      <c r="P104" s="1"/>
      <c r="Q104" s="1"/>
      <c r="R104" s="1"/>
    </row>
    <row r="105" spans="14:18" ht="15.75" customHeight="1">
      <c r="N105" s="1"/>
      <c r="O105" s="1"/>
      <c r="P105" s="1"/>
      <c r="Q105" s="1"/>
      <c r="R105" s="1"/>
    </row>
    <row r="106" spans="14:18" ht="15.75" customHeight="1">
      <c r="N106" s="1"/>
      <c r="O106" s="1"/>
      <c r="P106" s="1"/>
      <c r="Q106" s="1"/>
      <c r="R106" s="1"/>
    </row>
    <row r="107" spans="14:18" ht="15.75" customHeight="1">
      <c r="N107" s="1"/>
      <c r="O107" s="1"/>
      <c r="P107" s="1"/>
      <c r="Q107" s="1"/>
      <c r="R107" s="1"/>
    </row>
    <row r="108" spans="14:18" ht="15.75" customHeight="1">
      <c r="N108" s="1"/>
      <c r="O108" s="1"/>
      <c r="P108" s="1"/>
      <c r="Q108" s="1"/>
      <c r="R108" s="1"/>
    </row>
    <row r="109" spans="14:18" ht="15.75" customHeight="1">
      <c r="N109" s="1"/>
      <c r="O109" s="1"/>
      <c r="P109" s="1"/>
      <c r="Q109" s="1"/>
      <c r="R109" s="1"/>
    </row>
    <row r="110" spans="14:18" ht="15.75" customHeight="1">
      <c r="N110" s="1"/>
      <c r="O110" s="1"/>
      <c r="P110" s="1"/>
      <c r="Q110" s="1"/>
      <c r="R110" s="1"/>
    </row>
    <row r="111" spans="14:18" ht="15.75" customHeight="1">
      <c r="N111" s="1"/>
      <c r="O111" s="1"/>
      <c r="P111" s="1"/>
      <c r="Q111" s="1"/>
      <c r="R111" s="1"/>
    </row>
    <row r="112" spans="14:18" ht="15.75" customHeight="1">
      <c r="N112" s="1"/>
      <c r="O112" s="1"/>
      <c r="P112" s="1"/>
      <c r="Q112" s="1"/>
      <c r="R112" s="1"/>
    </row>
    <row r="113" spans="14:18" ht="15.75" customHeight="1">
      <c r="N113" s="1"/>
      <c r="O113" s="1"/>
      <c r="P113" s="1"/>
      <c r="Q113" s="1"/>
      <c r="R113" s="1"/>
    </row>
    <row r="114" spans="14:18" ht="15.75" customHeight="1">
      <c r="N114" s="1"/>
      <c r="O114" s="1"/>
      <c r="P114" s="1"/>
      <c r="Q114" s="1"/>
      <c r="R114" s="1"/>
    </row>
    <row r="115" spans="14:18" ht="15.75" customHeight="1">
      <c r="N115" s="1"/>
      <c r="O115" s="1"/>
      <c r="P115" s="1"/>
      <c r="Q115" s="1"/>
      <c r="R115" s="1"/>
    </row>
    <row r="116" spans="14:18" ht="15.75" customHeight="1">
      <c r="N116" s="1"/>
      <c r="O116" s="1"/>
      <c r="P116" s="1"/>
      <c r="Q116" s="1"/>
      <c r="R116" s="1"/>
    </row>
    <row r="117" spans="14:18" ht="15.75" customHeight="1">
      <c r="N117" s="1"/>
      <c r="O117" s="1"/>
      <c r="P117" s="1"/>
      <c r="Q117" s="1"/>
      <c r="R117" s="1"/>
    </row>
    <row r="118" spans="14:18" ht="15.75" customHeight="1">
      <c r="N118" s="1"/>
      <c r="O118" s="1"/>
      <c r="P118" s="1"/>
      <c r="Q118" s="1"/>
      <c r="R118" s="1"/>
    </row>
    <row r="119" spans="14:18" ht="15.75" customHeight="1">
      <c r="N119" s="1"/>
      <c r="O119" s="1"/>
      <c r="P119" s="1"/>
      <c r="Q119" s="1"/>
      <c r="R119" s="1"/>
    </row>
    <row r="120" spans="14:18" ht="15.75" customHeight="1">
      <c r="N120" s="1"/>
      <c r="O120" s="1"/>
      <c r="P120" s="1"/>
      <c r="Q120" s="1"/>
      <c r="R120" s="1"/>
    </row>
    <row r="121" spans="14:18" ht="15.75" customHeight="1">
      <c r="N121" s="1"/>
      <c r="O121" s="1"/>
      <c r="P121" s="1"/>
      <c r="Q121" s="1"/>
      <c r="R121" s="1"/>
    </row>
    <row r="122" spans="14:18" ht="15.75" customHeight="1">
      <c r="N122" s="1"/>
      <c r="O122" s="1"/>
      <c r="P122" s="1"/>
      <c r="Q122" s="1"/>
      <c r="R122" s="1"/>
    </row>
    <row r="123" spans="14:18" ht="15.75" customHeight="1">
      <c r="N123" s="1"/>
      <c r="O123" s="1"/>
      <c r="P123" s="1"/>
      <c r="Q123" s="1"/>
      <c r="R123" s="1"/>
    </row>
    <row r="124" spans="14:18" ht="15.75" customHeight="1">
      <c r="N124" s="1"/>
      <c r="O124" s="1"/>
      <c r="P124" s="1"/>
      <c r="Q124" s="1"/>
      <c r="R124" s="1"/>
    </row>
    <row r="125" spans="14:18" ht="15.75" customHeight="1">
      <c r="N125" s="1"/>
      <c r="O125" s="1"/>
      <c r="P125" s="1"/>
      <c r="Q125" s="1"/>
      <c r="R125" s="1"/>
    </row>
    <row r="126" spans="14:18" ht="15.75" customHeight="1">
      <c r="N126" s="1"/>
      <c r="O126" s="1"/>
      <c r="P126" s="1"/>
      <c r="Q126" s="1"/>
      <c r="R126" s="1"/>
    </row>
    <row r="127" spans="14:18" ht="15.75" customHeight="1">
      <c r="N127" s="1"/>
      <c r="O127" s="1"/>
      <c r="P127" s="1"/>
      <c r="Q127" s="1"/>
      <c r="R127" s="1"/>
    </row>
    <row r="128" spans="14:18" ht="15.75" customHeight="1">
      <c r="N128" s="1"/>
      <c r="O128" s="1"/>
      <c r="P128" s="1"/>
      <c r="Q128" s="1"/>
      <c r="R128" s="1"/>
    </row>
    <row r="129" spans="14:18" ht="15.75" customHeight="1">
      <c r="N129" s="1"/>
      <c r="O129" s="1"/>
      <c r="P129" s="1"/>
      <c r="Q129" s="1"/>
      <c r="R129" s="1"/>
    </row>
    <row r="130" spans="14:18" ht="15.75" customHeight="1">
      <c r="N130" s="1"/>
      <c r="O130" s="1"/>
      <c r="P130" s="1"/>
      <c r="Q130" s="1"/>
      <c r="R130" s="1"/>
    </row>
    <row r="131" spans="14:18" ht="15.75" customHeight="1">
      <c r="N131" s="1"/>
      <c r="O131" s="1"/>
      <c r="P131" s="1"/>
      <c r="Q131" s="1"/>
      <c r="R131" s="1"/>
    </row>
    <row r="132" spans="14:18" ht="15.75" customHeight="1">
      <c r="N132" s="1"/>
      <c r="O132" s="1"/>
      <c r="P132" s="1"/>
      <c r="Q132" s="1"/>
      <c r="R132" s="1"/>
    </row>
    <row r="133" spans="14:18" ht="15.75" customHeight="1">
      <c r="N133" s="1"/>
      <c r="O133" s="1"/>
      <c r="P133" s="1"/>
      <c r="Q133" s="1"/>
      <c r="R133" s="1"/>
    </row>
    <row r="134" spans="14:18" ht="15.75" customHeight="1">
      <c r="N134" s="1"/>
      <c r="O134" s="1"/>
      <c r="P134" s="1"/>
      <c r="Q134" s="1"/>
      <c r="R134" s="1"/>
    </row>
    <row r="135" spans="14:18" ht="15.75" customHeight="1">
      <c r="N135" s="1"/>
      <c r="O135" s="1"/>
      <c r="P135" s="1"/>
      <c r="Q135" s="1"/>
      <c r="R135" s="1"/>
    </row>
    <row r="136" spans="14:18" ht="15.75" customHeight="1">
      <c r="N136" s="1"/>
      <c r="O136" s="1"/>
      <c r="P136" s="1"/>
      <c r="Q136" s="1"/>
      <c r="R136" s="1"/>
    </row>
    <row r="137" spans="14:18" ht="15.75" customHeight="1">
      <c r="N137" s="1"/>
      <c r="O137" s="1"/>
      <c r="P137" s="1"/>
      <c r="Q137" s="1"/>
      <c r="R137" s="1"/>
    </row>
    <row r="138" spans="14:18" ht="15.75" customHeight="1">
      <c r="N138" s="1"/>
      <c r="O138" s="1"/>
      <c r="P138" s="1"/>
      <c r="Q138" s="1"/>
      <c r="R138" s="1"/>
    </row>
    <row r="139" spans="14:18" ht="15.75" customHeight="1">
      <c r="N139" s="1"/>
      <c r="O139" s="1"/>
      <c r="P139" s="1"/>
      <c r="Q139" s="1"/>
      <c r="R139" s="1"/>
    </row>
    <row r="140" spans="14:18" ht="15.75" customHeight="1">
      <c r="N140" s="1"/>
      <c r="O140" s="1"/>
      <c r="P140" s="1"/>
      <c r="Q140" s="1"/>
      <c r="R140" s="1"/>
    </row>
    <row r="141" spans="14:18" ht="15.75" customHeight="1">
      <c r="N141" s="1"/>
      <c r="O141" s="1"/>
      <c r="P141" s="1"/>
      <c r="Q141" s="1"/>
      <c r="R141" s="1"/>
    </row>
    <row r="142" spans="14:18" ht="15.75" customHeight="1">
      <c r="N142" s="1"/>
      <c r="O142" s="1"/>
      <c r="P142" s="1"/>
      <c r="Q142" s="1"/>
      <c r="R142" s="1"/>
    </row>
    <row r="143" spans="14:18" ht="15.75" customHeight="1">
      <c r="N143" s="1"/>
      <c r="O143" s="1"/>
      <c r="P143" s="1"/>
      <c r="Q143" s="1"/>
      <c r="R143" s="1"/>
    </row>
    <row r="144" spans="14:18" ht="15.75" customHeight="1">
      <c r="N144" s="1"/>
      <c r="O144" s="1"/>
      <c r="P144" s="1"/>
      <c r="Q144" s="1"/>
      <c r="R144" s="1"/>
    </row>
    <row r="145" spans="14:18" ht="15.75" customHeight="1">
      <c r="N145" s="1"/>
      <c r="O145" s="1"/>
      <c r="P145" s="1"/>
      <c r="Q145" s="1"/>
      <c r="R145" s="1"/>
    </row>
    <row r="146" spans="14:18" ht="15.75" customHeight="1">
      <c r="N146" s="1"/>
      <c r="O146" s="1"/>
      <c r="P146" s="1"/>
      <c r="Q146" s="1"/>
      <c r="R146" s="1"/>
    </row>
    <row r="147" spans="14:18" ht="15.75" customHeight="1">
      <c r="N147" s="1"/>
      <c r="O147" s="1"/>
      <c r="P147" s="1"/>
      <c r="Q147" s="1"/>
      <c r="R147" s="1"/>
    </row>
    <row r="148" spans="14:18" ht="15.75" customHeight="1">
      <c r="N148" s="1"/>
      <c r="O148" s="1"/>
      <c r="P148" s="1"/>
      <c r="Q148" s="1"/>
      <c r="R148" s="1"/>
    </row>
    <row r="149" spans="14:18" ht="15.75" customHeight="1">
      <c r="N149" s="1"/>
      <c r="O149" s="1"/>
      <c r="P149" s="1"/>
      <c r="Q149" s="1"/>
      <c r="R149" s="1"/>
    </row>
    <row r="150" spans="14:18" ht="15.75" customHeight="1">
      <c r="N150" s="1"/>
      <c r="O150" s="1"/>
      <c r="P150" s="1"/>
      <c r="Q150" s="1"/>
      <c r="R150" s="1"/>
    </row>
    <row r="151" spans="14:18" ht="15.75" customHeight="1">
      <c r="N151" s="1"/>
      <c r="O151" s="1"/>
      <c r="P151" s="1"/>
      <c r="Q151" s="1"/>
      <c r="R151" s="1"/>
    </row>
    <row r="152" spans="14:18" ht="15.75" customHeight="1">
      <c r="N152" s="1"/>
      <c r="O152" s="1"/>
      <c r="P152" s="1"/>
      <c r="Q152" s="1"/>
      <c r="R152" s="1"/>
    </row>
    <row r="153" spans="14:18" ht="15.75" customHeight="1">
      <c r="N153" s="1"/>
      <c r="O153" s="1"/>
      <c r="P153" s="1"/>
      <c r="Q153" s="1"/>
      <c r="R153" s="1"/>
    </row>
    <row r="154" spans="14:18" ht="15.75" customHeight="1">
      <c r="N154" s="1"/>
      <c r="O154" s="1"/>
      <c r="P154" s="1"/>
      <c r="Q154" s="1"/>
      <c r="R154" s="1"/>
    </row>
    <row r="155" spans="14:18" ht="15.75" customHeight="1">
      <c r="N155" s="1"/>
      <c r="O155" s="1"/>
      <c r="P155" s="1"/>
      <c r="Q155" s="1"/>
      <c r="R155" s="1"/>
    </row>
    <row r="156" spans="14:18" ht="15.75" customHeight="1">
      <c r="N156" s="1"/>
      <c r="O156" s="1"/>
      <c r="P156" s="1"/>
      <c r="Q156" s="1"/>
      <c r="R156" s="1"/>
    </row>
    <row r="157" spans="14:18" ht="15.75" customHeight="1">
      <c r="N157" s="1"/>
      <c r="O157" s="1"/>
      <c r="P157" s="1"/>
      <c r="Q157" s="1"/>
      <c r="R157" s="1"/>
    </row>
    <row r="158" spans="14:18" ht="15.75" customHeight="1">
      <c r="N158" s="1"/>
      <c r="O158" s="1"/>
      <c r="P158" s="1"/>
      <c r="Q158" s="1"/>
      <c r="R158" s="1"/>
    </row>
    <row r="159" spans="14:18" ht="15.75" customHeight="1">
      <c r="N159" s="1"/>
      <c r="O159" s="1"/>
      <c r="P159" s="1"/>
      <c r="Q159" s="1"/>
      <c r="R159" s="1"/>
    </row>
    <row r="160" spans="14:18" ht="15.75" customHeight="1">
      <c r="N160" s="1"/>
      <c r="O160" s="1"/>
      <c r="P160" s="1"/>
      <c r="Q160" s="1"/>
      <c r="R160" s="1"/>
    </row>
    <row r="161" spans="14:18" ht="15.75" customHeight="1">
      <c r="N161" s="1"/>
      <c r="O161" s="1"/>
      <c r="P161" s="1"/>
      <c r="Q161" s="1"/>
      <c r="R161" s="1"/>
    </row>
    <row r="162" spans="14:18" ht="15.75" customHeight="1">
      <c r="N162" s="1"/>
      <c r="O162" s="1"/>
      <c r="P162" s="1"/>
      <c r="Q162" s="1"/>
      <c r="R162" s="1"/>
    </row>
    <row r="163" spans="14:18" ht="15.75" customHeight="1">
      <c r="N163" s="1"/>
      <c r="O163" s="1"/>
      <c r="P163" s="1"/>
      <c r="Q163" s="1"/>
      <c r="R163" s="1"/>
    </row>
    <row r="164" spans="14:18" ht="15.75" customHeight="1">
      <c r="N164" s="1"/>
      <c r="O164" s="1"/>
      <c r="P164" s="1"/>
      <c r="Q164" s="1"/>
      <c r="R164" s="1"/>
    </row>
    <row r="165" spans="14:18" ht="15.75" customHeight="1">
      <c r="N165" s="1"/>
      <c r="O165" s="1"/>
      <c r="P165" s="1"/>
      <c r="Q165" s="1"/>
      <c r="R165" s="1"/>
    </row>
    <row r="166" spans="14:18" ht="15.75" customHeight="1">
      <c r="N166" s="1"/>
      <c r="O166" s="1"/>
      <c r="P166" s="1"/>
      <c r="Q166" s="1"/>
      <c r="R166" s="1"/>
    </row>
    <row r="167" spans="14:18" ht="15.75" customHeight="1">
      <c r="N167" s="1"/>
      <c r="O167" s="1"/>
      <c r="P167" s="1"/>
      <c r="Q167" s="1"/>
      <c r="R167" s="1"/>
    </row>
    <row r="168" spans="14:18" ht="15.75" customHeight="1">
      <c r="N168" s="1"/>
      <c r="O168" s="1"/>
      <c r="P168" s="1"/>
      <c r="Q168" s="1"/>
      <c r="R168" s="1"/>
    </row>
    <row r="169" spans="14:18" ht="15.75" customHeight="1">
      <c r="N169" s="1"/>
      <c r="O169" s="1"/>
      <c r="P169" s="1"/>
      <c r="Q169" s="1"/>
      <c r="R169" s="1"/>
    </row>
    <row r="170" spans="14:18" ht="15.75" customHeight="1">
      <c r="N170" s="1"/>
      <c r="O170" s="1"/>
      <c r="P170" s="1"/>
      <c r="Q170" s="1"/>
      <c r="R170" s="1"/>
    </row>
    <row r="171" spans="14:18" ht="15.75" customHeight="1">
      <c r="N171" s="1"/>
      <c r="O171" s="1"/>
      <c r="P171" s="1"/>
      <c r="Q171" s="1"/>
      <c r="R171" s="1"/>
    </row>
    <row r="172" spans="14:18" ht="15.75" customHeight="1">
      <c r="N172" s="1"/>
      <c r="O172" s="1"/>
      <c r="P172" s="1"/>
      <c r="Q172" s="1"/>
      <c r="R172" s="1"/>
    </row>
    <row r="173" spans="14:18" ht="15.75" customHeight="1">
      <c r="N173" s="1"/>
      <c r="O173" s="1"/>
      <c r="P173" s="1"/>
      <c r="Q173" s="1"/>
      <c r="R173" s="1"/>
    </row>
    <row r="174" spans="14:18" ht="15.75" customHeight="1">
      <c r="N174" s="1"/>
      <c r="O174" s="1"/>
      <c r="P174" s="1"/>
      <c r="Q174" s="1"/>
      <c r="R174" s="1"/>
    </row>
    <row r="175" spans="14:18" ht="15.75" customHeight="1">
      <c r="N175" s="1"/>
      <c r="O175" s="1"/>
      <c r="P175" s="1"/>
      <c r="Q175" s="1"/>
      <c r="R175" s="1"/>
    </row>
    <row r="176" spans="14:18" ht="15.75" customHeight="1">
      <c r="N176" s="1"/>
      <c r="O176" s="1"/>
      <c r="P176" s="1"/>
      <c r="Q176" s="1"/>
      <c r="R176" s="1"/>
    </row>
    <row r="177" spans="14:18" ht="15.75" customHeight="1">
      <c r="N177" s="1"/>
      <c r="O177" s="1"/>
      <c r="P177" s="1"/>
      <c r="Q177" s="1"/>
      <c r="R177" s="1"/>
    </row>
    <row r="178" spans="14:18" ht="15.75" customHeight="1">
      <c r="N178" s="1"/>
      <c r="O178" s="1"/>
      <c r="P178" s="1"/>
      <c r="Q178" s="1"/>
      <c r="R178" s="1"/>
    </row>
    <row r="179" spans="14:18" ht="15.75" customHeight="1">
      <c r="N179" s="1"/>
      <c r="O179" s="1"/>
      <c r="P179" s="1"/>
      <c r="Q179" s="1"/>
      <c r="R179" s="1"/>
    </row>
    <row r="180" spans="14:18" ht="15.75" customHeight="1">
      <c r="N180" s="1"/>
      <c r="O180" s="1"/>
      <c r="P180" s="1"/>
      <c r="Q180" s="1"/>
      <c r="R180" s="1"/>
    </row>
    <row r="181" spans="14:18" ht="15.75" customHeight="1">
      <c r="N181" s="1"/>
      <c r="O181" s="1"/>
      <c r="P181" s="1"/>
      <c r="Q181" s="1"/>
      <c r="R181" s="1"/>
    </row>
    <row r="182" spans="14:18" ht="15.75" customHeight="1">
      <c r="N182" s="1"/>
      <c r="O182" s="1"/>
      <c r="P182" s="1"/>
      <c r="Q182" s="1"/>
      <c r="R182" s="1"/>
    </row>
    <row r="183" spans="14:18" ht="15.75" customHeight="1">
      <c r="N183" s="1"/>
      <c r="O183" s="1"/>
      <c r="P183" s="1"/>
      <c r="Q183" s="1"/>
      <c r="R183" s="1"/>
    </row>
    <row r="184" spans="14:18" ht="15.75" customHeight="1">
      <c r="N184" s="1"/>
      <c r="O184" s="1"/>
      <c r="P184" s="1"/>
      <c r="Q184" s="1"/>
      <c r="R184" s="1"/>
    </row>
    <row r="185" spans="14:18" ht="15.75" customHeight="1">
      <c r="N185" s="1"/>
      <c r="O185" s="1"/>
      <c r="P185" s="1"/>
      <c r="Q185" s="1"/>
      <c r="R185" s="1"/>
    </row>
    <row r="186" spans="14:18" ht="15.75" customHeight="1">
      <c r="N186" s="1"/>
      <c r="O186" s="1"/>
      <c r="P186" s="1"/>
      <c r="Q186" s="1"/>
      <c r="R186" s="1"/>
    </row>
    <row r="187" spans="14:18" ht="15.75" customHeight="1">
      <c r="N187" s="1"/>
      <c r="O187" s="1"/>
      <c r="P187" s="1"/>
      <c r="Q187" s="1"/>
      <c r="R187" s="1"/>
    </row>
    <row r="188" spans="14:18" ht="15.75" customHeight="1">
      <c r="N188" s="1"/>
      <c r="O188" s="1"/>
      <c r="P188" s="1"/>
      <c r="Q188" s="1"/>
      <c r="R188" s="1"/>
    </row>
    <row r="189" spans="14:18" ht="15.75" customHeight="1">
      <c r="N189" s="1"/>
      <c r="O189" s="1"/>
      <c r="P189" s="1"/>
      <c r="Q189" s="1"/>
      <c r="R189" s="1"/>
    </row>
    <row r="190" spans="14:18" ht="15.75" customHeight="1">
      <c r="N190" s="1"/>
      <c r="O190" s="1"/>
      <c r="P190" s="1"/>
      <c r="Q190" s="1"/>
      <c r="R190" s="1"/>
    </row>
    <row r="191" spans="14:18" ht="15.75" customHeight="1">
      <c r="N191" s="1"/>
      <c r="O191" s="1"/>
      <c r="P191" s="1"/>
      <c r="Q191" s="1"/>
      <c r="R191" s="1"/>
    </row>
    <row r="192" spans="14:18" ht="15.75" customHeight="1">
      <c r="N192" s="1"/>
      <c r="O192" s="1"/>
      <c r="P192" s="1"/>
      <c r="Q192" s="1"/>
      <c r="R192" s="1"/>
    </row>
    <row r="193" spans="14:18" ht="15.75" customHeight="1">
      <c r="N193" s="1"/>
      <c r="O193" s="1"/>
      <c r="P193" s="1"/>
      <c r="Q193" s="1"/>
      <c r="R193" s="1"/>
    </row>
    <row r="194" spans="14:18" ht="15.75" customHeight="1">
      <c r="N194" s="1"/>
      <c r="O194" s="1"/>
      <c r="P194" s="1"/>
      <c r="Q194" s="1"/>
      <c r="R194" s="1"/>
    </row>
    <row r="195" spans="14:18" ht="15.75" customHeight="1">
      <c r="N195" s="1"/>
      <c r="O195" s="1"/>
      <c r="P195" s="1"/>
      <c r="Q195" s="1"/>
      <c r="R195" s="1"/>
    </row>
    <row r="196" spans="14:18" ht="15.75" customHeight="1">
      <c r="N196" s="1"/>
      <c r="O196" s="1"/>
      <c r="P196" s="1"/>
      <c r="Q196" s="1"/>
      <c r="R196" s="1"/>
    </row>
    <row r="197" spans="14:18" ht="15.75" customHeight="1">
      <c r="N197" s="1"/>
      <c r="O197" s="1"/>
      <c r="P197" s="1"/>
      <c r="Q197" s="1"/>
      <c r="R197" s="1"/>
    </row>
    <row r="198" spans="14:18" ht="15.75" customHeight="1">
      <c r="N198" s="1"/>
      <c r="O198" s="1"/>
      <c r="P198" s="1"/>
      <c r="Q198" s="1"/>
      <c r="R198" s="1"/>
    </row>
    <row r="199" spans="14:18" ht="15.75" customHeight="1">
      <c r="N199" s="1"/>
      <c r="O199" s="1"/>
      <c r="P199" s="1"/>
      <c r="Q199" s="1"/>
      <c r="R199" s="1"/>
    </row>
    <row r="200" spans="14:18" ht="15.75" customHeight="1">
      <c r="N200" s="1"/>
      <c r="O200" s="1"/>
      <c r="P200" s="1"/>
      <c r="Q200" s="1"/>
      <c r="R200" s="1"/>
    </row>
    <row r="201" spans="14:18" ht="15.75" customHeight="1">
      <c r="N201" s="1"/>
      <c r="O201" s="1"/>
      <c r="P201" s="1"/>
      <c r="Q201" s="1"/>
      <c r="R201" s="1"/>
    </row>
    <row r="202" spans="14:18" ht="15.75" customHeight="1">
      <c r="N202" s="1"/>
      <c r="O202" s="1"/>
      <c r="P202" s="1"/>
      <c r="Q202" s="1"/>
      <c r="R202" s="1"/>
    </row>
    <row r="203" spans="14:18" ht="15.75" customHeight="1">
      <c r="N203" s="1"/>
      <c r="O203" s="1"/>
      <c r="P203" s="1"/>
      <c r="Q203" s="1"/>
      <c r="R203" s="1"/>
    </row>
    <row r="204" spans="14:18" ht="15.75" customHeight="1">
      <c r="N204" s="1"/>
      <c r="O204" s="1"/>
      <c r="P204" s="1"/>
      <c r="Q204" s="1"/>
      <c r="R204" s="1"/>
    </row>
    <row r="205" spans="14:18" ht="15.75" customHeight="1">
      <c r="N205" s="1"/>
      <c r="O205" s="1"/>
      <c r="P205" s="1"/>
      <c r="Q205" s="1"/>
      <c r="R205" s="1"/>
    </row>
    <row r="206" spans="14:18" ht="15.75" customHeight="1">
      <c r="N206" s="1"/>
      <c r="O206" s="1"/>
      <c r="P206" s="1"/>
      <c r="Q206" s="1"/>
      <c r="R206" s="1"/>
    </row>
    <row r="207" spans="14:18" ht="15.75" customHeight="1">
      <c r="N207" s="1"/>
      <c r="O207" s="1"/>
      <c r="P207" s="1"/>
      <c r="Q207" s="1"/>
      <c r="R207" s="1"/>
    </row>
    <row r="208" spans="14:18" ht="15.75" customHeight="1">
      <c r="N208" s="1"/>
      <c r="O208" s="1"/>
      <c r="P208" s="1"/>
      <c r="Q208" s="1"/>
      <c r="R208" s="1"/>
    </row>
    <row r="209" spans="14:18" ht="15.75" customHeight="1">
      <c r="N209" s="1"/>
      <c r="O209" s="1"/>
      <c r="P209" s="1"/>
      <c r="Q209" s="1"/>
      <c r="R209" s="1"/>
    </row>
    <row r="210" spans="14:18" ht="15.75" customHeight="1">
      <c r="N210" s="1"/>
      <c r="O210" s="1"/>
      <c r="P210" s="1"/>
      <c r="Q210" s="1"/>
      <c r="R210" s="1"/>
    </row>
    <row r="211" spans="14:18" ht="15.75" customHeight="1">
      <c r="N211" s="1"/>
      <c r="O211" s="1"/>
      <c r="P211" s="1"/>
      <c r="Q211" s="1"/>
      <c r="R211" s="1"/>
    </row>
    <row r="212" spans="14:18" ht="15.75" customHeight="1">
      <c r="N212" s="1"/>
      <c r="O212" s="1"/>
      <c r="P212" s="1"/>
      <c r="Q212" s="1"/>
      <c r="R212" s="1"/>
    </row>
    <row r="213" spans="14:18" ht="15.75" customHeight="1">
      <c r="N213" s="1"/>
      <c r="O213" s="1"/>
      <c r="P213" s="1"/>
      <c r="Q213" s="1"/>
      <c r="R213" s="1"/>
    </row>
    <row r="214" spans="14:18" ht="15.75" customHeight="1">
      <c r="N214" s="1"/>
      <c r="O214" s="1"/>
      <c r="P214" s="1"/>
      <c r="Q214" s="1"/>
      <c r="R214" s="1"/>
    </row>
    <row r="215" spans="14:18" ht="15.75" customHeight="1">
      <c r="N215" s="1"/>
      <c r="O215" s="1"/>
      <c r="P215" s="1"/>
      <c r="Q215" s="1"/>
      <c r="R215" s="1"/>
    </row>
    <row r="216" spans="14:18" ht="15.75" customHeight="1">
      <c r="N216" s="1"/>
      <c r="O216" s="1"/>
      <c r="P216" s="1"/>
      <c r="Q216" s="1"/>
      <c r="R216" s="1"/>
    </row>
    <row r="217" spans="14:18" ht="15.75" customHeight="1">
      <c r="N217" s="1"/>
      <c r="O217" s="1"/>
      <c r="P217" s="1"/>
      <c r="Q217" s="1"/>
      <c r="R217" s="1"/>
    </row>
    <row r="218" spans="14:18" ht="15.75" customHeight="1">
      <c r="N218" s="1"/>
      <c r="O218" s="1"/>
      <c r="P218" s="1"/>
      <c r="Q218" s="1"/>
      <c r="R218" s="1"/>
    </row>
    <row r="219" spans="14:18" ht="15.75" customHeight="1">
      <c r="N219" s="1"/>
      <c r="O219" s="1"/>
      <c r="P219" s="1"/>
      <c r="Q219" s="1"/>
      <c r="R219" s="1"/>
    </row>
    <row r="220" spans="14:18" ht="15.75" customHeight="1">
      <c r="N220" s="1"/>
      <c r="O220" s="1"/>
      <c r="P220" s="1"/>
      <c r="Q220" s="1"/>
      <c r="R220" s="1"/>
    </row>
    <row r="221" spans="14:18" ht="15.75" customHeight="1">
      <c r="N221" s="1"/>
      <c r="O221" s="1"/>
      <c r="P221" s="1"/>
      <c r="Q221" s="1"/>
      <c r="R221" s="1"/>
    </row>
    <row r="222" spans="14:18" ht="15.75" customHeight="1">
      <c r="N222" s="1"/>
      <c r="O222" s="1"/>
      <c r="P222" s="1"/>
      <c r="Q222" s="1"/>
      <c r="R222" s="1"/>
    </row>
    <row r="223" spans="14:18" ht="15.75" customHeight="1">
      <c r="N223" s="1"/>
      <c r="O223" s="1"/>
      <c r="P223" s="1"/>
      <c r="Q223" s="1"/>
      <c r="R223" s="1"/>
    </row>
    <row r="224" spans="14:18" ht="15.75" customHeight="1">
      <c r="N224" s="1"/>
      <c r="O224" s="1"/>
      <c r="P224" s="1"/>
      <c r="Q224" s="1"/>
      <c r="R224" s="1"/>
    </row>
    <row r="225" spans="14:18" ht="15.75" customHeight="1">
      <c r="N225" s="1"/>
      <c r="O225" s="1"/>
      <c r="P225" s="1"/>
      <c r="Q225" s="1"/>
      <c r="R225" s="1"/>
    </row>
    <row r="226" spans="14:18" ht="15.75" customHeight="1">
      <c r="N226" s="1"/>
      <c r="O226" s="1"/>
      <c r="P226" s="1"/>
      <c r="Q226" s="1"/>
      <c r="R226" s="1"/>
    </row>
    <row r="227" spans="14:18" ht="15.75" customHeight="1">
      <c r="N227" s="1"/>
      <c r="O227" s="1"/>
      <c r="P227" s="1"/>
      <c r="Q227" s="1"/>
      <c r="R227" s="1"/>
    </row>
    <row r="228" spans="14:18" ht="15.75" customHeight="1">
      <c r="N228" s="1"/>
      <c r="O228" s="1"/>
      <c r="P228" s="1"/>
      <c r="Q228" s="1"/>
      <c r="R228" s="1"/>
    </row>
    <row r="229" spans="14:18" ht="15.75" customHeight="1">
      <c r="N229" s="1"/>
      <c r="O229" s="1"/>
      <c r="P229" s="1"/>
      <c r="Q229" s="1"/>
      <c r="R229" s="1"/>
    </row>
    <row r="230" spans="14:18" ht="15.75" customHeight="1">
      <c r="N230" s="1"/>
      <c r="O230" s="1"/>
      <c r="P230" s="1"/>
      <c r="Q230" s="1"/>
      <c r="R230" s="1"/>
    </row>
    <row r="231" spans="14:18" ht="15.75" customHeight="1">
      <c r="N231" s="1"/>
      <c r="O231" s="1"/>
      <c r="P231" s="1"/>
      <c r="Q231" s="1"/>
      <c r="R231" s="1"/>
    </row>
    <row r="232" spans="14:18" ht="15.75" customHeight="1">
      <c r="N232" s="1"/>
      <c r="O232" s="1"/>
      <c r="P232" s="1"/>
      <c r="Q232" s="1"/>
      <c r="R232" s="1"/>
    </row>
    <row r="233" spans="14:18" ht="15.75" customHeight="1">
      <c r="N233" s="1"/>
      <c r="O233" s="1"/>
      <c r="P233" s="1"/>
      <c r="Q233" s="1"/>
      <c r="R233" s="1"/>
    </row>
    <row r="234" spans="14:18" ht="15.75" customHeight="1">
      <c r="N234" s="1"/>
      <c r="O234" s="1"/>
      <c r="P234" s="1"/>
      <c r="Q234" s="1"/>
      <c r="R234" s="1"/>
    </row>
    <row r="235" spans="14:18" ht="15.75" customHeight="1">
      <c r="N235" s="1"/>
      <c r="O235" s="1"/>
      <c r="P235" s="1"/>
      <c r="Q235" s="1"/>
      <c r="R235" s="1"/>
    </row>
    <row r="236" spans="14:18" ht="15.75" customHeight="1">
      <c r="N236" s="1"/>
      <c r="O236" s="1"/>
      <c r="P236" s="1"/>
      <c r="Q236" s="1"/>
      <c r="R236" s="1"/>
    </row>
    <row r="237" spans="14:18" ht="15.75" customHeight="1">
      <c r="N237" s="1"/>
      <c r="O237" s="1"/>
      <c r="P237" s="1"/>
      <c r="Q237" s="1"/>
      <c r="R237" s="1"/>
    </row>
    <row r="238" spans="14:18" ht="15.75" customHeight="1">
      <c r="N238" s="1"/>
      <c r="O238" s="1"/>
      <c r="P238" s="1"/>
      <c r="Q238" s="1"/>
      <c r="R238" s="1"/>
    </row>
    <row r="239" spans="14:18" ht="15.75" customHeight="1">
      <c r="N239" s="1"/>
      <c r="O239" s="1"/>
      <c r="P239" s="1"/>
      <c r="Q239" s="1"/>
      <c r="R239" s="1"/>
    </row>
    <row r="240" spans="14:18" ht="15.75" customHeight="1">
      <c r="N240" s="1"/>
      <c r="O240" s="1"/>
      <c r="P240" s="1"/>
      <c r="Q240" s="1"/>
      <c r="R240" s="1"/>
    </row>
    <row r="241" spans="14:18" ht="15.75" customHeight="1">
      <c r="N241" s="1"/>
      <c r="O241" s="1"/>
      <c r="P241" s="1"/>
      <c r="Q241" s="1"/>
      <c r="R241" s="1"/>
    </row>
    <row r="242" spans="14:18" ht="15.75" customHeight="1">
      <c r="N242" s="1"/>
      <c r="O242" s="1"/>
      <c r="P242" s="1"/>
      <c r="Q242" s="1"/>
      <c r="R242" s="1"/>
    </row>
    <row r="243" spans="14:18" ht="15.75" customHeight="1">
      <c r="N243" s="1"/>
      <c r="O243" s="1"/>
      <c r="P243" s="1"/>
      <c r="Q243" s="1"/>
      <c r="R243" s="1"/>
    </row>
    <row r="244" spans="14:18" ht="15.75" customHeight="1">
      <c r="N244" s="1"/>
      <c r="O244" s="1"/>
      <c r="P244" s="1"/>
      <c r="Q244" s="1"/>
      <c r="R244" s="1"/>
    </row>
    <row r="245" spans="14:18" ht="15.75" customHeight="1">
      <c r="N245" s="1"/>
      <c r="O245" s="1"/>
      <c r="P245" s="1"/>
      <c r="Q245" s="1"/>
      <c r="R245" s="1"/>
    </row>
    <row r="246" spans="14:18" ht="15.75" customHeight="1">
      <c r="N246" s="1"/>
      <c r="O246" s="1"/>
      <c r="P246" s="1"/>
      <c r="Q246" s="1"/>
      <c r="R246" s="1"/>
    </row>
    <row r="247" spans="14:18" ht="15.75" customHeight="1">
      <c r="N247" s="1"/>
      <c r="O247" s="1"/>
      <c r="P247" s="1"/>
      <c r="Q247" s="1"/>
      <c r="R247" s="1"/>
    </row>
    <row r="248" spans="14:18" ht="15.75" customHeight="1">
      <c r="N248" s="1"/>
      <c r="O248" s="1"/>
      <c r="P248" s="1"/>
      <c r="Q248" s="1"/>
      <c r="R248" s="1"/>
    </row>
    <row r="249" spans="14:18" ht="15.75" customHeight="1">
      <c r="N249" s="1"/>
      <c r="O249" s="1"/>
      <c r="P249" s="1"/>
      <c r="Q249" s="1"/>
      <c r="R249" s="1"/>
    </row>
    <row r="250" spans="14:18" ht="15.75" customHeight="1">
      <c r="N250" s="1"/>
      <c r="O250" s="1"/>
      <c r="P250" s="1"/>
      <c r="Q250" s="1"/>
      <c r="R250" s="1"/>
    </row>
    <row r="251" spans="14:18" ht="15.75" customHeight="1">
      <c r="N251" s="1"/>
      <c r="O251" s="1"/>
      <c r="P251" s="1"/>
      <c r="Q251" s="1"/>
      <c r="R251" s="1"/>
    </row>
    <row r="252" spans="14:18" ht="15.75" customHeight="1">
      <c r="N252" s="1"/>
      <c r="O252" s="1"/>
      <c r="P252" s="1"/>
      <c r="Q252" s="1"/>
      <c r="R252" s="1"/>
    </row>
    <row r="253" spans="14:18" ht="15.75" customHeight="1">
      <c r="N253" s="1"/>
      <c r="O253" s="1"/>
      <c r="P253" s="1"/>
      <c r="Q253" s="1"/>
      <c r="R253" s="1"/>
    </row>
    <row r="254" spans="14:18" ht="15.75" customHeight="1">
      <c r="N254" s="1"/>
      <c r="O254" s="1"/>
      <c r="P254" s="1"/>
      <c r="Q254" s="1"/>
      <c r="R254" s="1"/>
    </row>
    <row r="255" spans="14:18" ht="15.75" customHeight="1">
      <c r="N255" s="1"/>
      <c r="O255" s="1"/>
      <c r="P255" s="1"/>
      <c r="Q255" s="1"/>
      <c r="R255" s="1"/>
    </row>
    <row r="256" spans="14:18" ht="15.75" customHeight="1">
      <c r="N256" s="1"/>
      <c r="O256" s="1"/>
      <c r="P256" s="1"/>
      <c r="Q256" s="1"/>
      <c r="R256" s="1"/>
    </row>
    <row r="257" spans="14:18" ht="15.75" customHeight="1">
      <c r="N257" s="1"/>
      <c r="O257" s="1"/>
      <c r="P257" s="1"/>
      <c r="Q257" s="1"/>
      <c r="R257" s="1"/>
    </row>
    <row r="258" spans="14:18" ht="15.75" customHeight="1">
      <c r="N258" s="1"/>
      <c r="O258" s="1"/>
      <c r="P258" s="1"/>
      <c r="Q258" s="1"/>
      <c r="R258" s="1"/>
    </row>
    <row r="259" spans="14:18" ht="15.75" customHeight="1">
      <c r="N259" s="1"/>
      <c r="O259" s="1"/>
      <c r="P259" s="1"/>
      <c r="Q259" s="1"/>
      <c r="R259" s="1"/>
    </row>
    <row r="260" spans="14:18" ht="15.75" customHeight="1">
      <c r="N260" s="1"/>
      <c r="O260" s="1"/>
      <c r="P260" s="1"/>
      <c r="Q260" s="1"/>
      <c r="R260" s="1"/>
    </row>
    <row r="261" spans="14:18" ht="15.75" customHeight="1">
      <c r="N261" s="1"/>
      <c r="O261" s="1"/>
      <c r="P261" s="1"/>
      <c r="Q261" s="1"/>
      <c r="R261" s="1"/>
    </row>
    <row r="262" spans="14:18" ht="15.75" customHeight="1">
      <c r="N262" s="1"/>
      <c r="O262" s="1"/>
      <c r="P262" s="1"/>
      <c r="Q262" s="1"/>
      <c r="R262" s="1"/>
    </row>
    <row r="263" spans="14:18" ht="15.75" customHeight="1">
      <c r="N263" s="1"/>
      <c r="O263" s="1"/>
      <c r="P263" s="1"/>
      <c r="Q263" s="1"/>
      <c r="R263" s="1"/>
    </row>
    <row r="264" spans="14:18" ht="15.75" customHeight="1">
      <c r="N264" s="1"/>
      <c r="O264" s="1"/>
      <c r="P264" s="1"/>
      <c r="Q264" s="1"/>
      <c r="R264" s="1"/>
    </row>
    <row r="265" spans="14:18" ht="15.75" customHeight="1">
      <c r="N265" s="1"/>
      <c r="O265" s="1"/>
      <c r="P265" s="1"/>
      <c r="Q265" s="1"/>
      <c r="R265" s="1"/>
    </row>
    <row r="266" spans="14:18" ht="15.75" customHeight="1">
      <c r="N266" s="1"/>
      <c r="O266" s="1"/>
      <c r="P266" s="1"/>
      <c r="Q266" s="1"/>
      <c r="R266" s="1"/>
    </row>
    <row r="267" spans="14:18" ht="15.75" customHeight="1">
      <c r="N267" s="1"/>
      <c r="O267" s="1"/>
      <c r="P267" s="1"/>
      <c r="Q267" s="1"/>
      <c r="R267" s="1"/>
    </row>
    <row r="268" spans="14:18" ht="15.75" customHeight="1">
      <c r="N268" s="1"/>
      <c r="O268" s="1"/>
      <c r="P268" s="1"/>
      <c r="Q268" s="1"/>
      <c r="R268" s="1"/>
    </row>
    <row r="269" spans="14:18" ht="15.75" customHeight="1">
      <c r="N269" s="1"/>
      <c r="O269" s="1"/>
      <c r="P269" s="1"/>
      <c r="Q269" s="1"/>
      <c r="R269" s="1"/>
    </row>
    <row r="270" spans="14:18" ht="15.75" customHeight="1">
      <c r="N270" s="1"/>
      <c r="O270" s="1"/>
      <c r="P270" s="1"/>
      <c r="Q270" s="1"/>
      <c r="R270" s="1"/>
    </row>
    <row r="271" spans="14:18" ht="15.75" customHeight="1">
      <c r="N271" s="1"/>
      <c r="O271" s="1"/>
      <c r="P271" s="1"/>
      <c r="Q271" s="1"/>
      <c r="R271" s="1"/>
    </row>
    <row r="272" spans="14:18" ht="15.75" customHeight="1">
      <c r="N272" s="1"/>
      <c r="O272" s="1"/>
      <c r="P272" s="1"/>
      <c r="Q272" s="1"/>
      <c r="R272" s="1"/>
    </row>
    <row r="273" spans="14:18" ht="15.75" customHeight="1">
      <c r="N273" s="1"/>
      <c r="O273" s="1"/>
      <c r="P273" s="1"/>
      <c r="Q273" s="1"/>
      <c r="R273" s="1"/>
    </row>
    <row r="274" spans="14:18" ht="15.75" customHeight="1">
      <c r="N274" s="1"/>
      <c r="O274" s="1"/>
      <c r="P274" s="1"/>
      <c r="Q274" s="1"/>
      <c r="R274" s="1"/>
    </row>
    <row r="275" spans="14:18" ht="15.75" customHeight="1">
      <c r="N275" s="1"/>
      <c r="O275" s="1"/>
      <c r="P275" s="1"/>
      <c r="Q275" s="1"/>
      <c r="R275" s="1"/>
    </row>
    <row r="276" spans="14:18" ht="15.75" customHeight="1">
      <c r="N276" s="1"/>
      <c r="O276" s="1"/>
      <c r="P276" s="1"/>
      <c r="Q276" s="1"/>
      <c r="R276" s="1"/>
    </row>
    <row r="277" spans="14:18" ht="15.75" customHeight="1">
      <c r="N277" s="1"/>
      <c r="O277" s="1"/>
      <c r="P277" s="1"/>
      <c r="Q277" s="1"/>
      <c r="R277" s="1"/>
    </row>
    <row r="278" spans="14:18" ht="15.75" customHeight="1">
      <c r="N278" s="1"/>
      <c r="O278" s="1"/>
      <c r="P278" s="1"/>
      <c r="Q278" s="1"/>
      <c r="R278" s="1"/>
    </row>
    <row r="279" spans="14:18" ht="15.75" customHeight="1">
      <c r="N279" s="1"/>
      <c r="O279" s="1"/>
      <c r="P279" s="1"/>
      <c r="Q279" s="1"/>
      <c r="R279" s="1"/>
    </row>
    <row r="280" spans="14:18" ht="15.75" customHeight="1">
      <c r="N280" s="1"/>
      <c r="O280" s="1"/>
      <c r="P280" s="1"/>
      <c r="Q280" s="1"/>
      <c r="R280" s="1"/>
    </row>
    <row r="281" spans="14:18" ht="15.75" customHeight="1">
      <c r="N281" s="1"/>
      <c r="O281" s="1"/>
      <c r="P281" s="1"/>
      <c r="Q281" s="1"/>
      <c r="R281" s="1"/>
    </row>
    <row r="282" spans="14:18" ht="15.75" customHeight="1">
      <c r="N282" s="1"/>
      <c r="O282" s="1"/>
      <c r="P282" s="1"/>
      <c r="Q282" s="1"/>
      <c r="R282" s="1"/>
    </row>
    <row r="283" spans="14:18" ht="15.75" customHeight="1">
      <c r="N283" s="1"/>
      <c r="O283" s="1"/>
      <c r="P283" s="1"/>
      <c r="Q283" s="1"/>
      <c r="R283" s="1"/>
    </row>
    <row r="284" spans="14:18" ht="15.75" customHeight="1">
      <c r="N284" s="1"/>
      <c r="O284" s="1"/>
      <c r="P284" s="1"/>
      <c r="Q284" s="1"/>
      <c r="R284" s="1"/>
    </row>
    <row r="285" spans="14:18" ht="15.75" customHeight="1">
      <c r="N285" s="1"/>
      <c r="O285" s="1"/>
      <c r="P285" s="1"/>
      <c r="Q285" s="1"/>
      <c r="R285" s="1"/>
    </row>
    <row r="286" spans="14:18" ht="15.75" customHeight="1">
      <c r="N286" s="1"/>
      <c r="O286" s="1"/>
      <c r="P286" s="1"/>
      <c r="Q286" s="1"/>
      <c r="R286" s="1"/>
    </row>
    <row r="287" spans="14:18" ht="15.75" customHeight="1">
      <c r="N287" s="1"/>
      <c r="O287" s="1"/>
      <c r="P287" s="1"/>
      <c r="Q287" s="1"/>
      <c r="R287" s="1"/>
    </row>
    <row r="288" spans="14:18" ht="15.75" customHeight="1">
      <c r="N288" s="1"/>
      <c r="O288" s="1"/>
      <c r="P288" s="1"/>
      <c r="Q288" s="1"/>
      <c r="R288" s="1"/>
    </row>
    <row r="289" spans="14:18" ht="15.75" customHeight="1">
      <c r="N289" s="1"/>
      <c r="O289" s="1"/>
      <c r="P289" s="1"/>
      <c r="Q289" s="1"/>
      <c r="R289" s="1"/>
    </row>
    <row r="290" spans="14:18" ht="15.75" customHeight="1">
      <c r="N290" s="1"/>
      <c r="O290" s="1"/>
      <c r="P290" s="1"/>
      <c r="Q290" s="1"/>
      <c r="R290" s="1"/>
    </row>
    <row r="291" spans="14:18" ht="15.75" customHeight="1">
      <c r="N291" s="1"/>
      <c r="O291" s="1"/>
      <c r="P291" s="1"/>
      <c r="Q291" s="1"/>
      <c r="R291" s="1"/>
    </row>
    <row r="292" spans="14:18" ht="15.75" customHeight="1">
      <c r="N292" s="1"/>
      <c r="O292" s="1"/>
      <c r="P292" s="1"/>
      <c r="Q292" s="1"/>
      <c r="R292" s="1"/>
    </row>
    <row r="293" spans="14:18" ht="15.75" customHeight="1">
      <c r="N293" s="1"/>
      <c r="O293" s="1"/>
      <c r="P293" s="1"/>
      <c r="Q293" s="1"/>
      <c r="R293" s="1"/>
    </row>
    <row r="294" spans="14:18" ht="15.75" customHeight="1">
      <c r="N294" s="1"/>
      <c r="O294" s="1"/>
      <c r="P294" s="1"/>
      <c r="Q294" s="1"/>
      <c r="R294" s="1"/>
    </row>
    <row r="295" spans="14:18" ht="15.75" customHeight="1">
      <c r="N295" s="1"/>
      <c r="O295" s="1"/>
      <c r="P295" s="1"/>
      <c r="Q295" s="1"/>
      <c r="R295" s="1"/>
    </row>
    <row r="296" spans="14:18" ht="15.75" customHeight="1">
      <c r="N296" s="1"/>
      <c r="O296" s="1"/>
      <c r="P296" s="1"/>
      <c r="Q296" s="1"/>
      <c r="R296" s="1"/>
    </row>
    <row r="297" spans="14:18" ht="15.75" customHeight="1">
      <c r="N297" s="1"/>
      <c r="O297" s="1"/>
      <c r="P297" s="1"/>
      <c r="Q297" s="1"/>
      <c r="R297" s="1"/>
    </row>
    <row r="298" spans="14:18" ht="15.75" customHeight="1">
      <c r="N298" s="1"/>
      <c r="O298" s="1"/>
      <c r="P298" s="1"/>
      <c r="Q298" s="1"/>
      <c r="R298" s="1"/>
    </row>
    <row r="299" spans="14:18" ht="15.75" customHeight="1">
      <c r="N299" s="1"/>
      <c r="O299" s="1"/>
      <c r="P299" s="1"/>
      <c r="Q299" s="1"/>
      <c r="R299" s="1"/>
    </row>
    <row r="300" spans="14:18" ht="15.75" customHeight="1">
      <c r="N300" s="1"/>
      <c r="O300" s="1"/>
      <c r="P300" s="1"/>
      <c r="Q300" s="1"/>
      <c r="R300" s="1"/>
    </row>
    <row r="301" spans="14:18" ht="15.75" customHeight="1">
      <c r="N301" s="1"/>
      <c r="O301" s="1"/>
      <c r="P301" s="1"/>
      <c r="Q301" s="1"/>
      <c r="R301" s="1"/>
    </row>
    <row r="302" spans="14:18" ht="15.75" customHeight="1">
      <c r="N302" s="1"/>
      <c r="O302" s="1"/>
      <c r="P302" s="1"/>
      <c r="Q302" s="1"/>
      <c r="R302" s="1"/>
    </row>
    <row r="303" spans="14:18" ht="15.75" customHeight="1">
      <c r="N303" s="1"/>
      <c r="O303" s="1"/>
      <c r="P303" s="1"/>
      <c r="Q303" s="1"/>
      <c r="R303" s="1"/>
    </row>
    <row r="304" spans="14:18" ht="15.75" customHeight="1">
      <c r="N304" s="1"/>
      <c r="O304" s="1"/>
      <c r="P304" s="1"/>
      <c r="Q304" s="1"/>
      <c r="R304" s="1"/>
    </row>
    <row r="305" spans="14:18" ht="15.75" customHeight="1">
      <c r="N305" s="1"/>
      <c r="O305" s="1"/>
      <c r="P305" s="1"/>
      <c r="Q305" s="1"/>
      <c r="R305" s="1"/>
    </row>
    <row r="306" spans="14:18" ht="15.75" customHeight="1">
      <c r="N306" s="1"/>
      <c r="O306" s="1"/>
      <c r="P306" s="1"/>
      <c r="Q306" s="1"/>
      <c r="R306" s="1"/>
    </row>
    <row r="307" spans="14:18" ht="15.75" customHeight="1">
      <c r="N307" s="1"/>
      <c r="O307" s="1"/>
      <c r="P307" s="1"/>
      <c r="Q307" s="1"/>
      <c r="R307" s="1"/>
    </row>
    <row r="308" spans="14:18" ht="15.75" customHeight="1">
      <c r="N308" s="1"/>
      <c r="O308" s="1"/>
      <c r="P308" s="1"/>
      <c r="Q308" s="1"/>
      <c r="R308" s="1"/>
    </row>
    <row r="309" spans="14:18" ht="15.75" customHeight="1">
      <c r="N309" s="1"/>
      <c r="O309" s="1"/>
      <c r="P309" s="1"/>
      <c r="Q309" s="1"/>
      <c r="R309" s="1"/>
    </row>
    <row r="310" spans="14:18" ht="15.75" customHeight="1">
      <c r="N310" s="1"/>
      <c r="O310" s="1"/>
      <c r="P310" s="1"/>
      <c r="Q310" s="1"/>
      <c r="R310" s="1"/>
    </row>
    <row r="311" spans="14:18" ht="15.75" customHeight="1">
      <c r="N311" s="1"/>
      <c r="O311" s="1"/>
      <c r="P311" s="1"/>
      <c r="Q311" s="1"/>
      <c r="R311" s="1"/>
    </row>
    <row r="312" spans="14:18" ht="15.75" customHeight="1">
      <c r="N312" s="1"/>
      <c r="O312" s="1"/>
      <c r="P312" s="1"/>
      <c r="Q312" s="1"/>
      <c r="R312" s="1"/>
    </row>
    <row r="313" spans="14:18" ht="15.75" customHeight="1">
      <c r="N313" s="1"/>
      <c r="O313" s="1"/>
      <c r="P313" s="1"/>
      <c r="Q313" s="1"/>
      <c r="R313" s="1"/>
    </row>
    <row r="314" spans="14:18" ht="15.75" customHeight="1">
      <c r="N314" s="1"/>
      <c r="O314" s="1"/>
      <c r="P314" s="1"/>
      <c r="Q314" s="1"/>
      <c r="R314" s="1"/>
    </row>
    <row r="315" spans="14:18" ht="15.75" customHeight="1">
      <c r="N315" s="1"/>
      <c r="O315" s="1"/>
      <c r="P315" s="1"/>
      <c r="Q315" s="1"/>
      <c r="R315" s="1"/>
    </row>
    <row r="316" spans="14:18" ht="15.75" customHeight="1">
      <c r="N316" s="1"/>
      <c r="O316" s="1"/>
      <c r="P316" s="1"/>
      <c r="Q316" s="1"/>
      <c r="R316" s="1"/>
    </row>
    <row r="317" spans="14:18" ht="15.75" customHeight="1">
      <c r="N317" s="1"/>
      <c r="O317" s="1"/>
      <c r="P317" s="1"/>
      <c r="Q317" s="1"/>
      <c r="R317" s="1"/>
    </row>
    <row r="318" spans="14:18" ht="15.75" customHeight="1">
      <c r="N318" s="1"/>
      <c r="O318" s="1"/>
      <c r="P318" s="1"/>
      <c r="Q318" s="1"/>
      <c r="R318" s="1"/>
    </row>
    <row r="319" spans="14:18" ht="15.75" customHeight="1">
      <c r="N319" s="1"/>
      <c r="O319" s="1"/>
      <c r="P319" s="1"/>
      <c r="Q319" s="1"/>
      <c r="R319" s="1"/>
    </row>
    <row r="320" spans="14:18" ht="15.75" customHeight="1">
      <c r="N320" s="1"/>
      <c r="O320" s="1"/>
      <c r="P320" s="1"/>
      <c r="Q320" s="1"/>
      <c r="R320" s="1"/>
    </row>
    <row r="321" spans="14:18" ht="15.75" customHeight="1">
      <c r="N321" s="1"/>
      <c r="O321" s="1"/>
      <c r="P321" s="1"/>
      <c r="Q321" s="1"/>
      <c r="R321" s="1"/>
    </row>
    <row r="322" spans="14:18" ht="15.75" customHeight="1">
      <c r="N322" s="1"/>
      <c r="O322" s="1"/>
      <c r="P322" s="1"/>
      <c r="Q322" s="1"/>
      <c r="R322" s="1"/>
    </row>
    <row r="323" spans="14:18" ht="15.75" customHeight="1">
      <c r="N323" s="1"/>
      <c r="O323" s="1"/>
      <c r="P323" s="1"/>
      <c r="Q323" s="1"/>
      <c r="R323" s="1"/>
    </row>
    <row r="324" spans="14:18" ht="15.75" customHeight="1">
      <c r="N324" s="1"/>
      <c r="O324" s="1"/>
      <c r="P324" s="1"/>
      <c r="Q324" s="1"/>
      <c r="R324" s="1"/>
    </row>
    <row r="325" spans="14:18" ht="15.75" customHeight="1">
      <c r="N325" s="1"/>
      <c r="O325" s="1"/>
      <c r="P325" s="1"/>
      <c r="Q325" s="1"/>
      <c r="R325" s="1"/>
    </row>
    <row r="326" spans="14:18" ht="15.75" customHeight="1">
      <c r="N326" s="1"/>
      <c r="O326" s="1"/>
      <c r="P326" s="1"/>
      <c r="Q326" s="1"/>
      <c r="R326" s="1"/>
    </row>
    <row r="327" spans="14:18" ht="15.75" customHeight="1">
      <c r="N327" s="1"/>
      <c r="O327" s="1"/>
      <c r="P327" s="1"/>
      <c r="Q327" s="1"/>
      <c r="R327" s="1"/>
    </row>
    <row r="328" spans="14:18" ht="15.75" customHeight="1">
      <c r="N328" s="1"/>
      <c r="O328" s="1"/>
      <c r="P328" s="1"/>
      <c r="Q328" s="1"/>
      <c r="R328" s="1"/>
    </row>
    <row r="329" spans="14:18" ht="15.75" customHeight="1">
      <c r="N329" s="1"/>
      <c r="O329" s="1"/>
      <c r="P329" s="1"/>
      <c r="Q329" s="1"/>
      <c r="R329" s="1"/>
    </row>
    <row r="330" spans="14:18" ht="15.75" customHeight="1">
      <c r="N330" s="1"/>
      <c r="O330" s="1"/>
      <c r="P330" s="1"/>
      <c r="Q330" s="1"/>
      <c r="R330" s="1"/>
    </row>
    <row r="331" spans="14:18" ht="15.75" customHeight="1">
      <c r="N331" s="1"/>
      <c r="O331" s="1"/>
      <c r="P331" s="1"/>
      <c r="Q331" s="1"/>
      <c r="R331" s="1"/>
    </row>
    <row r="332" spans="14:18" ht="15.75" customHeight="1">
      <c r="N332" s="1"/>
      <c r="O332" s="1"/>
      <c r="P332" s="1"/>
      <c r="Q332" s="1"/>
      <c r="R332" s="1"/>
    </row>
    <row r="333" spans="14:18" ht="15.75" customHeight="1">
      <c r="N333" s="1"/>
      <c r="O333" s="1"/>
      <c r="P333" s="1"/>
      <c r="Q333" s="1"/>
      <c r="R333" s="1"/>
    </row>
    <row r="334" spans="14:18" ht="15.75" customHeight="1">
      <c r="N334" s="1"/>
      <c r="O334" s="1"/>
      <c r="P334" s="1"/>
      <c r="Q334" s="1"/>
      <c r="R334" s="1"/>
    </row>
    <row r="335" spans="14:18" ht="15.75" customHeight="1">
      <c r="N335" s="1"/>
      <c r="O335" s="1"/>
      <c r="P335" s="1"/>
      <c r="Q335" s="1"/>
      <c r="R335" s="1"/>
    </row>
    <row r="336" spans="14:18" ht="15.75" customHeight="1">
      <c r="N336" s="1"/>
      <c r="O336" s="1"/>
      <c r="P336" s="1"/>
      <c r="Q336" s="1"/>
      <c r="R336" s="1"/>
    </row>
    <row r="337" spans="14:18" ht="15.75" customHeight="1">
      <c r="N337" s="1"/>
      <c r="O337" s="1"/>
      <c r="P337" s="1"/>
      <c r="Q337" s="1"/>
      <c r="R337" s="1"/>
    </row>
    <row r="338" spans="14:18" ht="15.75" customHeight="1">
      <c r="N338" s="1"/>
      <c r="O338" s="1"/>
      <c r="P338" s="1"/>
      <c r="Q338" s="1"/>
      <c r="R338" s="1"/>
    </row>
    <row r="339" spans="14:18" ht="15.75" customHeight="1">
      <c r="N339" s="1"/>
      <c r="O339" s="1"/>
      <c r="P339" s="1"/>
      <c r="Q339" s="1"/>
      <c r="R339" s="1"/>
    </row>
    <row r="340" spans="14:18" ht="15.75" customHeight="1">
      <c r="N340" s="1"/>
      <c r="O340" s="1"/>
      <c r="P340" s="1"/>
      <c r="Q340" s="1"/>
      <c r="R340" s="1"/>
    </row>
    <row r="341" spans="14:18" ht="15.75" customHeight="1">
      <c r="N341" s="1"/>
      <c r="O341" s="1"/>
      <c r="P341" s="1"/>
      <c r="Q341" s="1"/>
      <c r="R341" s="1"/>
    </row>
    <row r="342" spans="14:18" ht="15.75" customHeight="1">
      <c r="N342" s="1"/>
      <c r="O342" s="1"/>
      <c r="P342" s="1"/>
      <c r="Q342" s="1"/>
      <c r="R342" s="1"/>
    </row>
    <row r="343" spans="14:18" ht="15.75" customHeight="1">
      <c r="N343" s="1"/>
      <c r="O343" s="1"/>
      <c r="P343" s="1"/>
      <c r="Q343" s="1"/>
      <c r="R343" s="1"/>
    </row>
    <row r="344" spans="14:18" ht="15.75" customHeight="1">
      <c r="N344" s="1"/>
      <c r="O344" s="1"/>
      <c r="P344" s="1"/>
      <c r="Q344" s="1"/>
      <c r="R344" s="1"/>
    </row>
    <row r="345" spans="14:18" ht="15.75" customHeight="1">
      <c r="N345" s="1"/>
      <c r="O345" s="1"/>
      <c r="P345" s="1"/>
      <c r="Q345" s="1"/>
      <c r="R345" s="1"/>
    </row>
    <row r="346" spans="14:18" ht="15.75" customHeight="1">
      <c r="N346" s="1"/>
      <c r="O346" s="1"/>
      <c r="P346" s="1"/>
      <c r="Q346" s="1"/>
      <c r="R346" s="1"/>
    </row>
    <row r="347" spans="14:18" ht="15.75" customHeight="1">
      <c r="N347" s="1"/>
      <c r="O347" s="1"/>
      <c r="P347" s="1"/>
      <c r="Q347" s="1"/>
      <c r="R347" s="1"/>
    </row>
    <row r="348" spans="14:18" ht="15.75" customHeight="1">
      <c r="N348" s="1"/>
      <c r="O348" s="1"/>
      <c r="P348" s="1"/>
      <c r="Q348" s="1"/>
      <c r="R348" s="1"/>
    </row>
    <row r="349" spans="14:18" ht="15.75" customHeight="1">
      <c r="N349" s="1"/>
      <c r="O349" s="1"/>
      <c r="P349" s="1"/>
      <c r="Q349" s="1"/>
      <c r="R349" s="1"/>
    </row>
    <row r="350" spans="14:18" ht="15.75" customHeight="1">
      <c r="N350" s="1"/>
      <c r="O350" s="1"/>
      <c r="P350" s="1"/>
      <c r="Q350" s="1"/>
      <c r="R350" s="1"/>
    </row>
    <row r="351" spans="14:18" ht="15.75" customHeight="1">
      <c r="N351" s="1"/>
      <c r="O351" s="1"/>
      <c r="P351" s="1"/>
      <c r="Q351" s="1"/>
      <c r="R351" s="1"/>
    </row>
    <row r="352" spans="14:18" ht="15.75" customHeight="1">
      <c r="N352" s="1"/>
      <c r="O352" s="1"/>
      <c r="P352" s="1"/>
      <c r="Q352" s="1"/>
      <c r="R352" s="1"/>
    </row>
    <row r="353" spans="14:18" ht="15.75" customHeight="1">
      <c r="N353" s="1"/>
      <c r="O353" s="1"/>
      <c r="P353" s="1"/>
      <c r="Q353" s="1"/>
      <c r="R353" s="1"/>
    </row>
    <row r="354" spans="14:18" ht="15.75" customHeight="1">
      <c r="N354" s="1"/>
      <c r="O354" s="1"/>
      <c r="P354" s="1"/>
      <c r="Q354" s="1"/>
      <c r="R354" s="1"/>
    </row>
    <row r="355" spans="14:18" ht="15.75" customHeight="1">
      <c r="N355" s="1"/>
      <c r="O355" s="1"/>
      <c r="P355" s="1"/>
      <c r="Q355" s="1"/>
      <c r="R355" s="1"/>
    </row>
    <row r="356" spans="14:18" ht="15.75" customHeight="1">
      <c r="N356" s="1"/>
      <c r="O356" s="1"/>
      <c r="P356" s="1"/>
      <c r="Q356" s="1"/>
      <c r="R356" s="1"/>
    </row>
    <row r="357" spans="14:18" ht="15.75" customHeight="1">
      <c r="N357" s="1"/>
      <c r="O357" s="1"/>
      <c r="P357" s="1"/>
      <c r="Q357" s="1"/>
      <c r="R357" s="1"/>
    </row>
    <row r="358" spans="14:18" ht="15.75" customHeight="1">
      <c r="N358" s="1"/>
      <c r="O358" s="1"/>
      <c r="P358" s="1"/>
      <c r="Q358" s="1"/>
      <c r="R358" s="1"/>
    </row>
    <row r="359" spans="14:18" ht="15.75" customHeight="1">
      <c r="N359" s="1"/>
      <c r="O359" s="1"/>
      <c r="P359" s="1"/>
      <c r="Q359" s="1"/>
      <c r="R359" s="1"/>
    </row>
    <row r="360" spans="14:18" ht="15.75" customHeight="1">
      <c r="N360" s="1"/>
      <c r="O360" s="1"/>
      <c r="P360" s="1"/>
      <c r="Q360" s="1"/>
      <c r="R360" s="1"/>
    </row>
    <row r="361" spans="14:18" ht="15.75" customHeight="1">
      <c r="N361" s="1"/>
      <c r="O361" s="1"/>
      <c r="P361" s="1"/>
      <c r="Q361" s="1"/>
      <c r="R361" s="1"/>
    </row>
    <row r="362" spans="14:18" ht="15.75" customHeight="1">
      <c r="N362" s="1"/>
      <c r="O362" s="1"/>
      <c r="P362" s="1"/>
      <c r="Q362" s="1"/>
      <c r="R362" s="1"/>
    </row>
    <row r="363" spans="14:18" ht="15.75" customHeight="1">
      <c r="N363" s="1"/>
      <c r="O363" s="1"/>
      <c r="P363" s="1"/>
      <c r="Q363" s="1"/>
      <c r="R363" s="1"/>
    </row>
    <row r="364" spans="14:18" ht="15.75" customHeight="1">
      <c r="N364" s="1"/>
      <c r="O364" s="1"/>
      <c r="P364" s="1"/>
      <c r="Q364" s="1"/>
      <c r="R364" s="1"/>
    </row>
    <row r="365" spans="14:18" ht="15.75" customHeight="1">
      <c r="N365" s="1"/>
      <c r="O365" s="1"/>
      <c r="P365" s="1"/>
      <c r="Q365" s="1"/>
      <c r="R365" s="1"/>
    </row>
    <row r="366" spans="14:18" ht="15.75" customHeight="1">
      <c r="N366" s="1"/>
      <c r="O366" s="1"/>
      <c r="P366" s="1"/>
      <c r="Q366" s="1"/>
      <c r="R366" s="1"/>
    </row>
    <row r="367" spans="14:18" ht="15.75" customHeight="1">
      <c r="N367" s="1"/>
      <c r="O367" s="1"/>
      <c r="P367" s="1"/>
      <c r="Q367" s="1"/>
      <c r="R367" s="1"/>
    </row>
    <row r="368" spans="14:18" ht="15.75" customHeight="1">
      <c r="N368" s="1"/>
      <c r="O368" s="1"/>
      <c r="P368" s="1"/>
      <c r="Q368" s="1"/>
      <c r="R368" s="1"/>
    </row>
    <row r="369" spans="14:18" ht="15.75" customHeight="1">
      <c r="N369" s="1"/>
      <c r="O369" s="1"/>
      <c r="P369" s="1"/>
      <c r="Q369" s="1"/>
      <c r="R369" s="1"/>
    </row>
    <row r="370" spans="14:18" ht="15.75" customHeight="1">
      <c r="N370" s="1"/>
      <c r="O370" s="1"/>
      <c r="P370" s="1"/>
      <c r="Q370" s="1"/>
      <c r="R370" s="1"/>
    </row>
    <row r="371" spans="14:18" ht="15.75" customHeight="1">
      <c r="N371" s="1"/>
      <c r="O371" s="1"/>
      <c r="P371" s="1"/>
      <c r="Q371" s="1"/>
      <c r="R371" s="1"/>
    </row>
    <row r="372" spans="14:18" ht="15.75" customHeight="1">
      <c r="N372" s="1"/>
      <c r="O372" s="1"/>
      <c r="P372" s="1"/>
      <c r="Q372" s="1"/>
      <c r="R372" s="1"/>
    </row>
    <row r="373" spans="14:18" ht="15.75" customHeight="1">
      <c r="N373" s="1"/>
      <c r="O373" s="1"/>
      <c r="P373" s="1"/>
      <c r="Q373" s="1"/>
      <c r="R373" s="1"/>
    </row>
    <row r="374" spans="14:18" ht="15.75" customHeight="1">
      <c r="N374" s="1"/>
      <c r="O374" s="1"/>
      <c r="P374" s="1"/>
      <c r="Q374" s="1"/>
      <c r="R374" s="1"/>
    </row>
    <row r="375" spans="14:18" ht="15.75" customHeight="1">
      <c r="N375" s="1"/>
      <c r="O375" s="1"/>
      <c r="P375" s="1"/>
      <c r="Q375" s="1"/>
      <c r="R375" s="1"/>
    </row>
    <row r="376" spans="14:18" ht="15.75" customHeight="1">
      <c r="N376" s="1"/>
      <c r="O376" s="1"/>
      <c r="P376" s="1"/>
      <c r="Q376" s="1"/>
      <c r="R376" s="1"/>
    </row>
    <row r="377" spans="14:18" ht="15.75" customHeight="1">
      <c r="N377" s="1"/>
      <c r="O377" s="1"/>
      <c r="P377" s="1"/>
      <c r="Q377" s="1"/>
      <c r="R377" s="1"/>
    </row>
    <row r="378" spans="14:18" ht="15.75" customHeight="1">
      <c r="N378" s="1"/>
      <c r="O378" s="1"/>
      <c r="P378" s="1"/>
      <c r="Q378" s="1"/>
      <c r="R378" s="1"/>
    </row>
    <row r="379" spans="14:18" ht="15.75" customHeight="1">
      <c r="N379" s="1"/>
      <c r="O379" s="1"/>
      <c r="P379" s="1"/>
      <c r="Q379" s="1"/>
      <c r="R379" s="1"/>
    </row>
    <row r="380" spans="14:18" ht="15.75" customHeight="1">
      <c r="N380" s="1"/>
      <c r="O380" s="1"/>
      <c r="P380" s="1"/>
      <c r="Q380" s="1"/>
      <c r="R380" s="1"/>
    </row>
    <row r="381" spans="14:18" ht="15.75" customHeight="1">
      <c r="N381" s="1"/>
      <c r="O381" s="1"/>
      <c r="P381" s="1"/>
      <c r="Q381" s="1"/>
      <c r="R381" s="1"/>
    </row>
    <row r="382" spans="14:18" ht="15.75" customHeight="1">
      <c r="N382" s="1"/>
      <c r="O382" s="1"/>
      <c r="P382" s="1"/>
      <c r="Q382" s="1"/>
      <c r="R382" s="1"/>
    </row>
    <row r="383" spans="14:18" ht="15.75" customHeight="1">
      <c r="N383" s="1"/>
      <c r="O383" s="1"/>
      <c r="P383" s="1"/>
      <c r="Q383" s="1"/>
      <c r="R383" s="1"/>
    </row>
    <row r="384" spans="14:18" ht="15.75" customHeight="1">
      <c r="N384" s="1"/>
      <c r="O384" s="1"/>
      <c r="P384" s="1"/>
      <c r="Q384" s="1"/>
      <c r="R384" s="1"/>
    </row>
    <row r="385" spans="14:18" ht="15.75" customHeight="1">
      <c r="N385" s="1"/>
      <c r="O385" s="1"/>
      <c r="P385" s="1"/>
      <c r="Q385" s="1"/>
      <c r="R385" s="1"/>
    </row>
    <row r="386" spans="14:18" ht="15.75" customHeight="1">
      <c r="N386" s="1"/>
      <c r="O386" s="1"/>
      <c r="P386" s="1"/>
      <c r="Q386" s="1"/>
      <c r="R386" s="1"/>
    </row>
    <row r="387" spans="14:18" ht="15.75" customHeight="1">
      <c r="N387" s="1"/>
      <c r="O387" s="1"/>
      <c r="P387" s="1"/>
      <c r="Q387" s="1"/>
      <c r="R387" s="1"/>
    </row>
    <row r="388" spans="14:18" ht="15.75" customHeight="1">
      <c r="N388" s="1"/>
      <c r="O388" s="1"/>
      <c r="P388" s="1"/>
      <c r="Q388" s="1"/>
      <c r="R388" s="1"/>
    </row>
    <row r="389" spans="14:18" ht="15.75" customHeight="1">
      <c r="N389" s="1"/>
      <c r="O389" s="1"/>
      <c r="P389" s="1"/>
      <c r="Q389" s="1"/>
      <c r="R389" s="1"/>
    </row>
    <row r="390" spans="14:18" ht="15.75" customHeight="1">
      <c r="N390" s="1"/>
      <c r="O390" s="1"/>
      <c r="P390" s="1"/>
      <c r="Q390" s="1"/>
      <c r="R390" s="1"/>
    </row>
    <row r="391" spans="14:18" ht="15.75" customHeight="1">
      <c r="N391" s="1"/>
      <c r="O391" s="1"/>
      <c r="P391" s="1"/>
      <c r="Q391" s="1"/>
      <c r="R391" s="1"/>
    </row>
    <row r="392" spans="14:18" ht="15.75" customHeight="1">
      <c r="N392" s="1"/>
      <c r="O392" s="1"/>
      <c r="P392" s="1"/>
      <c r="Q392" s="1"/>
      <c r="R392" s="1"/>
    </row>
    <row r="393" spans="14:18" ht="15.75" customHeight="1">
      <c r="N393" s="1"/>
      <c r="O393" s="1"/>
      <c r="P393" s="1"/>
      <c r="Q393" s="1"/>
      <c r="R393" s="1"/>
    </row>
    <row r="394" spans="14:18" ht="15.75" customHeight="1">
      <c r="N394" s="1"/>
      <c r="O394" s="1"/>
      <c r="P394" s="1"/>
      <c r="Q394" s="1"/>
      <c r="R394" s="1"/>
    </row>
    <row r="395" spans="14:18" ht="15.75" customHeight="1">
      <c r="N395" s="1"/>
      <c r="O395" s="1"/>
      <c r="P395" s="1"/>
      <c r="Q395" s="1"/>
      <c r="R395" s="1"/>
    </row>
    <row r="396" spans="14:18" ht="15.75" customHeight="1">
      <c r="N396" s="1"/>
      <c r="O396" s="1"/>
      <c r="P396" s="1"/>
      <c r="Q396" s="1"/>
      <c r="R396" s="1"/>
    </row>
    <row r="397" spans="14:18" ht="15.75" customHeight="1">
      <c r="N397" s="1"/>
      <c r="O397" s="1"/>
      <c r="P397" s="1"/>
      <c r="Q397" s="1"/>
      <c r="R397" s="1"/>
    </row>
    <row r="398" spans="14:18" ht="15.75" customHeight="1">
      <c r="N398" s="1"/>
      <c r="O398" s="1"/>
      <c r="P398" s="1"/>
      <c r="Q398" s="1"/>
      <c r="R398" s="1"/>
    </row>
    <row r="399" spans="14:18" ht="15.75" customHeight="1">
      <c r="N399" s="1"/>
      <c r="O399" s="1"/>
      <c r="P399" s="1"/>
      <c r="Q399" s="1"/>
      <c r="R399" s="1"/>
    </row>
    <row r="400" spans="14:18" ht="15.75" customHeight="1">
      <c r="N400" s="1"/>
      <c r="O400" s="1"/>
      <c r="P400" s="1"/>
      <c r="Q400" s="1"/>
      <c r="R400" s="1"/>
    </row>
    <row r="401" spans="14:18" ht="15.75" customHeight="1">
      <c r="N401" s="1"/>
      <c r="O401" s="1"/>
      <c r="P401" s="1"/>
      <c r="Q401" s="1"/>
      <c r="R401" s="1"/>
    </row>
    <row r="402" spans="14:18" ht="15.75" customHeight="1">
      <c r="N402" s="1"/>
      <c r="O402" s="1"/>
      <c r="P402" s="1"/>
      <c r="Q402" s="1"/>
      <c r="R402" s="1"/>
    </row>
    <row r="403" spans="14:18" ht="15.75" customHeight="1">
      <c r="N403" s="1"/>
      <c r="O403" s="1"/>
      <c r="P403" s="1"/>
      <c r="Q403" s="1"/>
      <c r="R403" s="1"/>
    </row>
    <row r="404" spans="14:18" ht="15.75" customHeight="1">
      <c r="N404" s="1"/>
      <c r="O404" s="1"/>
      <c r="P404" s="1"/>
      <c r="Q404" s="1"/>
      <c r="R404" s="1"/>
    </row>
    <row r="405" spans="14:18" ht="15.75" customHeight="1">
      <c r="N405" s="1"/>
      <c r="O405" s="1"/>
      <c r="P405" s="1"/>
      <c r="Q405" s="1"/>
      <c r="R405" s="1"/>
    </row>
    <row r="406" spans="14:18" ht="15.75" customHeight="1">
      <c r="N406" s="1"/>
      <c r="O406" s="1"/>
      <c r="P406" s="1"/>
      <c r="Q406" s="1"/>
      <c r="R406" s="1"/>
    </row>
    <row r="407" spans="14:18" ht="15.75" customHeight="1">
      <c r="N407" s="1"/>
      <c r="O407" s="1"/>
      <c r="P407" s="1"/>
      <c r="Q407" s="1"/>
      <c r="R407" s="1"/>
    </row>
    <row r="408" spans="14:18" ht="15.75" customHeight="1">
      <c r="N408" s="1"/>
      <c r="O408" s="1"/>
      <c r="P408" s="1"/>
      <c r="Q408" s="1"/>
      <c r="R408" s="1"/>
    </row>
    <row r="409" spans="14:18" ht="15.75" customHeight="1">
      <c r="N409" s="1"/>
      <c r="O409" s="1"/>
      <c r="P409" s="1"/>
      <c r="Q409" s="1"/>
      <c r="R409" s="1"/>
    </row>
    <row r="410" spans="14:18" ht="15.75" customHeight="1">
      <c r="N410" s="1"/>
      <c r="O410" s="1"/>
      <c r="P410" s="1"/>
      <c r="Q410" s="1"/>
      <c r="R410" s="1"/>
    </row>
    <row r="411" spans="14:18" ht="15.75" customHeight="1">
      <c r="N411" s="1"/>
      <c r="O411" s="1"/>
      <c r="P411" s="1"/>
      <c r="Q411" s="1"/>
      <c r="R411" s="1"/>
    </row>
    <row r="412" spans="14:18" ht="15.75" customHeight="1">
      <c r="N412" s="1"/>
      <c r="O412" s="1"/>
      <c r="P412" s="1"/>
      <c r="Q412" s="1"/>
      <c r="R412" s="1"/>
    </row>
    <row r="413" spans="14:18" ht="15.75" customHeight="1">
      <c r="N413" s="1"/>
      <c r="O413" s="1"/>
      <c r="P413" s="1"/>
      <c r="Q413" s="1"/>
      <c r="R413" s="1"/>
    </row>
    <row r="414" spans="14:18" ht="15.75" customHeight="1">
      <c r="N414" s="1"/>
      <c r="O414" s="1"/>
      <c r="P414" s="1"/>
      <c r="Q414" s="1"/>
      <c r="R414" s="1"/>
    </row>
    <row r="415" spans="14:18" ht="15.75" customHeight="1">
      <c r="N415" s="1"/>
      <c r="O415" s="1"/>
      <c r="P415" s="1"/>
      <c r="Q415" s="1"/>
      <c r="R415" s="1"/>
    </row>
    <row r="416" spans="14:18" ht="15.75" customHeight="1">
      <c r="N416" s="1"/>
      <c r="O416" s="1"/>
      <c r="P416" s="1"/>
      <c r="Q416" s="1"/>
      <c r="R416" s="1"/>
    </row>
    <row r="417" spans="14:18" ht="15.75" customHeight="1">
      <c r="N417" s="1"/>
      <c r="O417" s="1"/>
      <c r="P417" s="1"/>
      <c r="Q417" s="1"/>
      <c r="R417" s="1"/>
    </row>
    <row r="418" spans="14:18" ht="15.75" customHeight="1">
      <c r="N418" s="1"/>
      <c r="O418" s="1"/>
      <c r="P418" s="1"/>
      <c r="Q418" s="1"/>
      <c r="R418" s="1"/>
    </row>
    <row r="419" spans="14:18" ht="15.75" customHeight="1">
      <c r="N419" s="1"/>
      <c r="O419" s="1"/>
      <c r="P419" s="1"/>
      <c r="Q419" s="1"/>
      <c r="R419" s="1"/>
    </row>
    <row r="420" spans="14:18" ht="15.75" customHeight="1">
      <c r="N420" s="1"/>
      <c r="O420" s="1"/>
      <c r="P420" s="1"/>
      <c r="Q420" s="1"/>
      <c r="R420" s="1"/>
    </row>
    <row r="421" spans="14:18" ht="15.75" customHeight="1">
      <c r="N421" s="1"/>
      <c r="O421" s="1"/>
      <c r="P421" s="1"/>
      <c r="Q421" s="1"/>
      <c r="R421" s="1"/>
    </row>
    <row r="422" spans="14:18" ht="15.75" customHeight="1">
      <c r="N422" s="1"/>
      <c r="O422" s="1"/>
      <c r="P422" s="1"/>
      <c r="Q422" s="1"/>
      <c r="R422" s="1"/>
    </row>
    <row r="423" spans="14:18" ht="15.75" customHeight="1">
      <c r="N423" s="1"/>
      <c r="O423" s="1"/>
      <c r="P423" s="1"/>
      <c r="Q423" s="1"/>
      <c r="R423" s="1"/>
    </row>
    <row r="424" spans="14:18" ht="15.75" customHeight="1">
      <c r="N424" s="1"/>
      <c r="O424" s="1"/>
      <c r="P424" s="1"/>
      <c r="Q424" s="1"/>
      <c r="R424" s="1"/>
    </row>
    <row r="425" spans="14:18" ht="15.75" customHeight="1">
      <c r="N425" s="1"/>
      <c r="O425" s="1"/>
      <c r="P425" s="1"/>
      <c r="Q425" s="1"/>
      <c r="R425" s="1"/>
    </row>
    <row r="426" spans="14:18" ht="15.75" customHeight="1">
      <c r="N426" s="1"/>
      <c r="O426" s="1"/>
      <c r="P426" s="1"/>
      <c r="Q426" s="1"/>
      <c r="R426" s="1"/>
    </row>
    <row r="427" spans="14:18" ht="15.75" customHeight="1">
      <c r="N427" s="1"/>
      <c r="O427" s="1"/>
      <c r="P427" s="1"/>
      <c r="Q427" s="1"/>
      <c r="R427" s="1"/>
    </row>
    <row r="428" spans="14:18" ht="15.75" customHeight="1">
      <c r="N428" s="1"/>
      <c r="O428" s="1"/>
      <c r="P428" s="1"/>
      <c r="Q428" s="1"/>
      <c r="R428" s="1"/>
    </row>
    <row r="429" spans="14:18" ht="15.75" customHeight="1">
      <c r="N429" s="1"/>
      <c r="O429" s="1"/>
      <c r="P429" s="1"/>
      <c r="Q429" s="1"/>
      <c r="R429" s="1"/>
    </row>
    <row r="430" spans="14:18" ht="15.75" customHeight="1">
      <c r="N430" s="1"/>
      <c r="O430" s="1"/>
      <c r="P430" s="1"/>
      <c r="Q430" s="1"/>
      <c r="R430" s="1"/>
    </row>
    <row r="431" spans="14:18" ht="15.75" customHeight="1">
      <c r="N431" s="1"/>
      <c r="O431" s="1"/>
      <c r="P431" s="1"/>
      <c r="Q431" s="1"/>
      <c r="R431" s="1"/>
    </row>
    <row r="432" spans="14:18" ht="15.75" customHeight="1">
      <c r="N432" s="1"/>
      <c r="O432" s="1"/>
      <c r="P432" s="1"/>
      <c r="Q432" s="1"/>
      <c r="R432" s="1"/>
    </row>
    <row r="433" spans="14:18" ht="15.75" customHeight="1">
      <c r="N433" s="1"/>
      <c r="O433" s="1"/>
      <c r="P433" s="1"/>
      <c r="Q433" s="1"/>
      <c r="R433" s="1"/>
    </row>
    <row r="434" spans="14:18" ht="15.75" customHeight="1">
      <c r="N434" s="1"/>
      <c r="O434" s="1"/>
      <c r="P434" s="1"/>
      <c r="Q434" s="1"/>
      <c r="R434" s="1"/>
    </row>
    <row r="435" spans="14:18" ht="15.75" customHeight="1">
      <c r="N435" s="1"/>
      <c r="O435" s="1"/>
      <c r="P435" s="1"/>
      <c r="Q435" s="1"/>
      <c r="R435" s="1"/>
    </row>
    <row r="436" spans="14:18" ht="15.75" customHeight="1">
      <c r="N436" s="1"/>
      <c r="O436" s="1"/>
      <c r="P436" s="1"/>
      <c r="Q436" s="1"/>
      <c r="R436" s="1"/>
    </row>
    <row r="437" spans="14:18" ht="15.75" customHeight="1">
      <c r="N437" s="1"/>
      <c r="O437" s="1"/>
      <c r="P437" s="1"/>
      <c r="Q437" s="1"/>
      <c r="R437" s="1"/>
    </row>
    <row r="438" spans="14:18" ht="15.75" customHeight="1">
      <c r="N438" s="1"/>
      <c r="O438" s="1"/>
      <c r="P438" s="1"/>
      <c r="Q438" s="1"/>
      <c r="R438" s="1"/>
    </row>
    <row r="439" spans="14:18" ht="15.75" customHeight="1">
      <c r="N439" s="1"/>
      <c r="O439" s="1"/>
      <c r="P439" s="1"/>
      <c r="Q439" s="1"/>
      <c r="R439" s="1"/>
    </row>
    <row r="440" spans="14:18" ht="15.75" customHeight="1">
      <c r="N440" s="1"/>
      <c r="O440" s="1"/>
      <c r="P440" s="1"/>
      <c r="Q440" s="1"/>
      <c r="R440" s="1"/>
    </row>
    <row r="441" spans="14:18" ht="15.75" customHeight="1">
      <c r="N441" s="1"/>
      <c r="O441" s="1"/>
      <c r="P441" s="1"/>
      <c r="Q441" s="1"/>
      <c r="R441" s="1"/>
    </row>
    <row r="442" spans="14:18" ht="15.75" customHeight="1">
      <c r="N442" s="1"/>
      <c r="O442" s="1"/>
      <c r="P442" s="1"/>
      <c r="Q442" s="1"/>
      <c r="R442" s="1"/>
    </row>
    <row r="443" spans="14:18" ht="15.75" customHeight="1">
      <c r="N443" s="1"/>
      <c r="O443" s="1"/>
      <c r="P443" s="1"/>
      <c r="Q443" s="1"/>
      <c r="R443" s="1"/>
    </row>
    <row r="444" spans="14:18" ht="15.75" customHeight="1">
      <c r="N444" s="1"/>
      <c r="O444" s="1"/>
      <c r="P444" s="1"/>
      <c r="Q444" s="1"/>
      <c r="R444" s="1"/>
    </row>
    <row r="445" spans="14:18" ht="15.75" customHeight="1">
      <c r="N445" s="1"/>
      <c r="O445" s="1"/>
      <c r="P445" s="1"/>
      <c r="Q445" s="1"/>
      <c r="R445" s="1"/>
    </row>
    <row r="446" spans="14:18" ht="15.75" customHeight="1">
      <c r="N446" s="1"/>
      <c r="O446" s="1"/>
      <c r="P446" s="1"/>
      <c r="Q446" s="1"/>
      <c r="R446" s="1"/>
    </row>
    <row r="447" spans="14:18" ht="15.75" customHeight="1">
      <c r="N447" s="1"/>
      <c r="O447" s="1"/>
      <c r="P447" s="1"/>
      <c r="Q447" s="1"/>
      <c r="R447" s="1"/>
    </row>
    <row r="448" spans="14:18" ht="15.75" customHeight="1">
      <c r="N448" s="1"/>
      <c r="O448" s="1"/>
      <c r="P448" s="1"/>
      <c r="Q448" s="1"/>
      <c r="R448" s="1"/>
    </row>
    <row r="449" spans="14:18" ht="15.75" customHeight="1">
      <c r="N449" s="1"/>
      <c r="O449" s="1"/>
      <c r="P449" s="1"/>
      <c r="Q449" s="1"/>
      <c r="R449" s="1"/>
    </row>
    <row r="450" spans="14:18" ht="15.75" customHeight="1">
      <c r="N450" s="1"/>
      <c r="O450" s="1"/>
      <c r="P450" s="1"/>
      <c r="Q450" s="1"/>
      <c r="R450" s="1"/>
    </row>
    <row r="451" spans="14:18" ht="15.75" customHeight="1">
      <c r="N451" s="1"/>
      <c r="O451" s="1"/>
      <c r="P451" s="1"/>
      <c r="Q451" s="1"/>
      <c r="R451" s="1"/>
    </row>
    <row r="452" spans="14:18" ht="15.75" customHeight="1">
      <c r="N452" s="1"/>
      <c r="O452" s="1"/>
      <c r="P452" s="1"/>
      <c r="Q452" s="1"/>
      <c r="R452" s="1"/>
    </row>
    <row r="453" spans="14:18" ht="15.75" customHeight="1">
      <c r="N453" s="1"/>
      <c r="O453" s="1"/>
      <c r="P453" s="1"/>
      <c r="Q453" s="1"/>
      <c r="R453" s="1"/>
    </row>
    <row r="454" spans="14:18" ht="15.75" customHeight="1">
      <c r="N454" s="1"/>
      <c r="O454" s="1"/>
      <c r="P454" s="1"/>
      <c r="Q454" s="1"/>
      <c r="R454" s="1"/>
    </row>
    <row r="455" spans="14:18" ht="15.75" customHeight="1">
      <c r="N455" s="1"/>
      <c r="O455" s="1"/>
      <c r="P455" s="1"/>
      <c r="Q455" s="1"/>
      <c r="R455" s="1"/>
    </row>
    <row r="456" spans="14:18" ht="15.75" customHeight="1">
      <c r="N456" s="1"/>
      <c r="O456" s="1"/>
      <c r="P456" s="1"/>
      <c r="Q456" s="1"/>
      <c r="R456" s="1"/>
    </row>
    <row r="457" spans="14:18" ht="15.75" customHeight="1">
      <c r="N457" s="1"/>
      <c r="O457" s="1"/>
      <c r="P457" s="1"/>
      <c r="Q457" s="1"/>
      <c r="R457" s="1"/>
    </row>
    <row r="458" spans="14:18" ht="15.75" customHeight="1">
      <c r="N458" s="1"/>
      <c r="O458" s="1"/>
      <c r="P458" s="1"/>
      <c r="Q458" s="1"/>
      <c r="R458" s="1"/>
    </row>
    <row r="459" spans="14:18" ht="15.75" customHeight="1">
      <c r="N459" s="1"/>
      <c r="O459" s="1"/>
      <c r="P459" s="1"/>
      <c r="Q459" s="1"/>
      <c r="R459" s="1"/>
    </row>
    <row r="460" spans="14:18" ht="15.75" customHeight="1">
      <c r="N460" s="1"/>
      <c r="O460" s="1"/>
      <c r="P460" s="1"/>
      <c r="Q460" s="1"/>
      <c r="R460" s="1"/>
    </row>
    <row r="461" spans="14:18" ht="15.75" customHeight="1">
      <c r="N461" s="1"/>
      <c r="O461" s="1"/>
      <c r="P461" s="1"/>
      <c r="Q461" s="1"/>
      <c r="R461" s="1"/>
    </row>
    <row r="462" spans="14:18" ht="15.75" customHeight="1">
      <c r="N462" s="1"/>
      <c r="O462" s="1"/>
      <c r="P462" s="1"/>
      <c r="Q462" s="1"/>
      <c r="R462" s="1"/>
    </row>
    <row r="463" spans="14:18" ht="15.75" customHeight="1">
      <c r="N463" s="1"/>
      <c r="O463" s="1"/>
      <c r="P463" s="1"/>
      <c r="Q463" s="1"/>
      <c r="R463" s="1"/>
    </row>
    <row r="464" spans="14:18" ht="15.75" customHeight="1">
      <c r="N464" s="1"/>
      <c r="O464" s="1"/>
      <c r="P464" s="1"/>
      <c r="Q464" s="1"/>
      <c r="R464" s="1"/>
    </row>
    <row r="465" spans="14:18" ht="15.75" customHeight="1">
      <c r="N465" s="1"/>
      <c r="O465" s="1"/>
      <c r="P465" s="1"/>
      <c r="Q465" s="1"/>
      <c r="R465" s="1"/>
    </row>
    <row r="466" spans="14:18" ht="15.75" customHeight="1">
      <c r="N466" s="1"/>
      <c r="O466" s="1"/>
      <c r="P466" s="1"/>
      <c r="Q466" s="1"/>
      <c r="R466" s="1"/>
    </row>
    <row r="467" spans="14:18" ht="15.75" customHeight="1">
      <c r="N467" s="1"/>
      <c r="O467" s="1"/>
      <c r="P467" s="1"/>
      <c r="Q467" s="1"/>
      <c r="R467" s="1"/>
    </row>
    <row r="468" spans="14:18" ht="15.75" customHeight="1">
      <c r="N468" s="1"/>
      <c r="O468" s="1"/>
      <c r="P468" s="1"/>
      <c r="Q468" s="1"/>
      <c r="R468" s="1"/>
    </row>
    <row r="469" spans="14:18" ht="15.75" customHeight="1">
      <c r="N469" s="1"/>
      <c r="O469" s="1"/>
      <c r="P469" s="1"/>
      <c r="Q469" s="1"/>
      <c r="R469" s="1"/>
    </row>
    <row r="470" spans="14:18" ht="15.75" customHeight="1">
      <c r="N470" s="1"/>
      <c r="O470" s="1"/>
      <c r="P470" s="1"/>
      <c r="Q470" s="1"/>
      <c r="R470" s="1"/>
    </row>
    <row r="471" spans="14:18" ht="15.75" customHeight="1">
      <c r="N471" s="1"/>
      <c r="O471" s="1"/>
      <c r="P471" s="1"/>
      <c r="Q471" s="1"/>
      <c r="R471" s="1"/>
    </row>
    <row r="472" spans="14:18" ht="15.75" customHeight="1">
      <c r="N472" s="1"/>
      <c r="O472" s="1"/>
      <c r="P472" s="1"/>
      <c r="Q472" s="1"/>
      <c r="R472" s="1"/>
    </row>
    <row r="473" spans="14:18" ht="15.75" customHeight="1">
      <c r="N473" s="1"/>
      <c r="O473" s="1"/>
      <c r="P473" s="1"/>
      <c r="Q473" s="1"/>
      <c r="R473" s="1"/>
    </row>
    <row r="474" spans="14:18" ht="15.75" customHeight="1">
      <c r="N474" s="1"/>
      <c r="O474" s="1"/>
      <c r="P474" s="1"/>
      <c r="Q474" s="1"/>
      <c r="R474" s="1"/>
    </row>
    <row r="475" spans="14:18" ht="15.75" customHeight="1">
      <c r="N475" s="1"/>
      <c r="O475" s="1"/>
      <c r="P475" s="1"/>
      <c r="Q475" s="1"/>
      <c r="R475" s="1"/>
    </row>
    <row r="476" spans="14:18" ht="15.75" customHeight="1">
      <c r="N476" s="1"/>
      <c r="O476" s="1"/>
      <c r="P476" s="1"/>
      <c r="Q476" s="1"/>
      <c r="R476" s="1"/>
    </row>
    <row r="477" spans="14:18" ht="15.75" customHeight="1">
      <c r="N477" s="1"/>
      <c r="O477" s="1"/>
      <c r="P477" s="1"/>
      <c r="Q477" s="1"/>
      <c r="R477" s="1"/>
    </row>
    <row r="478" spans="14:18" ht="15.75" customHeight="1">
      <c r="N478" s="1"/>
      <c r="O478" s="1"/>
      <c r="P478" s="1"/>
      <c r="Q478" s="1"/>
      <c r="R478" s="1"/>
    </row>
    <row r="479" spans="14:18" ht="15.75" customHeight="1">
      <c r="N479" s="1"/>
      <c r="O479" s="1"/>
      <c r="P479" s="1"/>
      <c r="Q479" s="1"/>
      <c r="R479" s="1"/>
    </row>
    <row r="480" spans="14:18" ht="15.75" customHeight="1">
      <c r="N480" s="1"/>
      <c r="O480" s="1"/>
      <c r="P480" s="1"/>
      <c r="Q480" s="1"/>
      <c r="R480" s="1"/>
    </row>
    <row r="481" spans="14:18" ht="15.75" customHeight="1">
      <c r="N481" s="1"/>
      <c r="O481" s="1"/>
      <c r="P481" s="1"/>
      <c r="Q481" s="1"/>
      <c r="R481" s="1"/>
    </row>
    <row r="482" spans="14:18" ht="15.75" customHeight="1">
      <c r="N482" s="1"/>
      <c r="O482" s="1"/>
      <c r="P482" s="1"/>
      <c r="Q482" s="1"/>
      <c r="R482" s="1"/>
    </row>
    <row r="483" spans="14:18" ht="15.75" customHeight="1">
      <c r="N483" s="1"/>
      <c r="O483" s="1"/>
      <c r="P483" s="1"/>
      <c r="Q483" s="1"/>
      <c r="R483" s="1"/>
    </row>
    <row r="484" spans="14:18" ht="15.75" customHeight="1">
      <c r="N484" s="1"/>
      <c r="O484" s="1"/>
      <c r="P484" s="1"/>
      <c r="Q484" s="1"/>
      <c r="R484" s="1"/>
    </row>
    <row r="485" spans="14:18" ht="15.75" customHeight="1">
      <c r="N485" s="1"/>
      <c r="O485" s="1"/>
      <c r="P485" s="1"/>
      <c r="Q485" s="1"/>
      <c r="R485" s="1"/>
    </row>
    <row r="486" spans="14:18" ht="15.75" customHeight="1">
      <c r="N486" s="1"/>
      <c r="O486" s="1"/>
      <c r="P486" s="1"/>
      <c r="Q486" s="1"/>
      <c r="R486" s="1"/>
    </row>
    <row r="487" spans="14:18" ht="15.75" customHeight="1">
      <c r="N487" s="1"/>
      <c r="O487" s="1"/>
      <c r="P487" s="1"/>
      <c r="Q487" s="1"/>
      <c r="R487" s="1"/>
    </row>
    <row r="488" spans="14:18" ht="15.75" customHeight="1">
      <c r="N488" s="1"/>
      <c r="O488" s="1"/>
      <c r="P488" s="1"/>
      <c r="Q488" s="1"/>
      <c r="R488" s="1"/>
    </row>
    <row r="489" spans="14:18" ht="15.75" customHeight="1">
      <c r="N489" s="1"/>
      <c r="O489" s="1"/>
      <c r="P489" s="1"/>
      <c r="Q489" s="1"/>
      <c r="R489" s="1"/>
    </row>
    <row r="490" spans="14:18" ht="15.75" customHeight="1">
      <c r="N490" s="1"/>
      <c r="O490" s="1"/>
      <c r="P490" s="1"/>
      <c r="Q490" s="1"/>
      <c r="R490" s="1"/>
    </row>
    <row r="491" spans="14:18" ht="15.75" customHeight="1">
      <c r="N491" s="1"/>
      <c r="O491" s="1"/>
      <c r="P491" s="1"/>
      <c r="Q491" s="1"/>
      <c r="R491" s="1"/>
    </row>
    <row r="492" spans="14:18" ht="15.75" customHeight="1">
      <c r="N492" s="1"/>
      <c r="O492" s="1"/>
      <c r="P492" s="1"/>
      <c r="Q492" s="1"/>
      <c r="R492" s="1"/>
    </row>
    <row r="493" spans="14:18" ht="15.75" customHeight="1">
      <c r="N493" s="1"/>
      <c r="O493" s="1"/>
      <c r="P493" s="1"/>
      <c r="Q493" s="1"/>
      <c r="R493" s="1"/>
    </row>
    <row r="494" spans="14:18" ht="15.75" customHeight="1">
      <c r="N494" s="1"/>
      <c r="O494" s="1"/>
      <c r="P494" s="1"/>
      <c r="Q494" s="1"/>
      <c r="R494" s="1"/>
    </row>
    <row r="495" spans="14:18" ht="15.75" customHeight="1">
      <c r="N495" s="1"/>
      <c r="O495" s="1"/>
      <c r="P495" s="1"/>
      <c r="Q495" s="1"/>
      <c r="R495" s="1"/>
    </row>
    <row r="496" spans="14:18" ht="15.75" customHeight="1">
      <c r="N496" s="1"/>
      <c r="O496" s="1"/>
      <c r="P496" s="1"/>
      <c r="Q496" s="1"/>
      <c r="R496" s="1"/>
    </row>
    <row r="497" spans="14:18" ht="15.75" customHeight="1">
      <c r="N497" s="1"/>
      <c r="O497" s="1"/>
      <c r="P497" s="1"/>
      <c r="Q497" s="1"/>
      <c r="R497" s="1"/>
    </row>
    <row r="498" spans="14:18" ht="15.75" customHeight="1">
      <c r="N498" s="1"/>
      <c r="O498" s="1"/>
      <c r="P498" s="1"/>
      <c r="Q498" s="1"/>
      <c r="R498" s="1"/>
    </row>
    <row r="499" spans="14:18" ht="15.75" customHeight="1">
      <c r="N499" s="1"/>
      <c r="O499" s="1"/>
      <c r="P499" s="1"/>
      <c r="Q499" s="1"/>
      <c r="R499" s="1"/>
    </row>
    <row r="500" spans="14:18" ht="15.75" customHeight="1">
      <c r="N500" s="1"/>
      <c r="O500" s="1"/>
      <c r="P500" s="1"/>
      <c r="Q500" s="1"/>
      <c r="R500" s="1"/>
    </row>
    <row r="501" spans="14:18" ht="15.75" customHeight="1">
      <c r="N501" s="1"/>
      <c r="O501" s="1"/>
      <c r="P501" s="1"/>
      <c r="Q501" s="1"/>
      <c r="R501" s="1"/>
    </row>
    <row r="502" spans="14:18" ht="15.75" customHeight="1">
      <c r="N502" s="1"/>
      <c r="O502" s="1"/>
      <c r="P502" s="1"/>
      <c r="Q502" s="1"/>
      <c r="R502" s="1"/>
    </row>
    <row r="503" spans="14:18" ht="15.75" customHeight="1">
      <c r="N503" s="1"/>
      <c r="O503" s="1"/>
      <c r="P503" s="1"/>
      <c r="Q503" s="1"/>
      <c r="R503" s="1"/>
    </row>
    <row r="504" spans="14:18" ht="15.75" customHeight="1">
      <c r="N504" s="1"/>
      <c r="O504" s="1"/>
      <c r="P504" s="1"/>
      <c r="Q504" s="1"/>
      <c r="R504" s="1"/>
    </row>
    <row r="505" spans="14:18" ht="15.75" customHeight="1">
      <c r="N505" s="1"/>
      <c r="O505" s="1"/>
      <c r="P505" s="1"/>
      <c r="Q505" s="1"/>
      <c r="R505" s="1"/>
    </row>
    <row r="506" spans="14:18" ht="15.75" customHeight="1">
      <c r="N506" s="1"/>
      <c r="O506" s="1"/>
      <c r="P506" s="1"/>
      <c r="Q506" s="1"/>
      <c r="R506" s="1"/>
    </row>
    <row r="507" spans="14:18" ht="15.75" customHeight="1">
      <c r="N507" s="1"/>
      <c r="O507" s="1"/>
      <c r="P507" s="1"/>
      <c r="Q507" s="1"/>
      <c r="R507" s="1"/>
    </row>
    <row r="508" spans="14:18" ht="15.75" customHeight="1">
      <c r="N508" s="1"/>
      <c r="O508" s="1"/>
      <c r="P508" s="1"/>
      <c r="Q508" s="1"/>
      <c r="R508" s="1"/>
    </row>
    <row r="509" spans="14:18" ht="15.75" customHeight="1">
      <c r="N509" s="1"/>
      <c r="O509" s="1"/>
      <c r="P509" s="1"/>
      <c r="Q509" s="1"/>
      <c r="R509" s="1"/>
    </row>
    <row r="510" spans="14:18" ht="15.75" customHeight="1">
      <c r="N510" s="1"/>
      <c r="O510" s="1"/>
      <c r="P510" s="1"/>
      <c r="Q510" s="1"/>
      <c r="R510" s="1"/>
    </row>
    <row r="511" spans="14:18" ht="15.75" customHeight="1">
      <c r="N511" s="1"/>
      <c r="O511" s="1"/>
      <c r="P511" s="1"/>
      <c r="Q511" s="1"/>
      <c r="R511" s="1"/>
    </row>
    <row r="512" spans="14:18" ht="15.75" customHeight="1">
      <c r="N512" s="1"/>
      <c r="O512" s="1"/>
      <c r="P512" s="1"/>
      <c r="Q512" s="1"/>
      <c r="R512" s="1"/>
    </row>
    <row r="513" spans="14:18" ht="15.75" customHeight="1">
      <c r="N513" s="1"/>
      <c r="O513" s="1"/>
      <c r="P513" s="1"/>
      <c r="Q513" s="1"/>
      <c r="R513" s="1"/>
    </row>
    <row r="514" spans="14:18" ht="15.75" customHeight="1">
      <c r="N514" s="1"/>
      <c r="O514" s="1"/>
      <c r="P514" s="1"/>
      <c r="Q514" s="1"/>
      <c r="R514" s="1"/>
    </row>
    <row r="515" spans="14:18" ht="15.75" customHeight="1">
      <c r="N515" s="1"/>
      <c r="O515" s="1"/>
      <c r="P515" s="1"/>
      <c r="Q515" s="1"/>
      <c r="R515" s="1"/>
    </row>
    <row r="516" spans="14:18" ht="15.75" customHeight="1">
      <c r="N516" s="1"/>
      <c r="O516" s="1"/>
      <c r="P516" s="1"/>
      <c r="Q516" s="1"/>
      <c r="R516" s="1"/>
    </row>
    <row r="517" spans="14:18" ht="15.75" customHeight="1">
      <c r="N517" s="1"/>
      <c r="O517" s="1"/>
      <c r="P517" s="1"/>
      <c r="Q517" s="1"/>
      <c r="R517" s="1"/>
    </row>
    <row r="518" spans="14:18" ht="15.75" customHeight="1">
      <c r="N518" s="1"/>
      <c r="O518" s="1"/>
      <c r="P518" s="1"/>
      <c r="Q518" s="1"/>
      <c r="R518" s="1"/>
    </row>
    <row r="519" spans="14:18" ht="15.75" customHeight="1">
      <c r="N519" s="1"/>
      <c r="O519" s="1"/>
      <c r="P519" s="1"/>
      <c r="Q519" s="1"/>
      <c r="R519" s="1"/>
    </row>
    <row r="520" spans="14:18" ht="15.75" customHeight="1">
      <c r="N520" s="1"/>
      <c r="O520" s="1"/>
      <c r="P520" s="1"/>
      <c r="Q520" s="1"/>
      <c r="R520" s="1"/>
    </row>
    <row r="521" spans="14:18" ht="15.75" customHeight="1">
      <c r="N521" s="1"/>
      <c r="O521" s="1"/>
      <c r="P521" s="1"/>
      <c r="Q521" s="1"/>
      <c r="R521" s="1"/>
    </row>
    <row r="522" spans="14:18" ht="15.75" customHeight="1">
      <c r="N522" s="1"/>
      <c r="O522" s="1"/>
      <c r="P522" s="1"/>
      <c r="Q522" s="1"/>
      <c r="R522" s="1"/>
    </row>
    <row r="523" spans="14:18" ht="15.75" customHeight="1">
      <c r="N523" s="1"/>
      <c r="O523" s="1"/>
      <c r="P523" s="1"/>
      <c r="Q523" s="1"/>
      <c r="R523" s="1"/>
    </row>
    <row r="524" spans="14:18" ht="15.75" customHeight="1">
      <c r="N524" s="1"/>
      <c r="O524" s="1"/>
      <c r="P524" s="1"/>
      <c r="Q524" s="1"/>
      <c r="R524" s="1"/>
    </row>
    <row r="525" spans="14:18" ht="15.75" customHeight="1">
      <c r="N525" s="1"/>
      <c r="O525" s="1"/>
      <c r="P525" s="1"/>
      <c r="Q525" s="1"/>
      <c r="R525" s="1"/>
    </row>
    <row r="526" spans="14:18" ht="15.75" customHeight="1">
      <c r="N526" s="1"/>
      <c r="O526" s="1"/>
      <c r="P526" s="1"/>
      <c r="Q526" s="1"/>
      <c r="R526" s="1"/>
    </row>
    <row r="527" spans="14:18" ht="15.75" customHeight="1">
      <c r="N527" s="1"/>
      <c r="O527" s="1"/>
      <c r="P527" s="1"/>
      <c r="Q527" s="1"/>
      <c r="R527" s="1"/>
    </row>
    <row r="528" spans="14:18" ht="15.75" customHeight="1">
      <c r="N528" s="1"/>
      <c r="O528" s="1"/>
      <c r="P528" s="1"/>
      <c r="Q528" s="1"/>
      <c r="R528" s="1"/>
    </row>
    <row r="529" spans="14:18" ht="15.75" customHeight="1">
      <c r="N529" s="1"/>
      <c r="O529" s="1"/>
      <c r="P529" s="1"/>
      <c r="Q529" s="1"/>
      <c r="R529" s="1"/>
    </row>
    <row r="530" spans="14:18" ht="15.75" customHeight="1">
      <c r="N530" s="1"/>
      <c r="O530" s="1"/>
      <c r="P530" s="1"/>
      <c r="Q530" s="1"/>
      <c r="R530" s="1"/>
    </row>
    <row r="531" spans="14:18" ht="15.75" customHeight="1">
      <c r="N531" s="1"/>
      <c r="O531" s="1"/>
      <c r="P531" s="1"/>
      <c r="Q531" s="1"/>
      <c r="R531" s="1"/>
    </row>
    <row r="532" spans="14:18" ht="15.75" customHeight="1">
      <c r="N532" s="1"/>
      <c r="O532" s="1"/>
      <c r="P532" s="1"/>
      <c r="Q532" s="1"/>
      <c r="R532" s="1"/>
    </row>
    <row r="533" spans="14:18" ht="15.75" customHeight="1">
      <c r="N533" s="1"/>
      <c r="O533" s="1"/>
      <c r="P533" s="1"/>
      <c r="Q533" s="1"/>
      <c r="R533" s="1"/>
    </row>
    <row r="534" spans="14:18" ht="15.75" customHeight="1">
      <c r="N534" s="1"/>
      <c r="O534" s="1"/>
      <c r="P534" s="1"/>
      <c r="Q534" s="1"/>
      <c r="R534" s="1"/>
    </row>
    <row r="535" spans="14:18" ht="15.75" customHeight="1">
      <c r="N535" s="1"/>
      <c r="O535" s="1"/>
      <c r="P535" s="1"/>
      <c r="Q535" s="1"/>
      <c r="R535" s="1"/>
    </row>
    <row r="536" spans="14:18" ht="15.75" customHeight="1">
      <c r="N536" s="1"/>
      <c r="O536" s="1"/>
      <c r="P536" s="1"/>
      <c r="Q536" s="1"/>
      <c r="R536" s="1"/>
    </row>
    <row r="537" spans="14:18" ht="15.75" customHeight="1">
      <c r="N537" s="1"/>
      <c r="O537" s="1"/>
      <c r="P537" s="1"/>
      <c r="Q537" s="1"/>
      <c r="R537" s="1"/>
    </row>
    <row r="538" spans="14:18" ht="15.75" customHeight="1">
      <c r="N538" s="1"/>
      <c r="O538" s="1"/>
      <c r="P538" s="1"/>
      <c r="Q538" s="1"/>
      <c r="R538" s="1"/>
    </row>
    <row r="539" spans="14:18" ht="15.75" customHeight="1">
      <c r="N539" s="1"/>
      <c r="O539" s="1"/>
      <c r="P539" s="1"/>
      <c r="Q539" s="1"/>
      <c r="R539" s="1"/>
    </row>
    <row r="540" spans="14:18" ht="15.75" customHeight="1">
      <c r="N540" s="1"/>
      <c r="O540" s="1"/>
      <c r="P540" s="1"/>
      <c r="Q540" s="1"/>
      <c r="R540" s="1"/>
    </row>
    <row r="541" spans="14:18" ht="15.75" customHeight="1">
      <c r="N541" s="1"/>
      <c r="O541" s="1"/>
      <c r="P541" s="1"/>
      <c r="Q541" s="1"/>
      <c r="R541" s="1"/>
    </row>
    <row r="542" spans="14:18" ht="15.75" customHeight="1">
      <c r="N542" s="1"/>
      <c r="O542" s="1"/>
      <c r="P542" s="1"/>
      <c r="Q542" s="1"/>
      <c r="R542" s="1"/>
    </row>
    <row r="543" spans="14:18" ht="15.75" customHeight="1">
      <c r="N543" s="1"/>
      <c r="O543" s="1"/>
      <c r="P543" s="1"/>
      <c r="Q543" s="1"/>
      <c r="R543" s="1"/>
    </row>
    <row r="544" spans="14:18" ht="15.75" customHeight="1">
      <c r="N544" s="1"/>
      <c r="O544" s="1"/>
      <c r="P544" s="1"/>
      <c r="Q544" s="1"/>
      <c r="R544" s="1"/>
    </row>
    <row r="545" spans="14:18" ht="15.75" customHeight="1">
      <c r="N545" s="1"/>
      <c r="O545" s="1"/>
      <c r="P545" s="1"/>
      <c r="Q545" s="1"/>
      <c r="R545" s="1"/>
    </row>
    <row r="546" spans="14:18" ht="15.75" customHeight="1">
      <c r="N546" s="1"/>
      <c r="O546" s="1"/>
      <c r="P546" s="1"/>
      <c r="Q546" s="1"/>
      <c r="R546" s="1"/>
    </row>
    <row r="547" spans="14:18" ht="15.75" customHeight="1">
      <c r="N547" s="1"/>
      <c r="O547" s="1"/>
      <c r="P547" s="1"/>
      <c r="Q547" s="1"/>
      <c r="R547" s="1"/>
    </row>
    <row r="548" spans="14:18" ht="15.75" customHeight="1">
      <c r="N548" s="1"/>
      <c r="O548" s="1"/>
      <c r="P548" s="1"/>
      <c r="Q548" s="1"/>
      <c r="R548" s="1"/>
    </row>
    <row r="549" spans="14:18" ht="15.75" customHeight="1">
      <c r="N549" s="1"/>
      <c r="O549" s="1"/>
      <c r="P549" s="1"/>
      <c r="Q549" s="1"/>
      <c r="R549" s="1"/>
    </row>
    <row r="550" spans="14:18" ht="15.75" customHeight="1">
      <c r="N550" s="1"/>
      <c r="O550" s="1"/>
      <c r="P550" s="1"/>
      <c r="Q550" s="1"/>
      <c r="R550" s="1"/>
    </row>
    <row r="551" spans="14:18" ht="15.75" customHeight="1">
      <c r="N551" s="1"/>
      <c r="O551" s="1"/>
      <c r="P551" s="1"/>
      <c r="Q551" s="1"/>
      <c r="R551" s="1"/>
    </row>
    <row r="552" spans="14:18" ht="15.75" customHeight="1">
      <c r="N552" s="1"/>
      <c r="O552" s="1"/>
      <c r="P552" s="1"/>
      <c r="Q552" s="1"/>
      <c r="R552" s="1"/>
    </row>
    <row r="553" spans="14:18" ht="15.75" customHeight="1">
      <c r="N553" s="1"/>
      <c r="O553" s="1"/>
      <c r="P553" s="1"/>
      <c r="Q553" s="1"/>
      <c r="R553" s="1"/>
    </row>
    <row r="554" spans="14:18" ht="15.75" customHeight="1">
      <c r="N554" s="1"/>
      <c r="O554" s="1"/>
      <c r="P554" s="1"/>
      <c r="Q554" s="1"/>
      <c r="R554" s="1"/>
    </row>
    <row r="555" spans="14:18" ht="15.75" customHeight="1">
      <c r="N555" s="1"/>
      <c r="O555" s="1"/>
      <c r="P555" s="1"/>
      <c r="Q555" s="1"/>
      <c r="R555" s="1"/>
    </row>
    <row r="556" spans="14:18" ht="15.75" customHeight="1">
      <c r="N556" s="1"/>
      <c r="O556" s="1"/>
      <c r="P556" s="1"/>
      <c r="Q556" s="1"/>
      <c r="R556" s="1"/>
    </row>
    <row r="557" spans="14:18" ht="15.75" customHeight="1">
      <c r="N557" s="1"/>
      <c r="O557" s="1"/>
      <c r="P557" s="1"/>
      <c r="Q557" s="1"/>
      <c r="R557" s="1"/>
    </row>
    <row r="558" spans="14:18" ht="15.75" customHeight="1">
      <c r="N558" s="1"/>
      <c r="O558" s="1"/>
      <c r="P558" s="1"/>
      <c r="Q558" s="1"/>
      <c r="R558" s="1"/>
    </row>
    <row r="559" spans="14:18" ht="15.75" customHeight="1">
      <c r="N559" s="1"/>
      <c r="O559" s="1"/>
      <c r="P559" s="1"/>
      <c r="Q559" s="1"/>
      <c r="R559" s="1"/>
    </row>
    <row r="560" spans="14:18" ht="15.75" customHeight="1">
      <c r="N560" s="1"/>
      <c r="O560" s="1"/>
      <c r="P560" s="1"/>
      <c r="Q560" s="1"/>
      <c r="R560" s="1"/>
    </row>
    <row r="561" spans="14:18" ht="15.75" customHeight="1">
      <c r="N561" s="1"/>
      <c r="O561" s="1"/>
      <c r="P561" s="1"/>
      <c r="Q561" s="1"/>
      <c r="R561" s="1"/>
    </row>
    <row r="562" spans="14:18" ht="15.75" customHeight="1">
      <c r="N562" s="1"/>
      <c r="O562" s="1"/>
      <c r="P562" s="1"/>
      <c r="Q562" s="1"/>
      <c r="R562" s="1"/>
    </row>
    <row r="563" spans="14:18" ht="15.75" customHeight="1">
      <c r="N563" s="1"/>
      <c r="O563" s="1"/>
      <c r="P563" s="1"/>
      <c r="Q563" s="1"/>
      <c r="R563" s="1"/>
    </row>
    <row r="564" spans="14:18" ht="15.75" customHeight="1">
      <c r="N564" s="1"/>
      <c r="O564" s="1"/>
      <c r="P564" s="1"/>
      <c r="Q564" s="1"/>
      <c r="R564" s="1"/>
    </row>
    <row r="565" spans="14:18" ht="15.75" customHeight="1">
      <c r="N565" s="1"/>
      <c r="O565" s="1"/>
      <c r="P565" s="1"/>
      <c r="Q565" s="1"/>
      <c r="R565" s="1"/>
    </row>
    <row r="566" spans="14:18" ht="15.75" customHeight="1">
      <c r="N566" s="1"/>
      <c r="O566" s="1"/>
      <c r="P566" s="1"/>
      <c r="Q566" s="1"/>
      <c r="R566" s="1"/>
    </row>
    <row r="567" spans="14:18" ht="15.75" customHeight="1">
      <c r="N567" s="1"/>
      <c r="O567" s="1"/>
      <c r="P567" s="1"/>
      <c r="Q567" s="1"/>
      <c r="R567" s="1"/>
    </row>
    <row r="568" spans="14:18" ht="15.75" customHeight="1">
      <c r="N568" s="1"/>
      <c r="O568" s="1"/>
      <c r="P568" s="1"/>
      <c r="Q568" s="1"/>
      <c r="R568" s="1"/>
    </row>
    <row r="569" spans="14:18" ht="15.75" customHeight="1">
      <c r="N569" s="1"/>
      <c r="O569" s="1"/>
      <c r="P569" s="1"/>
      <c r="Q569" s="1"/>
      <c r="R569" s="1"/>
    </row>
    <row r="570" spans="14:18" ht="15.75" customHeight="1">
      <c r="N570" s="1"/>
      <c r="O570" s="1"/>
      <c r="P570" s="1"/>
      <c r="Q570" s="1"/>
      <c r="R570" s="1"/>
    </row>
    <row r="571" spans="14:18" ht="15.75" customHeight="1">
      <c r="N571" s="1"/>
      <c r="O571" s="1"/>
      <c r="P571" s="1"/>
      <c r="Q571" s="1"/>
      <c r="R571" s="1"/>
    </row>
    <row r="572" spans="14:18" ht="15.75" customHeight="1">
      <c r="N572" s="1"/>
      <c r="O572" s="1"/>
      <c r="P572" s="1"/>
      <c r="Q572" s="1"/>
      <c r="R572" s="1"/>
    </row>
    <row r="573" spans="14:18" ht="15.75" customHeight="1">
      <c r="N573" s="1"/>
      <c r="O573" s="1"/>
      <c r="P573" s="1"/>
      <c r="Q573" s="1"/>
      <c r="R573" s="1"/>
    </row>
    <row r="574" spans="14:18" ht="15.75" customHeight="1">
      <c r="N574" s="1"/>
      <c r="O574" s="1"/>
      <c r="P574" s="1"/>
      <c r="Q574" s="1"/>
      <c r="R574" s="1"/>
    </row>
    <row r="575" spans="14:18" ht="15.75" customHeight="1">
      <c r="N575" s="1"/>
      <c r="O575" s="1"/>
      <c r="P575" s="1"/>
      <c r="Q575" s="1"/>
      <c r="R575" s="1"/>
    </row>
    <row r="576" spans="14:18" ht="15.75" customHeight="1">
      <c r="N576" s="1"/>
      <c r="O576" s="1"/>
      <c r="P576" s="1"/>
      <c r="Q576" s="1"/>
      <c r="R576" s="1"/>
    </row>
    <row r="577" spans="14:18" ht="15.75" customHeight="1">
      <c r="N577" s="1"/>
      <c r="O577" s="1"/>
      <c r="P577" s="1"/>
      <c r="Q577" s="1"/>
      <c r="R577" s="1"/>
    </row>
    <row r="578" spans="14:18" ht="15.75" customHeight="1">
      <c r="N578" s="1"/>
      <c r="O578" s="1"/>
      <c r="P578" s="1"/>
      <c r="Q578" s="1"/>
      <c r="R578" s="1"/>
    </row>
    <row r="579" spans="14:18" ht="15.75" customHeight="1">
      <c r="N579" s="1"/>
      <c r="O579" s="1"/>
      <c r="P579" s="1"/>
      <c r="Q579" s="1"/>
      <c r="R579" s="1"/>
    </row>
    <row r="580" spans="14:18" ht="15.75" customHeight="1">
      <c r="N580" s="1"/>
      <c r="O580" s="1"/>
      <c r="P580" s="1"/>
      <c r="Q580" s="1"/>
      <c r="R580" s="1"/>
    </row>
    <row r="581" spans="14:18" ht="15.75" customHeight="1">
      <c r="N581" s="1"/>
      <c r="O581" s="1"/>
      <c r="P581" s="1"/>
      <c r="Q581" s="1"/>
      <c r="R581" s="1"/>
    </row>
    <row r="582" spans="14:18" ht="15.75" customHeight="1">
      <c r="N582" s="1"/>
      <c r="O582" s="1"/>
      <c r="P582" s="1"/>
      <c r="Q582" s="1"/>
      <c r="R582" s="1"/>
    </row>
    <row r="583" spans="14:18" ht="15.75" customHeight="1">
      <c r="N583" s="1"/>
      <c r="O583" s="1"/>
      <c r="P583" s="1"/>
      <c r="Q583" s="1"/>
      <c r="R583" s="1"/>
    </row>
    <row r="584" spans="14:18" ht="15.75" customHeight="1">
      <c r="N584" s="1"/>
      <c r="O584" s="1"/>
      <c r="P584" s="1"/>
      <c r="Q584" s="1"/>
      <c r="R584" s="1"/>
    </row>
    <row r="585" spans="14:18" ht="15.75" customHeight="1">
      <c r="N585" s="1"/>
      <c r="O585" s="1"/>
      <c r="P585" s="1"/>
      <c r="Q585" s="1"/>
      <c r="R585" s="1"/>
    </row>
    <row r="586" spans="14:18" ht="15.75" customHeight="1">
      <c r="N586" s="1"/>
      <c r="O586" s="1"/>
      <c r="P586" s="1"/>
      <c r="Q586" s="1"/>
      <c r="R586" s="1"/>
    </row>
    <row r="587" spans="14:18" ht="15.75" customHeight="1">
      <c r="N587" s="1"/>
      <c r="O587" s="1"/>
      <c r="P587" s="1"/>
      <c r="Q587" s="1"/>
      <c r="R587" s="1"/>
    </row>
    <row r="588" spans="14:18" ht="15.75" customHeight="1">
      <c r="N588" s="1"/>
      <c r="O588" s="1"/>
      <c r="P588" s="1"/>
      <c r="Q588" s="1"/>
      <c r="R588" s="1"/>
    </row>
    <row r="589" spans="14:18" ht="15.75" customHeight="1">
      <c r="N589" s="1"/>
      <c r="O589" s="1"/>
      <c r="P589" s="1"/>
      <c r="Q589" s="1"/>
      <c r="R589" s="1"/>
    </row>
    <row r="590" spans="14:18" ht="15.75" customHeight="1">
      <c r="N590" s="1"/>
      <c r="O590" s="1"/>
      <c r="P590" s="1"/>
      <c r="Q590" s="1"/>
      <c r="R590" s="1"/>
    </row>
    <row r="591" spans="14:18" ht="15.75" customHeight="1">
      <c r="N591" s="1"/>
      <c r="O591" s="1"/>
      <c r="P591" s="1"/>
      <c r="Q591" s="1"/>
      <c r="R591" s="1"/>
    </row>
    <row r="592" spans="14:18" ht="15.75" customHeight="1">
      <c r="N592" s="1"/>
      <c r="O592" s="1"/>
      <c r="P592" s="1"/>
      <c r="Q592" s="1"/>
      <c r="R592" s="1"/>
    </row>
    <row r="593" spans="14:18" ht="15.75" customHeight="1">
      <c r="N593" s="1"/>
      <c r="O593" s="1"/>
      <c r="P593" s="1"/>
      <c r="Q593" s="1"/>
      <c r="R593" s="1"/>
    </row>
    <row r="594" spans="14:18" ht="15.75" customHeight="1">
      <c r="N594" s="1"/>
      <c r="O594" s="1"/>
      <c r="P594" s="1"/>
      <c r="Q594" s="1"/>
      <c r="R594" s="1"/>
    </row>
    <row r="595" spans="14:18" ht="15.75" customHeight="1">
      <c r="N595" s="1"/>
      <c r="O595" s="1"/>
      <c r="P595" s="1"/>
      <c r="Q595" s="1"/>
      <c r="R595" s="1"/>
    </row>
    <row r="596" spans="14:18" ht="15.75" customHeight="1">
      <c r="N596" s="1"/>
      <c r="O596" s="1"/>
      <c r="P596" s="1"/>
      <c r="Q596" s="1"/>
      <c r="R596" s="1"/>
    </row>
    <row r="597" spans="14:18" ht="15.75" customHeight="1">
      <c r="N597" s="1"/>
      <c r="O597" s="1"/>
      <c r="P597" s="1"/>
      <c r="Q597" s="1"/>
      <c r="R597" s="1"/>
    </row>
    <row r="598" spans="14:18" ht="15.75" customHeight="1">
      <c r="N598" s="1"/>
      <c r="O598" s="1"/>
      <c r="P598" s="1"/>
      <c r="Q598" s="1"/>
      <c r="R598" s="1"/>
    </row>
    <row r="599" spans="14:18" ht="15.75" customHeight="1">
      <c r="N599" s="1"/>
      <c r="O599" s="1"/>
      <c r="P599" s="1"/>
      <c r="Q599" s="1"/>
      <c r="R599" s="1"/>
    </row>
    <row r="600" spans="14:18" ht="15.75" customHeight="1">
      <c r="N600" s="1"/>
      <c r="O600" s="1"/>
      <c r="P600" s="1"/>
      <c r="Q600" s="1"/>
      <c r="R600" s="1"/>
    </row>
    <row r="601" spans="14:18" ht="15.75" customHeight="1">
      <c r="N601" s="1"/>
      <c r="O601" s="1"/>
      <c r="P601" s="1"/>
      <c r="Q601" s="1"/>
      <c r="R601" s="1"/>
    </row>
    <row r="602" spans="14:18" ht="15.75" customHeight="1">
      <c r="N602" s="1"/>
      <c r="O602" s="1"/>
      <c r="P602" s="1"/>
      <c r="Q602" s="1"/>
      <c r="R602" s="1"/>
    </row>
    <row r="603" spans="14:18" ht="15.75" customHeight="1">
      <c r="N603" s="1"/>
      <c r="O603" s="1"/>
      <c r="P603" s="1"/>
      <c r="Q603" s="1"/>
      <c r="R603" s="1"/>
    </row>
    <row r="604" spans="14:18" ht="15.75" customHeight="1">
      <c r="N604" s="1"/>
      <c r="O604" s="1"/>
      <c r="P604" s="1"/>
      <c r="Q604" s="1"/>
      <c r="R604" s="1"/>
    </row>
    <row r="605" spans="14:18" ht="15.75" customHeight="1">
      <c r="N605" s="1"/>
      <c r="O605" s="1"/>
      <c r="P605" s="1"/>
      <c r="Q605" s="1"/>
      <c r="R605" s="1"/>
    </row>
    <row r="606" spans="14:18" ht="15.75" customHeight="1">
      <c r="N606" s="1"/>
      <c r="O606" s="1"/>
      <c r="P606" s="1"/>
      <c r="Q606" s="1"/>
      <c r="R606" s="1"/>
    </row>
    <row r="607" spans="14:18" ht="15.75" customHeight="1">
      <c r="N607" s="1"/>
      <c r="O607" s="1"/>
      <c r="P607" s="1"/>
      <c r="Q607" s="1"/>
      <c r="R607" s="1"/>
    </row>
    <row r="608" spans="14:18" ht="15.75" customHeight="1">
      <c r="N608" s="1"/>
      <c r="O608" s="1"/>
      <c r="P608" s="1"/>
      <c r="Q608" s="1"/>
      <c r="R608" s="1"/>
    </row>
    <row r="609" spans="14:18" ht="15.75" customHeight="1">
      <c r="N609" s="1"/>
      <c r="O609" s="1"/>
      <c r="P609" s="1"/>
      <c r="Q609" s="1"/>
      <c r="R609" s="1"/>
    </row>
    <row r="610" spans="14:18" ht="15.75" customHeight="1">
      <c r="N610" s="1"/>
      <c r="O610" s="1"/>
      <c r="P610" s="1"/>
      <c r="Q610" s="1"/>
      <c r="R610" s="1"/>
    </row>
    <row r="611" spans="14:18" ht="15.75" customHeight="1">
      <c r="N611" s="1"/>
      <c r="O611" s="1"/>
      <c r="P611" s="1"/>
      <c r="Q611" s="1"/>
      <c r="R611" s="1"/>
    </row>
    <row r="612" spans="14:18" ht="15.75" customHeight="1">
      <c r="N612" s="1"/>
      <c r="O612" s="1"/>
      <c r="P612" s="1"/>
      <c r="Q612" s="1"/>
      <c r="R612" s="1"/>
    </row>
    <row r="613" spans="14:18" ht="15.75" customHeight="1">
      <c r="N613" s="1"/>
      <c r="O613" s="1"/>
      <c r="P613" s="1"/>
      <c r="Q613" s="1"/>
      <c r="R613" s="1"/>
    </row>
    <row r="614" spans="14:18" ht="15.75" customHeight="1">
      <c r="N614" s="1"/>
      <c r="O614" s="1"/>
      <c r="P614" s="1"/>
      <c r="Q614" s="1"/>
      <c r="R614" s="1"/>
    </row>
    <row r="615" spans="14:18" ht="15.75" customHeight="1">
      <c r="N615" s="1"/>
      <c r="O615" s="1"/>
      <c r="P615" s="1"/>
      <c r="Q615" s="1"/>
      <c r="R615" s="1"/>
    </row>
    <row r="616" spans="14:18" ht="15.75" customHeight="1">
      <c r="N616" s="1"/>
      <c r="O616" s="1"/>
      <c r="P616" s="1"/>
      <c r="Q616" s="1"/>
      <c r="R616" s="1"/>
    </row>
    <row r="617" spans="14:18" ht="15.75" customHeight="1">
      <c r="N617" s="1"/>
      <c r="O617" s="1"/>
      <c r="P617" s="1"/>
      <c r="Q617" s="1"/>
      <c r="R617" s="1"/>
    </row>
    <row r="618" spans="14:18" ht="15.75" customHeight="1">
      <c r="N618" s="1"/>
      <c r="O618" s="1"/>
      <c r="P618" s="1"/>
      <c r="Q618" s="1"/>
      <c r="R618" s="1"/>
    </row>
    <row r="619" spans="14:18" ht="15.75" customHeight="1">
      <c r="N619" s="1"/>
      <c r="O619" s="1"/>
      <c r="P619" s="1"/>
      <c r="Q619" s="1"/>
      <c r="R619" s="1"/>
    </row>
    <row r="620" spans="14:18" ht="15.75" customHeight="1">
      <c r="N620" s="1"/>
      <c r="O620" s="1"/>
      <c r="P620" s="1"/>
      <c r="Q620" s="1"/>
      <c r="R620" s="1"/>
    </row>
    <row r="621" spans="14:18" ht="15.75" customHeight="1">
      <c r="N621" s="1"/>
      <c r="O621" s="1"/>
      <c r="P621" s="1"/>
      <c r="Q621" s="1"/>
      <c r="R621" s="1"/>
    </row>
    <row r="622" spans="14:18" ht="15.75" customHeight="1">
      <c r="N622" s="1"/>
      <c r="O622" s="1"/>
      <c r="P622" s="1"/>
      <c r="Q622" s="1"/>
      <c r="R622" s="1"/>
    </row>
    <row r="623" spans="14:18" ht="15.75" customHeight="1">
      <c r="N623" s="1"/>
      <c r="O623" s="1"/>
      <c r="P623" s="1"/>
      <c r="Q623" s="1"/>
      <c r="R623" s="1"/>
    </row>
    <row r="624" spans="14:18" ht="15.75" customHeight="1">
      <c r="N624" s="1"/>
      <c r="O624" s="1"/>
      <c r="P624" s="1"/>
      <c r="Q624" s="1"/>
      <c r="R624" s="1"/>
    </row>
    <row r="625" spans="14:18" ht="15.75" customHeight="1">
      <c r="N625" s="1"/>
      <c r="O625" s="1"/>
      <c r="P625" s="1"/>
      <c r="Q625" s="1"/>
      <c r="R625" s="1"/>
    </row>
    <row r="626" spans="14:18" ht="15.75" customHeight="1">
      <c r="N626" s="1"/>
      <c r="O626" s="1"/>
      <c r="P626" s="1"/>
      <c r="Q626" s="1"/>
      <c r="R626" s="1"/>
    </row>
    <row r="627" spans="14:18" ht="15.75" customHeight="1">
      <c r="N627" s="1"/>
      <c r="O627" s="1"/>
      <c r="P627" s="1"/>
      <c r="Q627" s="1"/>
      <c r="R627" s="1"/>
    </row>
    <row r="628" spans="14:18" ht="15.75" customHeight="1">
      <c r="N628" s="1"/>
      <c r="O628" s="1"/>
      <c r="P628" s="1"/>
      <c r="Q628" s="1"/>
      <c r="R628" s="1"/>
    </row>
    <row r="629" spans="14:18" ht="15.75" customHeight="1">
      <c r="N629" s="1"/>
      <c r="O629" s="1"/>
      <c r="P629" s="1"/>
      <c r="Q629" s="1"/>
      <c r="R629" s="1"/>
    </row>
    <row r="630" spans="14:18" ht="15.75" customHeight="1">
      <c r="N630" s="1"/>
      <c r="O630" s="1"/>
      <c r="P630" s="1"/>
      <c r="Q630" s="1"/>
      <c r="R630" s="1"/>
    </row>
    <row r="631" spans="14:18" ht="15.75" customHeight="1">
      <c r="N631" s="1"/>
      <c r="O631" s="1"/>
      <c r="P631" s="1"/>
      <c r="Q631" s="1"/>
      <c r="R631" s="1"/>
    </row>
    <row r="632" spans="14:18" ht="15.75" customHeight="1">
      <c r="N632" s="1"/>
      <c r="O632" s="1"/>
      <c r="P632" s="1"/>
      <c r="Q632" s="1"/>
      <c r="R632" s="1"/>
    </row>
    <row r="633" spans="14:18" ht="15.75" customHeight="1">
      <c r="N633" s="1"/>
      <c r="O633" s="1"/>
      <c r="P633" s="1"/>
      <c r="Q633" s="1"/>
      <c r="R633" s="1"/>
    </row>
    <row r="634" spans="14:18" ht="15.75" customHeight="1">
      <c r="N634" s="1"/>
      <c r="O634" s="1"/>
      <c r="P634" s="1"/>
      <c r="Q634" s="1"/>
      <c r="R634" s="1"/>
    </row>
    <row r="635" spans="14:18" ht="15.75" customHeight="1">
      <c r="N635" s="1"/>
      <c r="O635" s="1"/>
      <c r="P635" s="1"/>
      <c r="Q635" s="1"/>
      <c r="R635" s="1"/>
    </row>
    <row r="636" spans="14:18" ht="15.75" customHeight="1">
      <c r="N636" s="1"/>
      <c r="O636" s="1"/>
      <c r="P636" s="1"/>
      <c r="Q636" s="1"/>
      <c r="R636" s="1"/>
    </row>
    <row r="637" spans="14:18" ht="15.75" customHeight="1">
      <c r="N637" s="1"/>
      <c r="O637" s="1"/>
      <c r="P637" s="1"/>
      <c r="Q637" s="1"/>
      <c r="R637" s="1"/>
    </row>
    <row r="638" spans="14:18" ht="15.75" customHeight="1">
      <c r="N638" s="1"/>
      <c r="O638" s="1"/>
      <c r="P638" s="1"/>
      <c r="Q638" s="1"/>
      <c r="R638" s="1"/>
    </row>
    <row r="639" spans="14:18" ht="15.75" customHeight="1">
      <c r="N639" s="1"/>
      <c r="O639" s="1"/>
      <c r="P639" s="1"/>
      <c r="Q639" s="1"/>
      <c r="R639" s="1"/>
    </row>
    <row r="640" spans="14:18" ht="15.75" customHeight="1">
      <c r="N640" s="1"/>
      <c r="O640" s="1"/>
      <c r="P640" s="1"/>
      <c r="Q640" s="1"/>
      <c r="R640" s="1"/>
    </row>
    <row r="641" spans="14:18" ht="15.75" customHeight="1">
      <c r="N641" s="1"/>
      <c r="O641" s="1"/>
      <c r="P641" s="1"/>
      <c r="Q641" s="1"/>
      <c r="R641" s="1"/>
    </row>
    <row r="642" spans="14:18" ht="15.75" customHeight="1">
      <c r="N642" s="1"/>
      <c r="O642" s="1"/>
      <c r="P642" s="1"/>
      <c r="Q642" s="1"/>
      <c r="R642" s="1"/>
    </row>
    <row r="643" spans="14:18" ht="15.75" customHeight="1">
      <c r="N643" s="1"/>
      <c r="O643" s="1"/>
      <c r="P643" s="1"/>
      <c r="Q643" s="1"/>
      <c r="R643" s="1"/>
    </row>
    <row r="644" spans="14:18" ht="15.75" customHeight="1">
      <c r="N644" s="1"/>
      <c r="O644" s="1"/>
      <c r="P644" s="1"/>
      <c r="Q644" s="1"/>
      <c r="R644" s="1"/>
    </row>
    <row r="645" spans="14:18" ht="15.75" customHeight="1">
      <c r="N645" s="1"/>
      <c r="O645" s="1"/>
      <c r="P645" s="1"/>
      <c r="Q645" s="1"/>
      <c r="R645" s="1"/>
    </row>
    <row r="646" spans="14:18" ht="15.75" customHeight="1">
      <c r="N646" s="1"/>
      <c r="O646" s="1"/>
      <c r="P646" s="1"/>
      <c r="Q646" s="1"/>
      <c r="R646" s="1"/>
    </row>
    <row r="647" spans="14:18" ht="15.75" customHeight="1">
      <c r="N647" s="1"/>
      <c r="O647" s="1"/>
      <c r="P647" s="1"/>
      <c r="Q647" s="1"/>
      <c r="R647" s="1"/>
    </row>
    <row r="648" spans="14:18" ht="15.75" customHeight="1">
      <c r="N648" s="1"/>
      <c r="O648" s="1"/>
      <c r="P648" s="1"/>
      <c r="Q648" s="1"/>
      <c r="R648" s="1"/>
    </row>
    <row r="649" spans="14:18" ht="15.75" customHeight="1">
      <c r="N649" s="1"/>
      <c r="O649" s="1"/>
      <c r="P649" s="1"/>
      <c r="Q649" s="1"/>
      <c r="R649" s="1"/>
    </row>
    <row r="650" spans="14:18" ht="15.75" customHeight="1">
      <c r="N650" s="1"/>
      <c r="O650" s="1"/>
      <c r="P650" s="1"/>
      <c r="Q650" s="1"/>
      <c r="R650" s="1"/>
    </row>
    <row r="651" spans="14:18" ht="15.75" customHeight="1">
      <c r="N651" s="1"/>
      <c r="O651" s="1"/>
      <c r="P651" s="1"/>
      <c r="Q651" s="1"/>
      <c r="R651" s="1"/>
    </row>
    <row r="652" spans="14:18" ht="15.75" customHeight="1">
      <c r="N652" s="1"/>
      <c r="O652" s="1"/>
      <c r="P652" s="1"/>
      <c r="Q652" s="1"/>
      <c r="R652" s="1"/>
    </row>
    <row r="653" spans="14:18" ht="15.75" customHeight="1">
      <c r="N653" s="1"/>
      <c r="O653" s="1"/>
      <c r="P653" s="1"/>
      <c r="Q653" s="1"/>
      <c r="R653" s="1"/>
    </row>
    <row r="654" spans="14:18" ht="15.75" customHeight="1">
      <c r="N654" s="1"/>
      <c r="O654" s="1"/>
      <c r="P654" s="1"/>
      <c r="Q654" s="1"/>
      <c r="R654" s="1"/>
    </row>
    <row r="655" spans="14:18" ht="15.75" customHeight="1">
      <c r="N655" s="1"/>
      <c r="O655" s="1"/>
      <c r="P655" s="1"/>
      <c r="Q655" s="1"/>
      <c r="R655" s="1"/>
    </row>
    <row r="656" spans="14:18" ht="15.75" customHeight="1">
      <c r="N656" s="1"/>
      <c r="O656" s="1"/>
      <c r="P656" s="1"/>
      <c r="Q656" s="1"/>
      <c r="R656" s="1"/>
    </row>
    <row r="657" spans="14:18" ht="15.75" customHeight="1">
      <c r="N657" s="1"/>
      <c r="O657" s="1"/>
      <c r="P657" s="1"/>
      <c r="Q657" s="1"/>
      <c r="R657" s="1"/>
    </row>
    <row r="658" spans="14:18" ht="15.75" customHeight="1">
      <c r="N658" s="1"/>
      <c r="O658" s="1"/>
      <c r="P658" s="1"/>
      <c r="Q658" s="1"/>
      <c r="R658" s="1"/>
    </row>
    <row r="659" spans="14:18" ht="15.75" customHeight="1">
      <c r="N659" s="1"/>
      <c r="O659" s="1"/>
      <c r="P659" s="1"/>
      <c r="Q659" s="1"/>
      <c r="R659" s="1"/>
    </row>
    <row r="660" spans="14:18" ht="15.75" customHeight="1">
      <c r="N660" s="1"/>
      <c r="O660" s="1"/>
      <c r="P660" s="1"/>
      <c r="Q660" s="1"/>
      <c r="R660" s="1"/>
    </row>
    <row r="661" spans="14:18" ht="15.75" customHeight="1">
      <c r="N661" s="1"/>
      <c r="O661" s="1"/>
      <c r="P661" s="1"/>
      <c r="Q661" s="1"/>
      <c r="R661" s="1"/>
    </row>
    <row r="662" spans="14:18" ht="15.75" customHeight="1">
      <c r="N662" s="1"/>
      <c r="O662" s="1"/>
      <c r="P662" s="1"/>
      <c r="Q662" s="1"/>
      <c r="R662" s="1"/>
    </row>
    <row r="663" spans="14:18" ht="15.75" customHeight="1">
      <c r="N663" s="1"/>
      <c r="O663" s="1"/>
      <c r="P663" s="1"/>
      <c r="Q663" s="1"/>
      <c r="R663" s="1"/>
    </row>
    <row r="664" spans="14:18" ht="15.75" customHeight="1">
      <c r="N664" s="1"/>
      <c r="O664" s="1"/>
      <c r="P664" s="1"/>
      <c r="Q664" s="1"/>
      <c r="R664" s="1"/>
    </row>
    <row r="665" spans="14:18" ht="15.75" customHeight="1">
      <c r="N665" s="1"/>
      <c r="O665" s="1"/>
      <c r="P665" s="1"/>
      <c r="Q665" s="1"/>
      <c r="R665" s="1"/>
    </row>
    <row r="666" spans="14:18" ht="15.75" customHeight="1">
      <c r="N666" s="1"/>
      <c r="O666" s="1"/>
      <c r="P666" s="1"/>
      <c r="Q666" s="1"/>
      <c r="R666" s="1"/>
    </row>
    <row r="667" spans="14:18" ht="15.75" customHeight="1">
      <c r="N667" s="1"/>
      <c r="O667" s="1"/>
      <c r="P667" s="1"/>
      <c r="Q667" s="1"/>
      <c r="R667" s="1"/>
    </row>
    <row r="668" spans="14:18" ht="15.75" customHeight="1">
      <c r="N668" s="1"/>
      <c r="O668" s="1"/>
      <c r="P668" s="1"/>
      <c r="Q668" s="1"/>
      <c r="R668" s="1"/>
    </row>
    <row r="669" spans="14:18" ht="15.75" customHeight="1">
      <c r="N669" s="1"/>
      <c r="O669" s="1"/>
      <c r="P669" s="1"/>
      <c r="Q669" s="1"/>
      <c r="R669" s="1"/>
    </row>
    <row r="670" spans="14:18" ht="15.75" customHeight="1">
      <c r="N670" s="1"/>
      <c r="O670" s="1"/>
      <c r="P670" s="1"/>
      <c r="Q670" s="1"/>
      <c r="R670" s="1"/>
    </row>
    <row r="671" spans="14:18" ht="15.75" customHeight="1">
      <c r="N671" s="1"/>
      <c r="O671" s="1"/>
      <c r="P671" s="1"/>
      <c r="Q671" s="1"/>
      <c r="R671" s="1"/>
    </row>
    <row r="672" spans="14:18" ht="15.75" customHeight="1">
      <c r="N672" s="1"/>
      <c r="O672" s="1"/>
      <c r="P672" s="1"/>
      <c r="Q672" s="1"/>
      <c r="R672" s="1"/>
    </row>
    <row r="673" spans="14:18" ht="15.75" customHeight="1">
      <c r="N673" s="1"/>
      <c r="O673" s="1"/>
      <c r="P673" s="1"/>
      <c r="Q673" s="1"/>
      <c r="R673" s="1"/>
    </row>
    <row r="674" spans="14:18" ht="15.75" customHeight="1">
      <c r="N674" s="1"/>
      <c r="O674" s="1"/>
      <c r="P674" s="1"/>
      <c r="Q674" s="1"/>
      <c r="R674" s="1"/>
    </row>
    <row r="675" spans="14:18" ht="15.75" customHeight="1">
      <c r="N675" s="1"/>
      <c r="O675" s="1"/>
      <c r="P675" s="1"/>
      <c r="Q675" s="1"/>
      <c r="R675" s="1"/>
    </row>
    <row r="676" spans="14:18" ht="15.75" customHeight="1">
      <c r="N676" s="1"/>
      <c r="O676" s="1"/>
      <c r="P676" s="1"/>
      <c r="Q676" s="1"/>
      <c r="R676" s="1"/>
    </row>
    <row r="677" spans="14:18" ht="15.75" customHeight="1">
      <c r="N677" s="1"/>
      <c r="O677" s="1"/>
      <c r="P677" s="1"/>
      <c r="Q677" s="1"/>
      <c r="R677" s="1"/>
    </row>
    <row r="678" spans="14:18" ht="15.75" customHeight="1">
      <c r="N678" s="1"/>
      <c r="O678" s="1"/>
      <c r="P678" s="1"/>
      <c r="Q678" s="1"/>
      <c r="R678" s="1"/>
    </row>
    <row r="679" spans="14:18" ht="15.75" customHeight="1">
      <c r="N679" s="1"/>
      <c r="O679" s="1"/>
      <c r="P679" s="1"/>
      <c r="Q679" s="1"/>
      <c r="R679" s="1"/>
    </row>
    <row r="680" spans="14:18" ht="15.75" customHeight="1">
      <c r="N680" s="1"/>
      <c r="O680" s="1"/>
      <c r="P680" s="1"/>
      <c r="Q680" s="1"/>
      <c r="R680" s="1"/>
    </row>
    <row r="681" spans="14:18" ht="15.75" customHeight="1">
      <c r="N681" s="1"/>
      <c r="O681" s="1"/>
      <c r="P681" s="1"/>
      <c r="Q681" s="1"/>
      <c r="R681" s="1"/>
    </row>
    <row r="682" spans="14:18" ht="15.75" customHeight="1">
      <c r="N682" s="1"/>
      <c r="O682" s="1"/>
      <c r="P682" s="1"/>
      <c r="Q682" s="1"/>
      <c r="R682" s="1"/>
    </row>
    <row r="683" spans="14:18" ht="15.75" customHeight="1">
      <c r="N683" s="1"/>
      <c r="O683" s="1"/>
      <c r="P683" s="1"/>
      <c r="Q683" s="1"/>
      <c r="R683" s="1"/>
    </row>
    <row r="684" spans="14:18" ht="15.75" customHeight="1">
      <c r="N684" s="1"/>
      <c r="O684" s="1"/>
      <c r="P684" s="1"/>
      <c r="Q684" s="1"/>
      <c r="R684" s="1"/>
    </row>
    <row r="685" spans="14:18" ht="15.75" customHeight="1">
      <c r="N685" s="1"/>
      <c r="O685" s="1"/>
      <c r="P685" s="1"/>
      <c r="Q685" s="1"/>
      <c r="R685" s="1"/>
    </row>
    <row r="686" spans="14:18" ht="15.75" customHeight="1">
      <c r="N686" s="1"/>
      <c r="O686" s="1"/>
      <c r="P686" s="1"/>
      <c r="Q686" s="1"/>
      <c r="R686" s="1"/>
    </row>
    <row r="687" spans="14:18" ht="15.75" customHeight="1">
      <c r="N687" s="1"/>
      <c r="O687" s="1"/>
      <c r="P687" s="1"/>
      <c r="Q687" s="1"/>
      <c r="R687" s="1"/>
    </row>
    <row r="688" spans="14:18" ht="15.75" customHeight="1">
      <c r="N688" s="1"/>
      <c r="O688" s="1"/>
      <c r="P688" s="1"/>
      <c r="Q688" s="1"/>
      <c r="R688" s="1"/>
    </row>
    <row r="689" spans="14:18" ht="15.75" customHeight="1">
      <c r="N689" s="1"/>
      <c r="O689" s="1"/>
      <c r="P689" s="1"/>
      <c r="Q689" s="1"/>
      <c r="R689" s="1"/>
    </row>
    <row r="690" spans="14:18" ht="15.75" customHeight="1">
      <c r="N690" s="1"/>
      <c r="O690" s="1"/>
      <c r="P690" s="1"/>
      <c r="Q690" s="1"/>
      <c r="R690" s="1"/>
    </row>
    <row r="691" spans="14:18" ht="15.75" customHeight="1">
      <c r="N691" s="1"/>
      <c r="O691" s="1"/>
      <c r="P691" s="1"/>
      <c r="Q691" s="1"/>
      <c r="R691" s="1"/>
    </row>
    <row r="692" spans="14:18" ht="15.75" customHeight="1">
      <c r="N692" s="1"/>
      <c r="O692" s="1"/>
      <c r="P692" s="1"/>
      <c r="Q692" s="1"/>
      <c r="R692" s="1"/>
    </row>
    <row r="693" spans="14:18" ht="15.75" customHeight="1">
      <c r="N693" s="1"/>
      <c r="O693" s="1"/>
      <c r="P693" s="1"/>
      <c r="Q693" s="1"/>
      <c r="R693" s="1"/>
    </row>
    <row r="694" spans="14:18" ht="15.75" customHeight="1">
      <c r="N694" s="1"/>
      <c r="O694" s="1"/>
      <c r="P694" s="1"/>
      <c r="Q694" s="1"/>
      <c r="R694" s="1"/>
    </row>
    <row r="695" spans="14:18" ht="15.75" customHeight="1">
      <c r="N695" s="1"/>
      <c r="O695" s="1"/>
      <c r="P695" s="1"/>
      <c r="Q695" s="1"/>
      <c r="R695" s="1"/>
    </row>
    <row r="696" spans="14:18" ht="15.75" customHeight="1">
      <c r="N696" s="1"/>
      <c r="O696" s="1"/>
      <c r="P696" s="1"/>
      <c r="Q696" s="1"/>
      <c r="R696" s="1"/>
    </row>
    <row r="697" spans="14:18" ht="15.75" customHeight="1">
      <c r="N697" s="1"/>
      <c r="O697" s="1"/>
      <c r="P697" s="1"/>
      <c r="Q697" s="1"/>
      <c r="R697" s="1"/>
    </row>
    <row r="698" spans="14:18" ht="15.75" customHeight="1">
      <c r="N698" s="1"/>
      <c r="O698" s="1"/>
      <c r="P698" s="1"/>
      <c r="Q698" s="1"/>
      <c r="R698" s="1"/>
    </row>
    <row r="699" spans="14:18" ht="15.75" customHeight="1">
      <c r="N699" s="1"/>
      <c r="O699" s="1"/>
      <c r="P699" s="1"/>
      <c r="Q699" s="1"/>
      <c r="R699" s="1"/>
    </row>
    <row r="700" spans="14:18" ht="15.75" customHeight="1">
      <c r="N700" s="1"/>
      <c r="O700" s="1"/>
      <c r="P700" s="1"/>
      <c r="Q700" s="1"/>
      <c r="R700" s="1"/>
    </row>
    <row r="701" spans="14:18" ht="15.75" customHeight="1">
      <c r="N701" s="1"/>
      <c r="O701" s="1"/>
      <c r="P701" s="1"/>
      <c r="Q701" s="1"/>
      <c r="R701" s="1"/>
    </row>
    <row r="702" spans="14:18" ht="15.75" customHeight="1">
      <c r="N702" s="1"/>
      <c r="O702" s="1"/>
      <c r="P702" s="1"/>
      <c r="Q702" s="1"/>
      <c r="R702" s="1"/>
    </row>
    <row r="703" spans="14:18" ht="15.75" customHeight="1">
      <c r="N703" s="1"/>
      <c r="O703" s="1"/>
      <c r="P703" s="1"/>
      <c r="Q703" s="1"/>
      <c r="R703" s="1"/>
    </row>
    <row r="704" spans="14:18" ht="15.75" customHeight="1">
      <c r="N704" s="1"/>
      <c r="O704" s="1"/>
      <c r="P704" s="1"/>
      <c r="Q704" s="1"/>
      <c r="R704" s="1"/>
    </row>
    <row r="705" spans="14:18" ht="15.75" customHeight="1">
      <c r="N705" s="1"/>
      <c r="O705" s="1"/>
      <c r="P705" s="1"/>
      <c r="Q705" s="1"/>
      <c r="R705" s="1"/>
    </row>
    <row r="706" spans="14:18" ht="15.75" customHeight="1">
      <c r="N706" s="1"/>
      <c r="O706" s="1"/>
      <c r="P706" s="1"/>
      <c r="Q706" s="1"/>
      <c r="R706" s="1"/>
    </row>
    <row r="707" spans="14:18" ht="15.75" customHeight="1">
      <c r="N707" s="1"/>
      <c r="O707" s="1"/>
      <c r="P707" s="1"/>
      <c r="Q707" s="1"/>
      <c r="R707" s="1"/>
    </row>
    <row r="708" spans="14:18" ht="15.75" customHeight="1">
      <c r="N708" s="1"/>
      <c r="O708" s="1"/>
      <c r="P708" s="1"/>
      <c r="Q708" s="1"/>
      <c r="R708" s="1"/>
    </row>
    <row r="709" spans="14:18" ht="15.75" customHeight="1">
      <c r="N709" s="1"/>
      <c r="O709" s="1"/>
      <c r="P709" s="1"/>
      <c r="Q709" s="1"/>
      <c r="R709" s="1"/>
    </row>
    <row r="710" spans="14:18" ht="15.75" customHeight="1">
      <c r="N710" s="1"/>
      <c r="O710" s="1"/>
      <c r="P710" s="1"/>
      <c r="Q710" s="1"/>
      <c r="R710" s="1"/>
    </row>
    <row r="711" spans="14:18" ht="15.75" customHeight="1">
      <c r="N711" s="1"/>
      <c r="O711" s="1"/>
      <c r="P711" s="1"/>
      <c r="Q711" s="1"/>
      <c r="R711" s="1"/>
    </row>
    <row r="712" spans="14:18" ht="15.75" customHeight="1">
      <c r="N712" s="1"/>
      <c r="O712" s="1"/>
      <c r="P712" s="1"/>
      <c r="Q712" s="1"/>
      <c r="R712" s="1"/>
    </row>
    <row r="713" spans="14:18" ht="15.75" customHeight="1">
      <c r="N713" s="1"/>
      <c r="O713" s="1"/>
      <c r="P713" s="1"/>
      <c r="Q713" s="1"/>
      <c r="R713" s="1"/>
    </row>
    <row r="714" spans="14:18" ht="15.75" customHeight="1">
      <c r="N714" s="1"/>
      <c r="O714" s="1"/>
      <c r="P714" s="1"/>
      <c r="Q714" s="1"/>
      <c r="R714" s="1"/>
    </row>
    <row r="715" spans="14:18" ht="15.75" customHeight="1">
      <c r="N715" s="1"/>
      <c r="O715" s="1"/>
      <c r="P715" s="1"/>
      <c r="Q715" s="1"/>
      <c r="R715" s="1"/>
    </row>
    <row r="716" spans="14:18" ht="15.75" customHeight="1">
      <c r="N716" s="1"/>
      <c r="O716" s="1"/>
      <c r="P716" s="1"/>
      <c r="Q716" s="1"/>
      <c r="R716" s="1"/>
    </row>
    <row r="717" spans="14:18" ht="15.75" customHeight="1">
      <c r="N717" s="1"/>
      <c r="O717" s="1"/>
      <c r="P717" s="1"/>
      <c r="Q717" s="1"/>
      <c r="R717" s="1"/>
    </row>
    <row r="718" spans="14:18" ht="15.75" customHeight="1">
      <c r="N718" s="1"/>
      <c r="O718" s="1"/>
      <c r="P718" s="1"/>
      <c r="Q718" s="1"/>
      <c r="R718" s="1"/>
    </row>
    <row r="719" spans="14:18" ht="15.75" customHeight="1">
      <c r="N719" s="1"/>
      <c r="O719" s="1"/>
      <c r="P719" s="1"/>
      <c r="Q719" s="1"/>
      <c r="R719" s="1"/>
    </row>
    <row r="720" spans="14:18" ht="15.75" customHeight="1">
      <c r="N720" s="1"/>
      <c r="O720" s="1"/>
      <c r="P720" s="1"/>
      <c r="Q720" s="1"/>
      <c r="R720" s="1"/>
    </row>
    <row r="721" spans="14:18" ht="15.75" customHeight="1">
      <c r="N721" s="1"/>
      <c r="O721" s="1"/>
      <c r="P721" s="1"/>
      <c r="Q721" s="1"/>
      <c r="R721" s="1"/>
    </row>
    <row r="722" spans="14:18" ht="15.75" customHeight="1">
      <c r="N722" s="1"/>
      <c r="O722" s="1"/>
      <c r="P722" s="1"/>
      <c r="Q722" s="1"/>
      <c r="R722" s="1"/>
    </row>
    <row r="723" spans="14:18" ht="15.75" customHeight="1">
      <c r="N723" s="1"/>
      <c r="O723" s="1"/>
      <c r="P723" s="1"/>
      <c r="Q723" s="1"/>
      <c r="R723" s="1"/>
    </row>
    <row r="724" spans="14:18" ht="15.75" customHeight="1">
      <c r="N724" s="1"/>
      <c r="O724" s="1"/>
      <c r="P724" s="1"/>
      <c r="Q724" s="1"/>
      <c r="R724" s="1"/>
    </row>
    <row r="725" spans="14:18" ht="15.75" customHeight="1">
      <c r="N725" s="1"/>
      <c r="O725" s="1"/>
      <c r="P725" s="1"/>
      <c r="Q725" s="1"/>
      <c r="R725" s="1"/>
    </row>
    <row r="726" spans="14:18" ht="15.75" customHeight="1">
      <c r="N726" s="1"/>
      <c r="O726" s="1"/>
      <c r="P726" s="1"/>
      <c r="Q726" s="1"/>
      <c r="R726" s="1"/>
    </row>
    <row r="727" spans="14:18" ht="15.75" customHeight="1">
      <c r="N727" s="1"/>
      <c r="O727" s="1"/>
      <c r="P727" s="1"/>
      <c r="Q727" s="1"/>
      <c r="R727" s="1"/>
    </row>
    <row r="728" spans="14:18" ht="15.75" customHeight="1">
      <c r="N728" s="1"/>
      <c r="O728" s="1"/>
      <c r="P728" s="1"/>
      <c r="Q728" s="1"/>
      <c r="R728" s="1"/>
    </row>
    <row r="729" spans="14:18" ht="15.75" customHeight="1">
      <c r="N729" s="1"/>
      <c r="O729" s="1"/>
      <c r="P729" s="1"/>
      <c r="Q729" s="1"/>
      <c r="R729" s="1"/>
    </row>
    <row r="730" spans="14:18" ht="15.75" customHeight="1">
      <c r="N730" s="1"/>
      <c r="O730" s="1"/>
      <c r="P730" s="1"/>
      <c r="Q730" s="1"/>
      <c r="R730" s="1"/>
    </row>
    <row r="731" spans="14:18" ht="15.75" customHeight="1">
      <c r="N731" s="1"/>
      <c r="O731" s="1"/>
      <c r="P731" s="1"/>
      <c r="Q731" s="1"/>
      <c r="R731" s="1"/>
    </row>
    <row r="732" spans="14:18" ht="15.75" customHeight="1">
      <c r="N732" s="1"/>
      <c r="O732" s="1"/>
      <c r="P732" s="1"/>
      <c r="Q732" s="1"/>
      <c r="R732" s="1"/>
    </row>
    <row r="733" spans="14:18" ht="15.75" customHeight="1">
      <c r="N733" s="1"/>
      <c r="O733" s="1"/>
      <c r="P733" s="1"/>
      <c r="Q733" s="1"/>
      <c r="R733" s="1"/>
    </row>
    <row r="734" spans="14:18" ht="15.75" customHeight="1">
      <c r="N734" s="1"/>
      <c r="O734" s="1"/>
      <c r="P734" s="1"/>
      <c r="Q734" s="1"/>
      <c r="R734" s="1"/>
    </row>
    <row r="735" spans="14:18" ht="15.75" customHeight="1">
      <c r="N735" s="1"/>
      <c r="O735" s="1"/>
      <c r="P735" s="1"/>
      <c r="Q735" s="1"/>
      <c r="R735" s="1"/>
    </row>
    <row r="736" spans="14:18" ht="15.75" customHeight="1">
      <c r="N736" s="1"/>
      <c r="O736" s="1"/>
      <c r="P736" s="1"/>
      <c r="Q736" s="1"/>
      <c r="R736" s="1"/>
    </row>
    <row r="737" spans="14:18" ht="15.75" customHeight="1">
      <c r="N737" s="1"/>
      <c r="O737" s="1"/>
      <c r="P737" s="1"/>
      <c r="Q737" s="1"/>
      <c r="R737" s="1"/>
    </row>
    <row r="738" spans="14:18" ht="15.75" customHeight="1">
      <c r="N738" s="1"/>
      <c r="O738" s="1"/>
      <c r="P738" s="1"/>
      <c r="Q738" s="1"/>
      <c r="R738" s="1"/>
    </row>
    <row r="739" spans="14:18" ht="15.75" customHeight="1">
      <c r="N739" s="1"/>
      <c r="O739" s="1"/>
      <c r="P739" s="1"/>
      <c r="Q739" s="1"/>
      <c r="R739" s="1"/>
    </row>
    <row r="740" spans="14:18" ht="15.75" customHeight="1">
      <c r="N740" s="1"/>
      <c r="O740" s="1"/>
      <c r="P740" s="1"/>
      <c r="Q740" s="1"/>
      <c r="R740" s="1"/>
    </row>
    <row r="741" spans="14:18" ht="15.75" customHeight="1">
      <c r="N741" s="1"/>
      <c r="O741" s="1"/>
      <c r="P741" s="1"/>
      <c r="Q741" s="1"/>
      <c r="R741" s="1"/>
    </row>
    <row r="742" spans="14:18" ht="15.75" customHeight="1">
      <c r="N742" s="1"/>
      <c r="O742" s="1"/>
      <c r="P742" s="1"/>
      <c r="Q742" s="1"/>
      <c r="R742" s="1"/>
    </row>
    <row r="743" spans="14:18" ht="15.75" customHeight="1">
      <c r="N743" s="1"/>
      <c r="O743" s="1"/>
      <c r="P743" s="1"/>
      <c r="Q743" s="1"/>
      <c r="R743" s="1"/>
    </row>
    <row r="744" spans="14:18" ht="15.75" customHeight="1">
      <c r="N744" s="1"/>
      <c r="O744" s="1"/>
      <c r="P744" s="1"/>
      <c r="Q744" s="1"/>
      <c r="R744" s="1"/>
    </row>
    <row r="745" spans="14:18" ht="15.75" customHeight="1">
      <c r="N745" s="1"/>
      <c r="O745" s="1"/>
      <c r="P745" s="1"/>
      <c r="Q745" s="1"/>
      <c r="R745" s="1"/>
    </row>
    <row r="746" spans="14:18" ht="15.75" customHeight="1">
      <c r="N746" s="1"/>
      <c r="O746" s="1"/>
      <c r="P746" s="1"/>
      <c r="Q746" s="1"/>
      <c r="R746" s="1"/>
    </row>
    <row r="747" spans="14:18" ht="15.75" customHeight="1">
      <c r="N747" s="1"/>
      <c r="O747" s="1"/>
      <c r="P747" s="1"/>
      <c r="Q747" s="1"/>
      <c r="R747" s="1"/>
    </row>
    <row r="748" spans="14:18" ht="15.75" customHeight="1">
      <c r="N748" s="1"/>
      <c r="O748" s="1"/>
      <c r="P748" s="1"/>
      <c r="Q748" s="1"/>
      <c r="R748" s="1"/>
    </row>
    <row r="749" spans="14:18" ht="15.75" customHeight="1">
      <c r="N749" s="1"/>
      <c r="O749" s="1"/>
      <c r="P749" s="1"/>
      <c r="Q749" s="1"/>
      <c r="R749" s="1"/>
    </row>
    <row r="750" spans="14:18" ht="15.75" customHeight="1">
      <c r="N750" s="1"/>
      <c r="O750" s="1"/>
      <c r="P750" s="1"/>
      <c r="Q750" s="1"/>
      <c r="R750" s="1"/>
    </row>
    <row r="751" spans="14:18" ht="15.75" customHeight="1">
      <c r="N751" s="1"/>
      <c r="O751" s="1"/>
      <c r="P751" s="1"/>
      <c r="Q751" s="1"/>
      <c r="R751" s="1"/>
    </row>
    <row r="752" spans="14:18" ht="15.75" customHeight="1">
      <c r="N752" s="1"/>
      <c r="O752" s="1"/>
      <c r="P752" s="1"/>
      <c r="Q752" s="1"/>
      <c r="R752" s="1"/>
    </row>
    <row r="753" spans="14:18" ht="15.75" customHeight="1">
      <c r="N753" s="1"/>
      <c r="O753" s="1"/>
      <c r="P753" s="1"/>
      <c r="Q753" s="1"/>
      <c r="R753" s="1"/>
    </row>
    <row r="754" spans="14:18" ht="15.75" customHeight="1">
      <c r="N754" s="1"/>
      <c r="O754" s="1"/>
      <c r="P754" s="1"/>
      <c r="Q754" s="1"/>
      <c r="R754" s="1"/>
    </row>
    <row r="755" spans="14:18" ht="15.75" customHeight="1">
      <c r="N755" s="1"/>
      <c r="O755" s="1"/>
      <c r="P755" s="1"/>
      <c r="Q755" s="1"/>
      <c r="R755" s="1"/>
    </row>
    <row r="756" spans="14:18" ht="15.75" customHeight="1">
      <c r="N756" s="1"/>
      <c r="O756" s="1"/>
      <c r="P756" s="1"/>
      <c r="Q756" s="1"/>
      <c r="R756" s="1"/>
    </row>
    <row r="757" spans="14:18" ht="15.75" customHeight="1">
      <c r="N757" s="1"/>
      <c r="O757" s="1"/>
      <c r="P757" s="1"/>
      <c r="Q757" s="1"/>
      <c r="R757" s="1"/>
    </row>
    <row r="758" spans="14:18" ht="15.75" customHeight="1">
      <c r="N758" s="1"/>
      <c r="O758" s="1"/>
      <c r="P758" s="1"/>
      <c r="Q758" s="1"/>
      <c r="R758" s="1"/>
    </row>
    <row r="759" spans="14:18" ht="15.75" customHeight="1">
      <c r="N759" s="1"/>
      <c r="O759" s="1"/>
      <c r="P759" s="1"/>
      <c r="Q759" s="1"/>
      <c r="R759" s="1"/>
    </row>
    <row r="760" spans="14:18" ht="15.75" customHeight="1">
      <c r="N760" s="1"/>
      <c r="O760" s="1"/>
      <c r="P760" s="1"/>
      <c r="Q760" s="1"/>
      <c r="R760" s="1"/>
    </row>
    <row r="761" spans="14:18" ht="15.75" customHeight="1">
      <c r="N761" s="1"/>
      <c r="O761" s="1"/>
      <c r="P761" s="1"/>
      <c r="Q761" s="1"/>
      <c r="R761" s="1"/>
    </row>
    <row r="762" spans="14:18" ht="15.75" customHeight="1">
      <c r="N762" s="1"/>
      <c r="O762" s="1"/>
      <c r="P762" s="1"/>
      <c r="Q762" s="1"/>
      <c r="R762" s="1"/>
    </row>
    <row r="763" spans="14:18" ht="15.75" customHeight="1">
      <c r="N763" s="1"/>
      <c r="O763" s="1"/>
      <c r="P763" s="1"/>
      <c r="Q763" s="1"/>
      <c r="R763" s="1"/>
    </row>
    <row r="764" spans="14:18" ht="15.75" customHeight="1">
      <c r="N764" s="1"/>
      <c r="O764" s="1"/>
      <c r="P764" s="1"/>
      <c r="Q764" s="1"/>
      <c r="R764" s="1"/>
    </row>
    <row r="765" spans="14:18" ht="15.75" customHeight="1">
      <c r="N765" s="1"/>
      <c r="O765" s="1"/>
      <c r="P765" s="1"/>
      <c r="Q765" s="1"/>
      <c r="R765" s="1"/>
    </row>
    <row r="766" spans="14:18" ht="15.75" customHeight="1">
      <c r="N766" s="1"/>
      <c r="O766" s="1"/>
      <c r="P766" s="1"/>
      <c r="Q766" s="1"/>
      <c r="R766" s="1"/>
    </row>
    <row r="767" spans="14:18" ht="15.75" customHeight="1">
      <c r="N767" s="1"/>
      <c r="O767" s="1"/>
      <c r="P767" s="1"/>
      <c r="Q767" s="1"/>
      <c r="R767" s="1"/>
    </row>
    <row r="768" spans="14:18" ht="15.75" customHeight="1">
      <c r="N768" s="1"/>
      <c r="O768" s="1"/>
      <c r="P768" s="1"/>
      <c r="Q768" s="1"/>
      <c r="R768" s="1"/>
    </row>
    <row r="769" spans="14:18" ht="15.75" customHeight="1">
      <c r="N769" s="1"/>
      <c r="O769" s="1"/>
      <c r="P769" s="1"/>
      <c r="Q769" s="1"/>
      <c r="R769" s="1"/>
    </row>
    <row r="770" spans="14:18" ht="15.75" customHeight="1">
      <c r="N770" s="1"/>
      <c r="O770" s="1"/>
      <c r="P770" s="1"/>
      <c r="Q770" s="1"/>
      <c r="R770" s="1"/>
    </row>
    <row r="771" spans="14:18" ht="15.75" customHeight="1">
      <c r="N771" s="1"/>
      <c r="O771" s="1"/>
      <c r="P771" s="1"/>
      <c r="Q771" s="1"/>
      <c r="R771" s="1"/>
    </row>
    <row r="772" spans="14:18" ht="15.75" customHeight="1">
      <c r="N772" s="1"/>
      <c r="O772" s="1"/>
      <c r="P772" s="1"/>
      <c r="Q772" s="1"/>
      <c r="R772" s="1"/>
    </row>
    <row r="773" spans="14:18" ht="15.75" customHeight="1">
      <c r="N773" s="1"/>
      <c r="O773" s="1"/>
      <c r="P773" s="1"/>
      <c r="Q773" s="1"/>
      <c r="R773" s="1"/>
    </row>
    <row r="774" spans="14:18" ht="15.75" customHeight="1">
      <c r="N774" s="1"/>
      <c r="O774" s="1"/>
      <c r="P774" s="1"/>
      <c r="Q774" s="1"/>
      <c r="R774" s="1"/>
    </row>
    <row r="775" spans="14:18" ht="15.75" customHeight="1">
      <c r="N775" s="1"/>
      <c r="O775" s="1"/>
      <c r="P775" s="1"/>
      <c r="Q775" s="1"/>
      <c r="R775" s="1"/>
    </row>
    <row r="776" spans="14:18" ht="15.75" customHeight="1">
      <c r="N776" s="1"/>
      <c r="O776" s="1"/>
      <c r="P776" s="1"/>
      <c r="Q776" s="1"/>
      <c r="R776" s="1"/>
    </row>
    <row r="777" spans="14:18" ht="15.75" customHeight="1">
      <c r="N777" s="1"/>
      <c r="O777" s="1"/>
      <c r="P777" s="1"/>
      <c r="Q777" s="1"/>
      <c r="R777" s="1"/>
    </row>
    <row r="778" spans="14:18" ht="15.75" customHeight="1">
      <c r="N778" s="1"/>
      <c r="O778" s="1"/>
      <c r="P778" s="1"/>
      <c r="Q778" s="1"/>
      <c r="R778" s="1"/>
    </row>
    <row r="779" spans="14:18" ht="15.75" customHeight="1">
      <c r="N779" s="1"/>
      <c r="O779" s="1"/>
      <c r="P779" s="1"/>
      <c r="Q779" s="1"/>
      <c r="R779" s="1"/>
    </row>
    <row r="780" spans="14:18" ht="15.75" customHeight="1">
      <c r="N780" s="1"/>
      <c r="O780" s="1"/>
      <c r="P780" s="1"/>
      <c r="Q780" s="1"/>
      <c r="R780" s="1"/>
    </row>
    <row r="781" spans="14:18" ht="15.75" customHeight="1">
      <c r="N781" s="1"/>
      <c r="O781" s="1"/>
      <c r="P781" s="1"/>
      <c r="Q781" s="1"/>
      <c r="R781" s="1"/>
    </row>
    <row r="782" spans="14:18" ht="15.75" customHeight="1">
      <c r="N782" s="1"/>
      <c r="O782" s="1"/>
      <c r="P782" s="1"/>
      <c r="Q782" s="1"/>
      <c r="R782" s="1"/>
    </row>
    <row r="783" spans="14:18" ht="15.75" customHeight="1">
      <c r="N783" s="1"/>
      <c r="O783" s="1"/>
      <c r="P783" s="1"/>
      <c r="Q783" s="1"/>
      <c r="R783" s="1"/>
    </row>
    <row r="784" spans="14:18" ht="15.75" customHeight="1">
      <c r="N784" s="1"/>
      <c r="O784" s="1"/>
      <c r="P784" s="1"/>
      <c r="Q784" s="1"/>
      <c r="R784" s="1"/>
    </row>
    <row r="785" spans="14:18" ht="15.75" customHeight="1">
      <c r="N785" s="1"/>
      <c r="O785" s="1"/>
      <c r="P785" s="1"/>
      <c r="Q785" s="1"/>
      <c r="R785" s="1"/>
    </row>
    <row r="786" spans="14:18" ht="15.75" customHeight="1">
      <c r="N786" s="1"/>
      <c r="O786" s="1"/>
      <c r="P786" s="1"/>
      <c r="Q786" s="1"/>
      <c r="R786" s="1"/>
    </row>
    <row r="787" spans="14:18" ht="15.75" customHeight="1">
      <c r="N787" s="1"/>
      <c r="O787" s="1"/>
      <c r="P787" s="1"/>
      <c r="Q787" s="1"/>
      <c r="R787" s="1"/>
    </row>
    <row r="788" spans="14:18" ht="15.75" customHeight="1">
      <c r="N788" s="1"/>
      <c r="O788" s="1"/>
      <c r="P788" s="1"/>
      <c r="Q788" s="1"/>
      <c r="R788" s="1"/>
    </row>
    <row r="789" spans="14:18" ht="15.75" customHeight="1">
      <c r="N789" s="1"/>
      <c r="O789" s="1"/>
      <c r="P789" s="1"/>
      <c r="Q789" s="1"/>
      <c r="R789" s="1"/>
    </row>
    <row r="790" spans="14:18" ht="15.75" customHeight="1">
      <c r="N790" s="1"/>
      <c r="O790" s="1"/>
      <c r="P790" s="1"/>
      <c r="Q790" s="1"/>
      <c r="R790" s="1"/>
    </row>
    <row r="791" spans="14:18" ht="15.75" customHeight="1">
      <c r="N791" s="1"/>
      <c r="O791" s="1"/>
      <c r="P791" s="1"/>
      <c r="Q791" s="1"/>
      <c r="R791" s="1"/>
    </row>
    <row r="792" spans="14:18" ht="15.75" customHeight="1">
      <c r="N792" s="1"/>
      <c r="O792" s="1"/>
      <c r="P792" s="1"/>
      <c r="Q792" s="1"/>
      <c r="R792" s="1"/>
    </row>
    <row r="793" spans="14:18" ht="15.75" customHeight="1">
      <c r="N793" s="1"/>
      <c r="O793" s="1"/>
      <c r="P793" s="1"/>
      <c r="Q793" s="1"/>
      <c r="R793" s="1"/>
    </row>
    <row r="794" spans="14:18" ht="15.75" customHeight="1">
      <c r="N794" s="1"/>
      <c r="O794" s="1"/>
      <c r="P794" s="1"/>
      <c r="Q794" s="1"/>
      <c r="R794" s="1"/>
    </row>
    <row r="795" spans="14:18" ht="15.75" customHeight="1">
      <c r="N795" s="1"/>
      <c r="O795" s="1"/>
      <c r="P795" s="1"/>
      <c r="Q795" s="1"/>
      <c r="R795" s="1"/>
    </row>
    <row r="796" spans="14:18" ht="15.75" customHeight="1">
      <c r="N796" s="1"/>
      <c r="O796" s="1"/>
      <c r="P796" s="1"/>
      <c r="Q796" s="1"/>
      <c r="R796" s="1"/>
    </row>
    <row r="797" spans="14:18" ht="15.75" customHeight="1">
      <c r="N797" s="1"/>
      <c r="O797" s="1"/>
      <c r="P797" s="1"/>
      <c r="Q797" s="1"/>
      <c r="R797" s="1"/>
    </row>
    <row r="798" spans="14:18" ht="15.75" customHeight="1">
      <c r="N798" s="1"/>
      <c r="O798" s="1"/>
      <c r="P798" s="1"/>
      <c r="Q798" s="1"/>
      <c r="R798" s="1"/>
    </row>
    <row r="799" spans="14:18" ht="15.75" customHeight="1">
      <c r="N799" s="1"/>
      <c r="O799" s="1"/>
      <c r="P799" s="1"/>
      <c r="Q799" s="1"/>
      <c r="R799" s="1"/>
    </row>
    <row r="800" spans="14:18" ht="15.75" customHeight="1">
      <c r="N800" s="1"/>
      <c r="O800" s="1"/>
      <c r="P800" s="1"/>
      <c r="Q800" s="1"/>
      <c r="R800" s="1"/>
    </row>
    <row r="801" spans="14:18" ht="15.75" customHeight="1">
      <c r="N801" s="1"/>
      <c r="O801" s="1"/>
      <c r="P801" s="1"/>
      <c r="Q801" s="1"/>
      <c r="R801" s="1"/>
    </row>
    <row r="802" spans="14:18" ht="15.75" customHeight="1">
      <c r="N802" s="1"/>
      <c r="O802" s="1"/>
      <c r="P802" s="1"/>
      <c r="Q802" s="1"/>
      <c r="R802" s="1"/>
    </row>
    <row r="803" spans="14:18" ht="15.75" customHeight="1">
      <c r="N803" s="1"/>
      <c r="O803" s="1"/>
      <c r="P803" s="1"/>
      <c r="Q803" s="1"/>
      <c r="R803" s="1"/>
    </row>
    <row r="804" spans="14:18" ht="15.75" customHeight="1">
      <c r="N804" s="1"/>
      <c r="O804" s="1"/>
      <c r="P804" s="1"/>
      <c r="Q804" s="1"/>
      <c r="R804" s="1"/>
    </row>
    <row r="805" spans="14:18" ht="15.75" customHeight="1">
      <c r="N805" s="1"/>
      <c r="O805" s="1"/>
      <c r="P805" s="1"/>
      <c r="Q805" s="1"/>
      <c r="R805" s="1"/>
    </row>
    <row r="806" spans="14:18" ht="15.75" customHeight="1">
      <c r="N806" s="1"/>
      <c r="O806" s="1"/>
      <c r="P806" s="1"/>
      <c r="Q806" s="1"/>
      <c r="R806" s="1"/>
    </row>
    <row r="807" spans="14:18" ht="15.75" customHeight="1">
      <c r="N807" s="1"/>
      <c r="O807" s="1"/>
      <c r="P807" s="1"/>
      <c r="Q807" s="1"/>
      <c r="R807" s="1"/>
    </row>
    <row r="808" spans="14:18" ht="15.75" customHeight="1">
      <c r="N808" s="1"/>
      <c r="O808" s="1"/>
      <c r="P808" s="1"/>
      <c r="Q808" s="1"/>
      <c r="R808" s="1"/>
    </row>
    <row r="809" spans="14:18" ht="15.75" customHeight="1">
      <c r="N809" s="1"/>
      <c r="O809" s="1"/>
      <c r="P809" s="1"/>
      <c r="Q809" s="1"/>
      <c r="R809" s="1"/>
    </row>
    <row r="810" spans="14:18" ht="15.75" customHeight="1">
      <c r="N810" s="1"/>
      <c r="O810" s="1"/>
      <c r="P810" s="1"/>
      <c r="Q810" s="1"/>
      <c r="R810" s="1"/>
    </row>
    <row r="811" spans="14:18" ht="15.75" customHeight="1">
      <c r="N811" s="1"/>
      <c r="O811" s="1"/>
      <c r="P811" s="1"/>
      <c r="Q811" s="1"/>
      <c r="R811" s="1"/>
    </row>
    <row r="812" spans="14:18" ht="15.75" customHeight="1">
      <c r="N812" s="1"/>
      <c r="O812" s="1"/>
      <c r="P812" s="1"/>
      <c r="Q812" s="1"/>
      <c r="R812" s="1"/>
    </row>
    <row r="813" spans="14:18" ht="15.75" customHeight="1">
      <c r="N813" s="1"/>
      <c r="O813" s="1"/>
      <c r="P813" s="1"/>
      <c r="Q813" s="1"/>
      <c r="R813" s="1"/>
    </row>
    <row r="814" spans="14:18" ht="15.75" customHeight="1">
      <c r="N814" s="1"/>
      <c r="O814" s="1"/>
      <c r="P814" s="1"/>
      <c r="Q814" s="1"/>
      <c r="R814" s="1"/>
    </row>
    <row r="815" spans="14:18" ht="15.75" customHeight="1">
      <c r="N815" s="1"/>
      <c r="O815" s="1"/>
      <c r="P815" s="1"/>
      <c r="Q815" s="1"/>
      <c r="R815" s="1"/>
    </row>
    <row r="816" spans="14:18" ht="15.75" customHeight="1">
      <c r="N816" s="1"/>
      <c r="O816" s="1"/>
      <c r="P816" s="1"/>
      <c r="Q816" s="1"/>
      <c r="R816" s="1"/>
    </row>
    <row r="817" spans="14:18" ht="15.75" customHeight="1">
      <c r="N817" s="1"/>
      <c r="O817" s="1"/>
      <c r="P817" s="1"/>
      <c r="Q817" s="1"/>
      <c r="R817" s="1"/>
    </row>
    <row r="818" spans="14:18" ht="15.75" customHeight="1">
      <c r="N818" s="1"/>
      <c r="O818" s="1"/>
      <c r="P818" s="1"/>
      <c r="Q818" s="1"/>
      <c r="R818" s="1"/>
    </row>
    <row r="819" spans="14:18" ht="15.75" customHeight="1">
      <c r="N819" s="1"/>
      <c r="O819" s="1"/>
      <c r="P819" s="1"/>
      <c r="Q819" s="1"/>
      <c r="R819" s="1"/>
    </row>
    <row r="820" spans="14:18" ht="15.75" customHeight="1">
      <c r="N820" s="1"/>
      <c r="O820" s="1"/>
      <c r="P820" s="1"/>
      <c r="Q820" s="1"/>
      <c r="R820" s="1"/>
    </row>
    <row r="821" spans="14:18" ht="15.75" customHeight="1">
      <c r="N821" s="1"/>
      <c r="O821" s="1"/>
      <c r="P821" s="1"/>
      <c r="Q821" s="1"/>
      <c r="R821" s="1"/>
    </row>
    <row r="822" spans="14:18" ht="15.75" customHeight="1">
      <c r="N822" s="1"/>
      <c r="O822" s="1"/>
      <c r="P822" s="1"/>
      <c r="Q822" s="1"/>
      <c r="R822" s="1"/>
    </row>
    <row r="823" spans="14:18" ht="15.75" customHeight="1">
      <c r="N823" s="1"/>
      <c r="O823" s="1"/>
      <c r="P823" s="1"/>
      <c r="Q823" s="1"/>
      <c r="R823" s="1"/>
    </row>
    <row r="824" spans="14:18" ht="15.75" customHeight="1">
      <c r="N824" s="1"/>
      <c r="O824" s="1"/>
      <c r="P824" s="1"/>
      <c r="Q824" s="1"/>
      <c r="R824" s="1"/>
    </row>
    <row r="825" spans="14:18" ht="15.75" customHeight="1">
      <c r="N825" s="1"/>
      <c r="O825" s="1"/>
      <c r="P825" s="1"/>
      <c r="Q825" s="1"/>
      <c r="R825" s="1"/>
    </row>
    <row r="826" spans="14:18" ht="15.75" customHeight="1">
      <c r="N826" s="1"/>
      <c r="O826" s="1"/>
      <c r="P826" s="1"/>
      <c r="Q826" s="1"/>
      <c r="R826" s="1"/>
    </row>
    <row r="827" spans="14:18" ht="15.75" customHeight="1">
      <c r="N827" s="1"/>
      <c r="O827" s="1"/>
      <c r="P827" s="1"/>
      <c r="Q827" s="1"/>
      <c r="R827" s="1"/>
    </row>
    <row r="828" spans="14:18" ht="15.75" customHeight="1">
      <c r="N828" s="1"/>
      <c r="O828" s="1"/>
      <c r="P828" s="1"/>
      <c r="Q828" s="1"/>
      <c r="R828" s="1"/>
    </row>
    <row r="829" spans="14:18" ht="15.75" customHeight="1">
      <c r="N829" s="1"/>
      <c r="O829" s="1"/>
      <c r="P829" s="1"/>
      <c r="Q829" s="1"/>
      <c r="R829" s="1"/>
    </row>
    <row r="830" spans="14:18" ht="15.75" customHeight="1">
      <c r="N830" s="1"/>
      <c r="O830" s="1"/>
      <c r="P830" s="1"/>
      <c r="Q830" s="1"/>
      <c r="R830" s="1"/>
    </row>
    <row r="831" spans="14:18" ht="15.75" customHeight="1">
      <c r="N831" s="1"/>
      <c r="O831" s="1"/>
      <c r="P831" s="1"/>
      <c r="Q831" s="1"/>
      <c r="R831" s="1"/>
    </row>
    <row r="832" spans="14:18" ht="15.75" customHeight="1">
      <c r="N832" s="1"/>
      <c r="O832" s="1"/>
      <c r="P832" s="1"/>
      <c r="Q832" s="1"/>
      <c r="R832" s="1"/>
    </row>
    <row r="833" spans="14:18" ht="15.75" customHeight="1">
      <c r="N833" s="1"/>
      <c r="O833" s="1"/>
      <c r="P833" s="1"/>
      <c r="Q833" s="1"/>
      <c r="R833" s="1"/>
    </row>
    <row r="834" spans="14:18" ht="15.75" customHeight="1">
      <c r="N834" s="1"/>
      <c r="O834" s="1"/>
      <c r="P834" s="1"/>
      <c r="Q834" s="1"/>
      <c r="R834" s="1"/>
    </row>
    <row r="835" spans="14:18" ht="15.75" customHeight="1">
      <c r="N835" s="1"/>
      <c r="O835" s="1"/>
      <c r="P835" s="1"/>
      <c r="Q835" s="1"/>
      <c r="R835" s="1"/>
    </row>
    <row r="836" spans="14:18" ht="15.75" customHeight="1">
      <c r="N836" s="1"/>
      <c r="O836" s="1"/>
      <c r="P836" s="1"/>
      <c r="Q836" s="1"/>
      <c r="R836" s="1"/>
    </row>
    <row r="837" spans="14:18" ht="15.75" customHeight="1">
      <c r="N837" s="1"/>
      <c r="O837" s="1"/>
      <c r="P837" s="1"/>
      <c r="Q837" s="1"/>
      <c r="R837" s="1"/>
    </row>
    <row r="838" spans="14:18" ht="15.75" customHeight="1">
      <c r="N838" s="1"/>
      <c r="O838" s="1"/>
      <c r="P838" s="1"/>
      <c r="Q838" s="1"/>
      <c r="R838" s="1"/>
    </row>
    <row r="839" spans="14:18" ht="15.75" customHeight="1">
      <c r="N839" s="1"/>
      <c r="O839" s="1"/>
      <c r="P839" s="1"/>
      <c r="Q839" s="1"/>
      <c r="R839" s="1"/>
    </row>
    <row r="840" spans="14:18" ht="15.75" customHeight="1">
      <c r="N840" s="1"/>
      <c r="O840" s="1"/>
      <c r="P840" s="1"/>
      <c r="Q840" s="1"/>
      <c r="R840" s="1"/>
    </row>
    <row r="841" spans="14:18" ht="15.75" customHeight="1">
      <c r="N841" s="1"/>
      <c r="O841" s="1"/>
      <c r="P841" s="1"/>
      <c r="Q841" s="1"/>
      <c r="R841" s="1"/>
    </row>
    <row r="842" spans="14:18" ht="15.75" customHeight="1">
      <c r="N842" s="1"/>
      <c r="O842" s="1"/>
      <c r="P842" s="1"/>
      <c r="Q842" s="1"/>
      <c r="R842" s="1"/>
    </row>
    <row r="843" spans="14:18" ht="15.75" customHeight="1">
      <c r="N843" s="1"/>
      <c r="O843" s="1"/>
      <c r="P843" s="1"/>
      <c r="Q843" s="1"/>
      <c r="R843" s="1"/>
    </row>
    <row r="844" spans="14:18" ht="15.75" customHeight="1">
      <c r="N844" s="1"/>
      <c r="O844" s="1"/>
      <c r="P844" s="1"/>
      <c r="Q844" s="1"/>
      <c r="R844" s="1"/>
    </row>
    <row r="845" spans="14:18" ht="15.75" customHeight="1">
      <c r="N845" s="1"/>
      <c r="O845" s="1"/>
      <c r="P845" s="1"/>
      <c r="Q845" s="1"/>
      <c r="R845" s="1"/>
    </row>
    <row r="846" spans="14:18" ht="15.75" customHeight="1">
      <c r="N846" s="1"/>
      <c r="O846" s="1"/>
      <c r="P846" s="1"/>
      <c r="Q846" s="1"/>
      <c r="R846" s="1"/>
    </row>
    <row r="847" spans="14:18" ht="15.75" customHeight="1">
      <c r="N847" s="1"/>
      <c r="O847" s="1"/>
      <c r="P847" s="1"/>
      <c r="Q847" s="1"/>
      <c r="R847" s="1"/>
    </row>
    <row r="848" spans="14:18" ht="15.75" customHeight="1">
      <c r="N848" s="1"/>
      <c r="O848" s="1"/>
      <c r="P848" s="1"/>
      <c r="Q848" s="1"/>
      <c r="R848" s="1"/>
    </row>
    <row r="849" spans="14:18" ht="15.75" customHeight="1">
      <c r="N849" s="1"/>
      <c r="O849" s="1"/>
      <c r="P849" s="1"/>
      <c r="Q849" s="1"/>
      <c r="R849" s="1"/>
    </row>
    <row r="850" spans="14:18" ht="15.75" customHeight="1">
      <c r="N850" s="1"/>
      <c r="O850" s="1"/>
      <c r="P850" s="1"/>
      <c r="Q850" s="1"/>
      <c r="R850" s="1"/>
    </row>
    <row r="851" spans="14:18" ht="15.75" customHeight="1">
      <c r="N851" s="1"/>
      <c r="O851" s="1"/>
      <c r="P851" s="1"/>
      <c r="Q851" s="1"/>
      <c r="R851" s="1"/>
    </row>
    <row r="852" spans="14:18" ht="15.75" customHeight="1">
      <c r="N852" s="1"/>
      <c r="O852" s="1"/>
      <c r="P852" s="1"/>
      <c r="Q852" s="1"/>
      <c r="R852" s="1"/>
    </row>
    <row r="853" spans="14:18" ht="15.75" customHeight="1">
      <c r="N853" s="1"/>
      <c r="O853" s="1"/>
      <c r="P853" s="1"/>
      <c r="Q853" s="1"/>
      <c r="R853" s="1"/>
    </row>
    <row r="854" spans="14:18" ht="15.75" customHeight="1">
      <c r="N854" s="1"/>
      <c r="O854" s="1"/>
      <c r="P854" s="1"/>
      <c r="Q854" s="1"/>
      <c r="R854" s="1"/>
    </row>
    <row r="855" spans="14:18" ht="15.75" customHeight="1">
      <c r="N855" s="1"/>
      <c r="O855" s="1"/>
      <c r="P855" s="1"/>
      <c r="Q855" s="1"/>
      <c r="R855" s="1"/>
    </row>
    <row r="856" spans="14:18" ht="15.75" customHeight="1">
      <c r="N856" s="1"/>
      <c r="O856" s="1"/>
      <c r="P856" s="1"/>
      <c r="Q856" s="1"/>
      <c r="R856" s="1"/>
    </row>
    <row r="857" spans="14:18" ht="15.75" customHeight="1">
      <c r="N857" s="1"/>
      <c r="O857" s="1"/>
      <c r="P857" s="1"/>
      <c r="Q857" s="1"/>
      <c r="R857" s="1"/>
    </row>
    <row r="858" spans="14:18" ht="15.75" customHeight="1">
      <c r="N858" s="1"/>
      <c r="O858" s="1"/>
      <c r="P858" s="1"/>
      <c r="Q858" s="1"/>
      <c r="R858" s="1"/>
    </row>
    <row r="859" spans="14:18" ht="15.75" customHeight="1">
      <c r="N859" s="1"/>
      <c r="O859" s="1"/>
      <c r="P859" s="1"/>
      <c r="Q859" s="1"/>
      <c r="R859" s="1"/>
    </row>
    <row r="860" spans="14:18" ht="15.75" customHeight="1">
      <c r="N860" s="1"/>
      <c r="O860" s="1"/>
      <c r="P860" s="1"/>
      <c r="Q860" s="1"/>
      <c r="R860" s="1"/>
    </row>
    <row r="861" spans="14:18" ht="15.75" customHeight="1">
      <c r="N861" s="1"/>
      <c r="O861" s="1"/>
      <c r="P861" s="1"/>
      <c r="Q861" s="1"/>
      <c r="R861" s="1"/>
    </row>
    <row r="862" spans="14:18" ht="15.75" customHeight="1">
      <c r="N862" s="1"/>
      <c r="O862" s="1"/>
      <c r="P862" s="1"/>
      <c r="Q862" s="1"/>
      <c r="R862" s="1"/>
    </row>
    <row r="863" spans="14:18" ht="15.75" customHeight="1">
      <c r="N863" s="1"/>
      <c r="O863" s="1"/>
      <c r="P863" s="1"/>
      <c r="Q863" s="1"/>
      <c r="R863" s="1"/>
    </row>
    <row r="864" spans="14:18" ht="15.75" customHeight="1">
      <c r="N864" s="1"/>
      <c r="O864" s="1"/>
      <c r="P864" s="1"/>
      <c r="Q864" s="1"/>
      <c r="R864" s="1"/>
    </row>
    <row r="865" spans="14:18" ht="15.75" customHeight="1">
      <c r="N865" s="1"/>
      <c r="O865" s="1"/>
      <c r="P865" s="1"/>
      <c r="Q865" s="1"/>
      <c r="R865" s="1"/>
    </row>
    <row r="866" spans="14:18" ht="15.75" customHeight="1">
      <c r="N866" s="1"/>
      <c r="O866" s="1"/>
      <c r="P866" s="1"/>
      <c r="Q866" s="1"/>
      <c r="R866" s="1"/>
    </row>
    <row r="867" spans="14:18" ht="15.75" customHeight="1">
      <c r="N867" s="1"/>
      <c r="O867" s="1"/>
      <c r="P867" s="1"/>
      <c r="Q867" s="1"/>
      <c r="R867" s="1"/>
    </row>
    <row r="868" spans="14:18" ht="15.75" customHeight="1">
      <c r="N868" s="1"/>
      <c r="O868" s="1"/>
      <c r="P868" s="1"/>
      <c r="Q868" s="1"/>
      <c r="R868" s="1"/>
    </row>
    <row r="869" spans="14:18" ht="15.75" customHeight="1">
      <c r="N869" s="1"/>
      <c r="O869" s="1"/>
      <c r="P869" s="1"/>
      <c r="Q869" s="1"/>
      <c r="R869" s="1"/>
    </row>
    <row r="870" spans="14:18" ht="15.75" customHeight="1">
      <c r="N870" s="1"/>
      <c r="O870" s="1"/>
      <c r="P870" s="1"/>
      <c r="Q870" s="1"/>
      <c r="R870" s="1"/>
    </row>
    <row r="871" spans="14:18" ht="15.75" customHeight="1">
      <c r="N871" s="1"/>
      <c r="O871" s="1"/>
      <c r="P871" s="1"/>
      <c r="Q871" s="1"/>
      <c r="R871" s="1"/>
    </row>
    <row r="872" spans="14:18" ht="15.75" customHeight="1">
      <c r="N872" s="1"/>
      <c r="O872" s="1"/>
      <c r="P872" s="1"/>
      <c r="Q872" s="1"/>
      <c r="R872" s="1"/>
    </row>
    <row r="873" spans="14:18" ht="15.75" customHeight="1">
      <c r="N873" s="1"/>
      <c r="O873" s="1"/>
      <c r="P873" s="1"/>
      <c r="Q873" s="1"/>
      <c r="R873" s="1"/>
    </row>
    <row r="874" spans="14:18" ht="15.75" customHeight="1">
      <c r="N874" s="1"/>
      <c r="O874" s="1"/>
      <c r="P874" s="1"/>
      <c r="Q874" s="1"/>
      <c r="R874" s="1"/>
    </row>
    <row r="875" spans="14:18" ht="15.75" customHeight="1">
      <c r="N875" s="1"/>
      <c r="O875" s="1"/>
      <c r="P875" s="1"/>
      <c r="Q875" s="1"/>
      <c r="R875" s="1"/>
    </row>
    <row r="876" spans="14:18" ht="15.75" customHeight="1">
      <c r="N876" s="1"/>
      <c r="O876" s="1"/>
      <c r="P876" s="1"/>
      <c r="Q876" s="1"/>
      <c r="R876" s="1"/>
    </row>
    <row r="877" spans="14:18" ht="15.75" customHeight="1">
      <c r="N877" s="1"/>
      <c r="O877" s="1"/>
      <c r="P877" s="1"/>
      <c r="Q877" s="1"/>
      <c r="R877" s="1"/>
    </row>
    <row r="878" spans="14:18" ht="15.75" customHeight="1">
      <c r="N878" s="1"/>
      <c r="O878" s="1"/>
      <c r="P878" s="1"/>
      <c r="Q878" s="1"/>
      <c r="R878" s="1"/>
    </row>
    <row r="879" spans="14:18" ht="15.75" customHeight="1">
      <c r="N879" s="1"/>
      <c r="O879" s="1"/>
      <c r="P879" s="1"/>
      <c r="Q879" s="1"/>
      <c r="R879" s="1"/>
    </row>
    <row r="880" spans="14:18" ht="15.75" customHeight="1">
      <c r="N880" s="1"/>
      <c r="O880" s="1"/>
      <c r="P880" s="1"/>
      <c r="Q880" s="1"/>
      <c r="R880" s="1"/>
    </row>
    <row r="881" spans="14:18" ht="15.75" customHeight="1">
      <c r="N881" s="1"/>
      <c r="O881" s="1"/>
      <c r="P881" s="1"/>
      <c r="Q881" s="1"/>
      <c r="R881" s="1"/>
    </row>
    <row r="882" spans="14:18" ht="15.75" customHeight="1">
      <c r="N882" s="1"/>
      <c r="O882" s="1"/>
      <c r="P882" s="1"/>
      <c r="Q882" s="1"/>
      <c r="R882" s="1"/>
    </row>
    <row r="883" spans="14:18" ht="15.75" customHeight="1">
      <c r="N883" s="1"/>
      <c r="O883" s="1"/>
      <c r="P883" s="1"/>
      <c r="Q883" s="1"/>
      <c r="R883" s="1"/>
    </row>
    <row r="884" spans="14:18" ht="15.75" customHeight="1">
      <c r="N884" s="1"/>
      <c r="O884" s="1"/>
      <c r="P884" s="1"/>
      <c r="Q884" s="1"/>
      <c r="R884" s="1"/>
    </row>
    <row r="885" spans="14:18" ht="15.75" customHeight="1">
      <c r="N885" s="1"/>
      <c r="O885" s="1"/>
      <c r="P885" s="1"/>
      <c r="Q885" s="1"/>
      <c r="R885" s="1"/>
    </row>
    <row r="886" spans="14:18" ht="15.75" customHeight="1">
      <c r="N886" s="1"/>
      <c r="O886" s="1"/>
      <c r="P886" s="1"/>
      <c r="Q886" s="1"/>
      <c r="R886" s="1"/>
    </row>
    <row r="887" spans="14:18" ht="15.75" customHeight="1">
      <c r="N887" s="1"/>
      <c r="O887" s="1"/>
      <c r="P887" s="1"/>
      <c r="Q887" s="1"/>
      <c r="R887" s="1"/>
    </row>
    <row r="888" spans="14:18" ht="15.75" customHeight="1">
      <c r="N888" s="1"/>
      <c r="O888" s="1"/>
      <c r="P888" s="1"/>
      <c r="Q888" s="1"/>
      <c r="R888" s="1"/>
    </row>
    <row r="889" spans="14:18" ht="15.75" customHeight="1">
      <c r="N889" s="1"/>
      <c r="O889" s="1"/>
      <c r="P889" s="1"/>
      <c r="Q889" s="1"/>
      <c r="R889" s="1"/>
    </row>
    <row r="890" spans="14:18" ht="15.75" customHeight="1">
      <c r="N890" s="1"/>
      <c r="O890" s="1"/>
      <c r="P890" s="1"/>
      <c r="Q890" s="1"/>
      <c r="R890" s="1"/>
    </row>
    <row r="891" spans="14:18" ht="15.75" customHeight="1">
      <c r="N891" s="1"/>
      <c r="O891" s="1"/>
      <c r="P891" s="1"/>
      <c r="Q891" s="1"/>
      <c r="R891" s="1"/>
    </row>
    <row r="892" spans="14:18" ht="15.75" customHeight="1">
      <c r="N892" s="1"/>
      <c r="O892" s="1"/>
      <c r="P892" s="1"/>
      <c r="Q892" s="1"/>
      <c r="R892" s="1"/>
    </row>
    <row r="893" spans="14:18" ht="15.75" customHeight="1">
      <c r="N893" s="1"/>
      <c r="O893" s="1"/>
      <c r="P893" s="1"/>
      <c r="Q893" s="1"/>
      <c r="R893" s="1"/>
    </row>
    <row r="894" spans="14:18" ht="15.75" customHeight="1">
      <c r="N894" s="1"/>
      <c r="O894" s="1"/>
      <c r="P894" s="1"/>
      <c r="Q894" s="1"/>
      <c r="R894" s="1"/>
    </row>
    <row r="895" spans="14:18" ht="15.75" customHeight="1">
      <c r="N895" s="1"/>
      <c r="O895" s="1"/>
      <c r="P895" s="1"/>
      <c r="Q895" s="1"/>
      <c r="R895" s="1"/>
    </row>
    <row r="896" spans="14:18" ht="15.75" customHeight="1">
      <c r="N896" s="1"/>
      <c r="O896" s="1"/>
      <c r="P896" s="1"/>
      <c r="Q896" s="1"/>
      <c r="R896" s="1"/>
    </row>
    <row r="897" spans="14:18" ht="15.75" customHeight="1">
      <c r="N897" s="1"/>
      <c r="O897" s="1"/>
      <c r="P897" s="1"/>
      <c r="Q897" s="1"/>
      <c r="R897" s="1"/>
    </row>
    <row r="898" spans="14:18" ht="15.75" customHeight="1">
      <c r="N898" s="1"/>
      <c r="O898" s="1"/>
      <c r="P898" s="1"/>
      <c r="Q898" s="1"/>
      <c r="R898" s="1"/>
    </row>
    <row r="899" spans="14:18" ht="15.75" customHeight="1">
      <c r="N899" s="1"/>
      <c r="O899" s="1"/>
      <c r="P899" s="1"/>
      <c r="Q899" s="1"/>
      <c r="R899" s="1"/>
    </row>
    <row r="900" spans="14:18" ht="15.75" customHeight="1">
      <c r="N900" s="1"/>
      <c r="O900" s="1"/>
      <c r="P900" s="1"/>
      <c r="Q900" s="1"/>
      <c r="R900" s="1"/>
    </row>
    <row r="901" spans="14:18" ht="15.75" customHeight="1">
      <c r="N901" s="1"/>
      <c r="O901" s="1"/>
      <c r="P901" s="1"/>
      <c r="Q901" s="1"/>
      <c r="R901" s="1"/>
    </row>
    <row r="902" spans="14:18" ht="15.75" customHeight="1">
      <c r="N902" s="1"/>
      <c r="O902" s="1"/>
      <c r="P902" s="1"/>
      <c r="Q902" s="1"/>
      <c r="R902" s="1"/>
    </row>
    <row r="903" spans="14:18" ht="15.75" customHeight="1">
      <c r="N903" s="1"/>
      <c r="O903" s="1"/>
      <c r="P903" s="1"/>
      <c r="Q903" s="1"/>
      <c r="R903" s="1"/>
    </row>
    <row r="904" spans="14:18" ht="15.75" customHeight="1">
      <c r="N904" s="1"/>
      <c r="O904" s="1"/>
      <c r="P904" s="1"/>
      <c r="Q904" s="1"/>
      <c r="R904" s="1"/>
    </row>
    <row r="905" spans="14:18" ht="15.75" customHeight="1">
      <c r="N905" s="1"/>
      <c r="O905" s="1"/>
      <c r="P905" s="1"/>
      <c r="Q905" s="1"/>
      <c r="R905" s="1"/>
    </row>
    <row r="906" spans="14:18" ht="15.75" customHeight="1">
      <c r="N906" s="1"/>
      <c r="O906" s="1"/>
      <c r="P906" s="1"/>
      <c r="Q906" s="1"/>
      <c r="R906" s="1"/>
    </row>
    <row r="907" spans="14:18" ht="15.75" customHeight="1">
      <c r="N907" s="1"/>
      <c r="O907" s="1"/>
      <c r="P907" s="1"/>
      <c r="Q907" s="1"/>
      <c r="R907" s="1"/>
    </row>
    <row r="908" spans="14:18" ht="15.75" customHeight="1">
      <c r="N908" s="1"/>
      <c r="O908" s="1"/>
      <c r="P908" s="1"/>
      <c r="Q908" s="1"/>
      <c r="R908" s="1"/>
    </row>
    <row r="909" spans="14:18" ht="15.75" customHeight="1">
      <c r="N909" s="1"/>
      <c r="O909" s="1"/>
      <c r="P909" s="1"/>
      <c r="Q909" s="1"/>
      <c r="R909" s="1"/>
    </row>
    <row r="910" spans="14:18" ht="15.75" customHeight="1">
      <c r="N910" s="1"/>
      <c r="O910" s="1"/>
      <c r="P910" s="1"/>
      <c r="Q910" s="1"/>
      <c r="R910" s="1"/>
    </row>
    <row r="911" spans="14:18" ht="15.75" customHeight="1">
      <c r="N911" s="1"/>
      <c r="O911" s="1"/>
      <c r="P911" s="1"/>
      <c r="Q911" s="1"/>
      <c r="R911" s="1"/>
    </row>
    <row r="912" spans="14:18" ht="15.75" customHeight="1">
      <c r="N912" s="1"/>
      <c r="O912" s="1"/>
      <c r="P912" s="1"/>
      <c r="Q912" s="1"/>
      <c r="R912" s="1"/>
    </row>
    <row r="913" spans="14:18" ht="15.75" customHeight="1">
      <c r="N913" s="1"/>
      <c r="O913" s="1"/>
      <c r="P913" s="1"/>
      <c r="Q913" s="1"/>
      <c r="R913" s="1"/>
    </row>
    <row r="914" spans="14:18" ht="15.75" customHeight="1">
      <c r="N914" s="1"/>
      <c r="O914" s="1"/>
      <c r="P914" s="1"/>
      <c r="Q914" s="1"/>
      <c r="R914" s="1"/>
    </row>
    <row r="915" spans="14:18" ht="15.75" customHeight="1">
      <c r="N915" s="1"/>
      <c r="O915" s="1"/>
      <c r="P915" s="1"/>
      <c r="Q915" s="1"/>
      <c r="R915" s="1"/>
    </row>
    <row r="916" spans="14:18" ht="15.75" customHeight="1">
      <c r="N916" s="1"/>
      <c r="O916" s="1"/>
      <c r="P916" s="1"/>
      <c r="Q916" s="1"/>
      <c r="R916" s="1"/>
    </row>
    <row r="917" spans="14:18" ht="15.75" customHeight="1">
      <c r="N917" s="1"/>
      <c r="O917" s="1"/>
      <c r="P917" s="1"/>
      <c r="Q917" s="1"/>
      <c r="R917" s="1"/>
    </row>
    <row r="918" spans="14:18" ht="15.75" customHeight="1">
      <c r="N918" s="1"/>
      <c r="O918" s="1"/>
      <c r="P918" s="1"/>
      <c r="Q918" s="1"/>
      <c r="R918" s="1"/>
    </row>
    <row r="919" spans="14:18" ht="15.75" customHeight="1">
      <c r="N919" s="1"/>
      <c r="O919" s="1"/>
      <c r="P919" s="1"/>
      <c r="Q919" s="1"/>
      <c r="R919" s="1"/>
    </row>
    <row r="920" spans="14:18" ht="15.75" customHeight="1">
      <c r="N920" s="1"/>
      <c r="O920" s="1"/>
      <c r="P920" s="1"/>
      <c r="Q920" s="1"/>
      <c r="R920" s="1"/>
    </row>
    <row r="921" spans="14:18" ht="15.75" customHeight="1">
      <c r="N921" s="1"/>
      <c r="O921" s="1"/>
      <c r="P921" s="1"/>
      <c r="Q921" s="1"/>
      <c r="R921" s="1"/>
    </row>
    <row r="922" spans="14:18" ht="15.75" customHeight="1">
      <c r="N922" s="1"/>
      <c r="O922" s="1"/>
      <c r="P922" s="1"/>
      <c r="Q922" s="1"/>
      <c r="R922" s="1"/>
    </row>
    <row r="923" spans="14:18" ht="15.75" customHeight="1">
      <c r="N923" s="1"/>
      <c r="O923" s="1"/>
      <c r="P923" s="1"/>
      <c r="Q923" s="1"/>
      <c r="R923" s="1"/>
    </row>
    <row r="924" spans="14:18" ht="15.75" customHeight="1">
      <c r="N924" s="1"/>
      <c r="O924" s="1"/>
      <c r="P924" s="1"/>
      <c r="Q924" s="1"/>
      <c r="R924" s="1"/>
    </row>
    <row r="925" spans="14:18" ht="15.75" customHeight="1">
      <c r="N925" s="1"/>
      <c r="O925" s="1"/>
      <c r="P925" s="1"/>
      <c r="Q925" s="1"/>
      <c r="R925" s="1"/>
    </row>
    <row r="926" spans="14:18" ht="15.75" customHeight="1">
      <c r="N926" s="1"/>
      <c r="O926" s="1"/>
      <c r="P926" s="1"/>
      <c r="Q926" s="1"/>
      <c r="R926" s="1"/>
    </row>
    <row r="927" spans="14:18" ht="15.75" customHeight="1">
      <c r="N927" s="1"/>
      <c r="O927" s="1"/>
      <c r="P927" s="1"/>
      <c r="Q927" s="1"/>
      <c r="R927" s="1"/>
    </row>
    <row r="928" spans="14:18" ht="15.75" customHeight="1">
      <c r="N928" s="1"/>
      <c r="O928" s="1"/>
      <c r="P928" s="1"/>
      <c r="Q928" s="1"/>
      <c r="R928" s="1"/>
    </row>
    <row r="929" spans="14:18" ht="15.75" customHeight="1">
      <c r="N929" s="1"/>
      <c r="O929" s="1"/>
      <c r="P929" s="1"/>
      <c r="Q929" s="1"/>
      <c r="R929" s="1"/>
    </row>
    <row r="930" spans="14:18" ht="15.75" customHeight="1">
      <c r="N930" s="1"/>
      <c r="O930" s="1"/>
      <c r="P930" s="1"/>
      <c r="Q930" s="1"/>
      <c r="R930" s="1"/>
    </row>
    <row r="931" spans="14:18" ht="15.75" customHeight="1">
      <c r="N931" s="1"/>
      <c r="O931" s="1"/>
      <c r="P931" s="1"/>
      <c r="Q931" s="1"/>
      <c r="R931" s="1"/>
    </row>
    <row r="932" spans="14:18" ht="15.75" customHeight="1">
      <c r="N932" s="1"/>
      <c r="O932" s="1"/>
      <c r="P932" s="1"/>
      <c r="Q932" s="1"/>
      <c r="R932" s="1"/>
    </row>
    <row r="933" spans="14:18" ht="15.75" customHeight="1">
      <c r="N933" s="1"/>
      <c r="O933" s="1"/>
      <c r="P933" s="1"/>
      <c r="Q933" s="1"/>
      <c r="R933" s="1"/>
    </row>
    <row r="934" spans="14:18" ht="15.75" customHeight="1">
      <c r="N934" s="1"/>
      <c r="O934" s="1"/>
      <c r="P934" s="1"/>
      <c r="Q934" s="1"/>
      <c r="R934" s="1"/>
    </row>
    <row r="935" spans="14:18" ht="15.75" customHeight="1">
      <c r="N935" s="1"/>
      <c r="O935" s="1"/>
      <c r="P935" s="1"/>
      <c r="Q935" s="1"/>
      <c r="R935" s="1"/>
    </row>
    <row r="936" spans="14:18" ht="15.75" customHeight="1">
      <c r="N936" s="1"/>
      <c r="O936" s="1"/>
      <c r="P936" s="1"/>
      <c r="Q936" s="1"/>
      <c r="R936" s="1"/>
    </row>
    <row r="937" spans="14:18" ht="15.75" customHeight="1">
      <c r="N937" s="1"/>
      <c r="O937" s="1"/>
      <c r="P937" s="1"/>
      <c r="Q937" s="1"/>
      <c r="R937" s="1"/>
    </row>
    <row r="938" spans="14:18" ht="15.75" customHeight="1">
      <c r="N938" s="1"/>
      <c r="O938" s="1"/>
      <c r="P938" s="1"/>
      <c r="Q938" s="1"/>
      <c r="R938" s="1"/>
    </row>
    <row r="939" spans="14:18" ht="15.75" customHeight="1">
      <c r="N939" s="1"/>
      <c r="O939" s="1"/>
      <c r="P939" s="1"/>
      <c r="Q939" s="1"/>
      <c r="R939" s="1"/>
    </row>
    <row r="940" spans="14:18" ht="15.75" customHeight="1">
      <c r="N940" s="1"/>
      <c r="O940" s="1"/>
      <c r="P940" s="1"/>
      <c r="Q940" s="1"/>
      <c r="R940" s="1"/>
    </row>
    <row r="941" spans="14:18" ht="15.75" customHeight="1">
      <c r="N941" s="1"/>
      <c r="O941" s="1"/>
      <c r="P941" s="1"/>
      <c r="Q941" s="1"/>
      <c r="R941" s="1"/>
    </row>
    <row r="942" spans="14:18" ht="15.75" customHeight="1">
      <c r="N942" s="1"/>
      <c r="O942" s="1"/>
      <c r="P942" s="1"/>
      <c r="Q942" s="1"/>
      <c r="R942" s="1"/>
    </row>
    <row r="943" spans="14:18" ht="15.75" customHeight="1">
      <c r="N943" s="1"/>
      <c r="O943" s="1"/>
      <c r="P943" s="1"/>
      <c r="Q943" s="1"/>
      <c r="R943" s="1"/>
    </row>
    <row r="944" spans="14:18" ht="15.75" customHeight="1">
      <c r="N944" s="1"/>
      <c r="O944" s="1"/>
      <c r="P944" s="1"/>
      <c r="Q944" s="1"/>
      <c r="R944" s="1"/>
    </row>
    <row r="945" spans="14:18" ht="15.75" customHeight="1">
      <c r="N945" s="1"/>
      <c r="O945" s="1"/>
      <c r="P945" s="1"/>
      <c r="Q945" s="1"/>
      <c r="R945" s="1"/>
    </row>
    <row r="946" spans="14:18" ht="15.75" customHeight="1">
      <c r="N946" s="1"/>
      <c r="O946" s="1"/>
      <c r="P946" s="1"/>
      <c r="Q946" s="1"/>
      <c r="R946" s="1"/>
    </row>
    <row r="947" spans="14:18" ht="15.75" customHeight="1">
      <c r="N947" s="1"/>
      <c r="O947" s="1"/>
      <c r="P947" s="1"/>
      <c r="Q947" s="1"/>
      <c r="R947" s="1"/>
    </row>
    <row r="948" spans="14:18" ht="15.75" customHeight="1">
      <c r="N948" s="1"/>
      <c r="O948" s="1"/>
      <c r="P948" s="1"/>
      <c r="Q948" s="1"/>
      <c r="R948" s="1"/>
    </row>
    <row r="949" spans="14:18" ht="15.75" customHeight="1">
      <c r="N949" s="1"/>
      <c r="O949" s="1"/>
      <c r="P949" s="1"/>
      <c r="Q949" s="1"/>
      <c r="R949" s="1"/>
    </row>
    <row r="950" spans="14:18" ht="15.75" customHeight="1">
      <c r="N950" s="1"/>
      <c r="O950" s="1"/>
      <c r="P950" s="1"/>
      <c r="Q950" s="1"/>
      <c r="R950" s="1"/>
    </row>
    <row r="951" spans="14:18" ht="15.75" customHeight="1">
      <c r="N951" s="1"/>
      <c r="O951" s="1"/>
      <c r="P951" s="1"/>
      <c r="Q951" s="1"/>
      <c r="R951" s="1"/>
    </row>
    <row r="952" spans="14:18" ht="15.75" customHeight="1">
      <c r="N952" s="1"/>
      <c r="O952" s="1"/>
      <c r="P952" s="1"/>
      <c r="Q952" s="1"/>
      <c r="R952" s="1"/>
    </row>
    <row r="953" spans="14:18" ht="15.75" customHeight="1">
      <c r="N953" s="1"/>
      <c r="O953" s="1"/>
      <c r="P953" s="1"/>
      <c r="Q953" s="1"/>
      <c r="R953" s="1"/>
    </row>
    <row r="954" spans="14:18" ht="15.75" customHeight="1">
      <c r="N954" s="1"/>
      <c r="O954" s="1"/>
      <c r="P954" s="1"/>
      <c r="Q954" s="1"/>
      <c r="R954" s="1"/>
    </row>
    <row r="955" spans="14:18" ht="15.75" customHeight="1">
      <c r="N955" s="1"/>
      <c r="O955" s="1"/>
      <c r="P955" s="1"/>
      <c r="Q955" s="1"/>
      <c r="R955" s="1"/>
    </row>
    <row r="956" spans="14:18" ht="15.75" customHeight="1">
      <c r="N956" s="1"/>
      <c r="O956" s="1"/>
      <c r="P956" s="1"/>
      <c r="Q956" s="1"/>
      <c r="R956" s="1"/>
    </row>
    <row r="957" spans="14:18" ht="15.75" customHeight="1">
      <c r="N957" s="1"/>
      <c r="O957" s="1"/>
      <c r="P957" s="1"/>
      <c r="Q957" s="1"/>
      <c r="R957" s="1"/>
    </row>
    <row r="958" spans="14:18" ht="15.75" customHeight="1">
      <c r="N958" s="1"/>
      <c r="O958" s="1"/>
      <c r="P958" s="1"/>
      <c r="Q958" s="1"/>
      <c r="R958" s="1"/>
    </row>
    <row r="959" spans="14:18" ht="15.75" customHeight="1">
      <c r="N959" s="1"/>
      <c r="O959" s="1"/>
      <c r="P959" s="1"/>
      <c r="Q959" s="1"/>
      <c r="R959" s="1"/>
    </row>
    <row r="960" spans="14:18" ht="15.75" customHeight="1">
      <c r="N960" s="1"/>
      <c r="O960" s="1"/>
      <c r="P960" s="1"/>
      <c r="Q960" s="1"/>
      <c r="R960" s="1"/>
    </row>
    <row r="961" spans="14:18" ht="15.75" customHeight="1">
      <c r="N961" s="1"/>
      <c r="O961" s="1"/>
      <c r="P961" s="1"/>
      <c r="Q961" s="1"/>
      <c r="R961" s="1"/>
    </row>
    <row r="962" spans="14:18" ht="15.75" customHeight="1">
      <c r="N962" s="1"/>
      <c r="O962" s="1"/>
      <c r="P962" s="1"/>
      <c r="Q962" s="1"/>
      <c r="R962" s="1"/>
    </row>
    <row r="963" spans="14:18" ht="15.75" customHeight="1">
      <c r="N963" s="1"/>
      <c r="O963" s="1"/>
      <c r="P963" s="1"/>
      <c r="Q963" s="1"/>
      <c r="R963" s="1"/>
    </row>
    <row r="964" spans="14:18" ht="15.75" customHeight="1">
      <c r="N964" s="1"/>
      <c r="O964" s="1"/>
      <c r="P964" s="1"/>
      <c r="Q964" s="1"/>
      <c r="R964" s="1"/>
    </row>
    <row r="965" spans="14:18" ht="15.75" customHeight="1">
      <c r="N965" s="1"/>
      <c r="O965" s="1"/>
      <c r="P965" s="1"/>
      <c r="Q965" s="1"/>
      <c r="R965" s="1"/>
    </row>
    <row r="966" spans="14:18" ht="15.75" customHeight="1">
      <c r="N966" s="1"/>
      <c r="O966" s="1"/>
      <c r="P966" s="1"/>
      <c r="Q966" s="1"/>
      <c r="R966" s="1"/>
    </row>
    <row r="967" spans="14:18" ht="15.75" customHeight="1">
      <c r="N967" s="1"/>
      <c r="O967" s="1"/>
      <c r="P967" s="1"/>
      <c r="Q967" s="1"/>
      <c r="R967" s="1"/>
    </row>
    <row r="968" spans="14:18" ht="15.75" customHeight="1">
      <c r="N968" s="1"/>
      <c r="O968" s="1"/>
      <c r="P968" s="1"/>
      <c r="Q968" s="1"/>
      <c r="R968" s="1"/>
    </row>
    <row r="969" spans="14:18" ht="15.75" customHeight="1">
      <c r="N969" s="1"/>
      <c r="O969" s="1"/>
      <c r="P969" s="1"/>
      <c r="Q969" s="1"/>
      <c r="R969" s="1"/>
    </row>
    <row r="970" spans="14:18" ht="15.75" customHeight="1">
      <c r="N970" s="1"/>
      <c r="O970" s="1"/>
      <c r="P970" s="1"/>
      <c r="Q970" s="1"/>
      <c r="R970" s="1"/>
    </row>
    <row r="971" spans="14:18" ht="15.75" customHeight="1">
      <c r="N971" s="1"/>
      <c r="O971" s="1"/>
      <c r="P971" s="1"/>
      <c r="Q971" s="1"/>
      <c r="R971" s="1"/>
    </row>
    <row r="972" spans="14:18" ht="15.75" customHeight="1">
      <c r="N972" s="1"/>
      <c r="O972" s="1"/>
      <c r="P972" s="1"/>
      <c r="Q972" s="1"/>
      <c r="R972" s="1"/>
    </row>
    <row r="973" spans="14:18" ht="15.75" customHeight="1">
      <c r="N973" s="1"/>
      <c r="O973" s="1"/>
      <c r="P973" s="1"/>
      <c r="Q973" s="1"/>
      <c r="R973" s="1"/>
    </row>
    <row r="974" spans="14:18" ht="15.75" customHeight="1">
      <c r="N974" s="1"/>
      <c r="O974" s="1"/>
      <c r="P974" s="1"/>
      <c r="Q974" s="1"/>
      <c r="R974" s="1"/>
    </row>
    <row r="975" spans="14:18" ht="15.75" customHeight="1">
      <c r="N975" s="1"/>
      <c r="O975" s="1"/>
      <c r="P975" s="1"/>
      <c r="Q975" s="1"/>
      <c r="R975" s="1"/>
    </row>
    <row r="976" spans="14:18" ht="15.75" customHeight="1">
      <c r="N976" s="1"/>
      <c r="O976" s="1"/>
      <c r="P976" s="1"/>
      <c r="Q976" s="1"/>
      <c r="R976" s="1"/>
    </row>
    <row r="977" spans="14:18" ht="15.75" customHeight="1">
      <c r="N977" s="1"/>
      <c r="O977" s="1"/>
      <c r="P977" s="1"/>
      <c r="Q977" s="1"/>
      <c r="R977" s="1"/>
    </row>
    <row r="978" spans="14:18" ht="15.75" customHeight="1">
      <c r="N978" s="1"/>
      <c r="O978" s="1"/>
      <c r="P978" s="1"/>
      <c r="Q978" s="1"/>
      <c r="R978" s="1"/>
    </row>
    <row r="979" spans="14:18" ht="15.75" customHeight="1">
      <c r="N979" s="1"/>
      <c r="O979" s="1"/>
      <c r="P979" s="1"/>
      <c r="Q979" s="1"/>
      <c r="R979" s="1"/>
    </row>
    <row r="980" spans="14:18" ht="15.75" customHeight="1">
      <c r="N980" s="1"/>
      <c r="O980" s="1"/>
      <c r="P980" s="1"/>
      <c r="Q980" s="1"/>
      <c r="R980" s="1"/>
    </row>
    <row r="981" spans="14:18" ht="15.75" customHeight="1">
      <c r="N981" s="1"/>
      <c r="O981" s="1"/>
      <c r="P981" s="1"/>
      <c r="Q981" s="1"/>
      <c r="R981" s="1"/>
    </row>
    <row r="982" spans="14:18" ht="15.75" customHeight="1">
      <c r="N982" s="1"/>
      <c r="O982" s="1"/>
      <c r="P982" s="1"/>
      <c r="Q982" s="1"/>
      <c r="R982" s="1"/>
    </row>
    <row r="983" spans="14:18" ht="15.75" customHeight="1">
      <c r="N983" s="1"/>
      <c r="O983" s="1"/>
      <c r="P983" s="1"/>
      <c r="Q983" s="1"/>
      <c r="R983" s="1"/>
    </row>
    <row r="984" spans="14:18" ht="15.75" customHeight="1">
      <c r="N984" s="1"/>
      <c r="O984" s="1"/>
      <c r="P984" s="1"/>
      <c r="Q984" s="1"/>
      <c r="R984" s="1"/>
    </row>
    <row r="985" spans="14:18" ht="15.75" customHeight="1">
      <c r="N985" s="1"/>
      <c r="O985" s="1"/>
      <c r="P985" s="1"/>
      <c r="Q985" s="1"/>
      <c r="R985" s="1"/>
    </row>
    <row r="986" spans="14:18" ht="15.75" customHeight="1">
      <c r="N986" s="1"/>
      <c r="O986" s="1"/>
      <c r="P986" s="1"/>
      <c r="Q986" s="1"/>
      <c r="R986" s="1"/>
    </row>
    <row r="987" spans="14:18" ht="15.75" customHeight="1">
      <c r="N987" s="1"/>
      <c r="O987" s="1"/>
      <c r="P987" s="1"/>
      <c r="Q987" s="1"/>
      <c r="R987" s="1"/>
    </row>
    <row r="988" spans="14:18" ht="15.75" customHeight="1">
      <c r="N988" s="1"/>
      <c r="O988" s="1"/>
      <c r="P988" s="1"/>
      <c r="Q988" s="1"/>
      <c r="R988" s="1"/>
    </row>
    <row r="989" spans="14:18" ht="15.75" customHeight="1">
      <c r="N989" s="1"/>
      <c r="O989" s="1"/>
      <c r="P989" s="1"/>
      <c r="Q989" s="1"/>
      <c r="R989" s="1"/>
    </row>
    <row r="990" spans="14:18" ht="15.75" customHeight="1">
      <c r="N990" s="1"/>
      <c r="O990" s="1"/>
      <c r="P990" s="1"/>
      <c r="Q990" s="1"/>
      <c r="R990" s="1"/>
    </row>
    <row r="991" spans="14:18" ht="15.75" customHeight="1">
      <c r="N991" s="1"/>
      <c r="O991" s="1"/>
      <c r="P991" s="1"/>
      <c r="Q991" s="1"/>
      <c r="R991" s="1"/>
    </row>
    <row r="992" spans="14:18" ht="15.75" customHeight="1">
      <c r="N992" s="1"/>
      <c r="O992" s="1"/>
      <c r="P992" s="1"/>
      <c r="Q992" s="1"/>
      <c r="R992" s="1"/>
    </row>
    <row r="993" spans="14:18" ht="15.75" customHeight="1">
      <c r="N993" s="1"/>
      <c r="O993" s="1"/>
      <c r="P993" s="1"/>
      <c r="Q993" s="1"/>
      <c r="R993" s="1"/>
    </row>
    <row r="994" spans="14:18" ht="15.75" customHeight="1">
      <c r="N994" s="1"/>
      <c r="O994" s="1"/>
      <c r="P994" s="1"/>
      <c r="Q994" s="1"/>
      <c r="R994" s="1"/>
    </row>
    <row r="995" spans="14:18" ht="15.75" customHeight="1">
      <c r="N995" s="1"/>
      <c r="O995" s="1"/>
      <c r="P995" s="1"/>
      <c r="Q995" s="1"/>
      <c r="R995" s="1"/>
    </row>
    <row r="996" spans="14:18" ht="15.75" customHeight="1">
      <c r="N996" s="1"/>
      <c r="O996" s="1"/>
      <c r="P996" s="1"/>
      <c r="Q996" s="1"/>
      <c r="R996" s="1"/>
    </row>
    <row r="997" spans="14:18" ht="15.75" customHeight="1">
      <c r="N997" s="1"/>
      <c r="O997" s="1"/>
      <c r="P997" s="1"/>
      <c r="Q997" s="1"/>
      <c r="R997" s="1"/>
    </row>
    <row r="998" spans="14:18" ht="15.75" customHeight="1">
      <c r="N998" s="1"/>
      <c r="O998" s="1"/>
      <c r="P998" s="1"/>
      <c r="Q998" s="1"/>
      <c r="R998" s="1"/>
    </row>
    <row r="999" spans="14:18" ht="15.75" customHeight="1">
      <c r="N999" s="1"/>
      <c r="O999" s="1"/>
      <c r="P999" s="1"/>
      <c r="Q999" s="1"/>
      <c r="R999" s="1"/>
    </row>
    <row r="1000" spans="14:18" ht="15.75" customHeight="1">
      <c r="N1000" s="1"/>
      <c r="O1000" s="1"/>
      <c r="P1000" s="1"/>
      <c r="Q1000" s="1"/>
      <c r="R1000" s="1"/>
    </row>
  </sheetData>
  <mergeCells count="1">
    <mergeCell ref="A1:C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63"/>
  <sheetViews>
    <sheetView topLeftCell="A29" workbookViewId="0">
      <selection activeCell="D65" sqref="D65"/>
    </sheetView>
  </sheetViews>
  <sheetFormatPr baseColWidth="10" defaultColWidth="14.5" defaultRowHeight="15.75" customHeight="1"/>
  <cols>
    <col min="1" max="1" width="9.6640625" bestFit="1" customWidth="1"/>
    <col min="3" max="3" width="9.6640625" bestFit="1" customWidth="1"/>
    <col min="4" max="4" width="8.83203125" bestFit="1" customWidth="1"/>
    <col min="5" max="5" width="8.5" bestFit="1" customWidth="1"/>
    <col min="6" max="7" width="7.33203125" bestFit="1" customWidth="1"/>
    <col min="8" max="9" width="8" bestFit="1" customWidth="1"/>
    <col min="10" max="10" width="8.1640625" bestFit="1" customWidth="1"/>
    <col min="11" max="11" width="8" bestFit="1" customWidth="1"/>
  </cols>
  <sheetData>
    <row r="1" spans="1:45" ht="15.75" customHeight="1">
      <c r="A1" s="2"/>
      <c r="B1" s="2"/>
      <c r="C1" s="2"/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35" t="s">
        <v>15</v>
      </c>
      <c r="M1" s="36"/>
      <c r="N1" s="36"/>
      <c r="O1" s="36"/>
      <c r="P1" s="36"/>
      <c r="Q1" s="36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37" t="s">
        <v>24</v>
      </c>
      <c r="AD1" s="38"/>
      <c r="AE1" s="38"/>
      <c r="AF1" s="38"/>
      <c r="AG1" s="12"/>
      <c r="AH1" s="12"/>
      <c r="AI1" s="12"/>
      <c r="AJ1" s="12"/>
      <c r="AK1" s="12"/>
      <c r="AL1" s="12"/>
      <c r="AM1" s="39" t="s">
        <v>35</v>
      </c>
      <c r="AN1" s="40"/>
      <c r="AO1" s="40"/>
      <c r="AP1" s="40"/>
      <c r="AQ1" s="40"/>
      <c r="AR1" s="40"/>
      <c r="AS1" s="40"/>
    </row>
    <row r="2" spans="1:45" ht="17">
      <c r="A2" s="2" t="s">
        <v>3</v>
      </c>
      <c r="B2" s="2" t="s">
        <v>4</v>
      </c>
      <c r="C2" s="2" t="s">
        <v>5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3" t="s">
        <v>25</v>
      </c>
      <c r="L2" s="13" t="s">
        <v>103</v>
      </c>
      <c r="M2" s="13" t="s">
        <v>104</v>
      </c>
      <c r="N2" s="13" t="s">
        <v>105</v>
      </c>
      <c r="O2" s="13" t="s">
        <v>106</v>
      </c>
      <c r="P2" s="13" t="s">
        <v>107</v>
      </c>
      <c r="Q2" s="13" t="s">
        <v>108</v>
      </c>
      <c r="R2" s="13" t="s">
        <v>109</v>
      </c>
      <c r="S2" s="13" t="s">
        <v>110</v>
      </c>
      <c r="T2" s="13" t="s">
        <v>111</v>
      </c>
      <c r="U2" s="13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2" t="s">
        <v>120</v>
      </c>
      <c r="AD2" s="12" t="s">
        <v>121</v>
      </c>
      <c r="AE2" s="12" t="s">
        <v>122</v>
      </c>
      <c r="AF2" s="12" t="s">
        <v>123</v>
      </c>
      <c r="AG2" s="12" t="s">
        <v>124</v>
      </c>
      <c r="AH2" s="12" t="s">
        <v>109</v>
      </c>
      <c r="AI2" s="12" t="s">
        <v>113</v>
      </c>
      <c r="AJ2" s="12" t="s">
        <v>116</v>
      </c>
      <c r="AK2" s="12" t="s">
        <v>119</v>
      </c>
      <c r="AL2" s="12" t="s">
        <v>125</v>
      </c>
      <c r="AM2" s="16" t="s">
        <v>36</v>
      </c>
      <c r="AN2" s="16" t="s">
        <v>120</v>
      </c>
      <c r="AO2" s="16" t="s">
        <v>121</v>
      </c>
      <c r="AP2" s="16" t="s">
        <v>37</v>
      </c>
      <c r="AQ2" s="16" t="s">
        <v>38</v>
      </c>
      <c r="AR2" s="16" t="s">
        <v>109</v>
      </c>
      <c r="AS2" s="16" t="s">
        <v>113</v>
      </c>
    </row>
    <row r="3" spans="1:45" ht="13">
      <c r="A3" s="2" t="s">
        <v>12</v>
      </c>
      <c r="B3" s="2" t="s">
        <v>13</v>
      </c>
      <c r="C3" s="2" t="s">
        <v>14</v>
      </c>
      <c r="D3" s="5">
        <v>25</v>
      </c>
      <c r="E3" s="5">
        <v>9.39</v>
      </c>
      <c r="F3" s="5">
        <v>0.1</v>
      </c>
      <c r="G3" s="5">
        <v>0.1</v>
      </c>
      <c r="H3" s="6">
        <v>5.7879999999999997E-3</v>
      </c>
      <c r="I3" s="6">
        <v>3.6900000000000002E-5</v>
      </c>
      <c r="J3" s="6">
        <v>1.064E-2</v>
      </c>
      <c r="K3" s="3">
        <v>0</v>
      </c>
      <c r="L3" s="14">
        <v>1.8400000000000001E-3</v>
      </c>
      <c r="M3" s="14">
        <v>3.65E-3</v>
      </c>
      <c r="N3" s="14">
        <v>3.2699999999999998E-4</v>
      </c>
      <c r="O3" s="14">
        <v>1.88E-6</v>
      </c>
      <c r="P3" s="15">
        <v>0</v>
      </c>
      <c r="Q3" s="14">
        <v>3.98E-3</v>
      </c>
      <c r="R3" s="14">
        <v>7.3699999999999998E-3</v>
      </c>
      <c r="S3" s="14">
        <v>2.4899999999999998E-4</v>
      </c>
      <c r="T3" s="14">
        <v>1.2100000000000001E-6</v>
      </c>
      <c r="U3" s="15">
        <v>0</v>
      </c>
      <c r="V3" s="14">
        <v>1.83E-3</v>
      </c>
      <c r="W3" s="14">
        <v>1.2099999999999999E-3</v>
      </c>
      <c r="X3" s="14">
        <v>9.3999999999999998E-6</v>
      </c>
      <c r="Y3" s="15">
        <v>0</v>
      </c>
      <c r="Z3" s="14">
        <v>5.2800000000000003E-6</v>
      </c>
      <c r="AA3" s="15">
        <v>7.6150139999999998E-3</v>
      </c>
      <c r="AB3" s="15">
        <v>3.0494010000000002E-3</v>
      </c>
      <c r="AC3" s="10">
        <v>1.9599999999999999E-3</v>
      </c>
      <c r="AD3" s="10">
        <v>3.8700000000000002E-3</v>
      </c>
      <c r="AE3" s="10">
        <v>2.0200000000000001E-6</v>
      </c>
      <c r="AF3" s="11">
        <v>0</v>
      </c>
      <c r="AG3" s="10">
        <v>3.8700000000000002E-3</v>
      </c>
      <c r="AH3" s="10">
        <v>8.0499999999999999E-3</v>
      </c>
      <c r="AI3" s="10">
        <v>2.6099999999999999E-3</v>
      </c>
      <c r="AJ3" s="11">
        <v>0</v>
      </c>
      <c r="AK3" s="10">
        <v>2.6099999999999999E-3</v>
      </c>
      <c r="AL3" s="10">
        <v>6.1999999999999999E-6</v>
      </c>
      <c r="AM3" s="17">
        <v>8.5029299999999999E-10</v>
      </c>
      <c r="AN3" s="17">
        <v>1.8699999999999999E-3</v>
      </c>
      <c r="AO3" s="17">
        <v>3.9100000000000003E-3</v>
      </c>
      <c r="AP3" s="18"/>
      <c r="AQ3" s="18"/>
      <c r="AR3" s="18"/>
      <c r="AS3" s="18"/>
    </row>
    <row r="4" spans="1:45" ht="13">
      <c r="A4" s="2" t="s">
        <v>12</v>
      </c>
      <c r="B4" s="2" t="s">
        <v>13</v>
      </c>
      <c r="C4" s="2" t="s">
        <v>39</v>
      </c>
      <c r="D4" s="5">
        <v>25</v>
      </c>
      <c r="E4" s="5">
        <v>8.4700000000000006</v>
      </c>
      <c r="F4" s="5">
        <v>0.1</v>
      </c>
      <c r="G4" s="5">
        <v>0.1</v>
      </c>
      <c r="H4" s="6">
        <v>5.6769999999999998E-3</v>
      </c>
      <c r="I4" s="6">
        <v>6.9939999999999998E-4</v>
      </c>
      <c r="J4" s="6">
        <v>2.1159999999999998E-3</v>
      </c>
      <c r="K4" s="3">
        <v>0</v>
      </c>
      <c r="L4" s="14">
        <v>4.5300000000000002E-3</v>
      </c>
      <c r="M4" s="14">
        <v>1.07E-3</v>
      </c>
      <c r="N4" s="14">
        <v>9.87E-5</v>
      </c>
      <c r="O4" s="14">
        <v>1.5299999999999999E-5</v>
      </c>
      <c r="P4" s="15">
        <v>0</v>
      </c>
      <c r="Q4" s="14">
        <v>1.1900000000000001E-3</v>
      </c>
      <c r="R4" s="14">
        <v>1.9400000000000001E-3</v>
      </c>
      <c r="S4" s="14">
        <v>6.7100000000000005E-5</v>
      </c>
      <c r="T4" s="14">
        <v>8.8599999999999999E-6</v>
      </c>
      <c r="U4" s="15">
        <v>0</v>
      </c>
      <c r="V4" s="14">
        <v>5.7200000000000001E-5</v>
      </c>
      <c r="W4" s="14">
        <v>3.9100000000000002E-5</v>
      </c>
      <c r="X4" s="14">
        <v>8.2800000000000003E-6</v>
      </c>
      <c r="Y4" s="15">
        <v>0</v>
      </c>
      <c r="Z4" s="14">
        <v>1.1600000000000001E-5</v>
      </c>
      <c r="AA4" s="15">
        <v>2.0169910000000001E-3</v>
      </c>
      <c r="AB4" s="15">
        <v>1.04641E-4</v>
      </c>
      <c r="AC4" s="10">
        <v>4.6299999999999996E-3</v>
      </c>
      <c r="AD4" s="10">
        <v>1.09E-3</v>
      </c>
      <c r="AE4" s="10">
        <v>1.15E-5</v>
      </c>
      <c r="AF4" s="11">
        <v>0</v>
      </c>
      <c r="AG4" s="10">
        <v>1.1000000000000001E-3</v>
      </c>
      <c r="AH4" s="10">
        <v>2.0400000000000001E-3</v>
      </c>
      <c r="AI4" s="10">
        <v>7.8200000000000003E-5</v>
      </c>
      <c r="AJ4" s="11">
        <v>0</v>
      </c>
      <c r="AK4" s="10">
        <v>7.8200000000000003E-5</v>
      </c>
      <c r="AL4" s="10">
        <v>1.33E-5</v>
      </c>
      <c r="AM4" s="17">
        <v>8.4779599999999997E-10</v>
      </c>
      <c r="AN4" s="17">
        <v>4.5399999999999998E-3</v>
      </c>
      <c r="AO4" s="17">
        <v>1.14E-3</v>
      </c>
      <c r="AP4" s="18"/>
      <c r="AQ4" s="18"/>
      <c r="AR4" s="18"/>
      <c r="AS4" s="18"/>
    </row>
    <row r="5" spans="1:45" ht="13">
      <c r="A5" s="2" t="s">
        <v>12</v>
      </c>
      <c r="B5" s="2" t="s">
        <v>13</v>
      </c>
      <c r="C5" s="2" t="s">
        <v>40</v>
      </c>
      <c r="D5" s="5">
        <v>25</v>
      </c>
      <c r="E5" s="5">
        <v>8.3800000000000008</v>
      </c>
      <c r="F5" s="5">
        <v>0.1</v>
      </c>
      <c r="G5" s="5">
        <v>0.1</v>
      </c>
      <c r="H5" s="6">
        <v>1.5640000000000001E-2</v>
      </c>
      <c r="I5" s="6">
        <v>5.8180000000000005E-4</v>
      </c>
      <c r="J5" s="6">
        <v>2.3110000000000001E-3</v>
      </c>
      <c r="K5" s="3">
        <v>0</v>
      </c>
      <c r="L5" s="14">
        <v>1.2800000000000001E-2</v>
      </c>
      <c r="M5" s="14">
        <v>2.47E-3</v>
      </c>
      <c r="N5" s="14">
        <v>2.2699999999999999E-4</v>
      </c>
      <c r="O5" s="14">
        <v>2.8500000000000002E-5</v>
      </c>
      <c r="P5" s="15">
        <v>0</v>
      </c>
      <c r="Q5" s="14">
        <v>2.7299999999999998E-3</v>
      </c>
      <c r="R5" s="14">
        <v>2.14E-3</v>
      </c>
      <c r="S5" s="14">
        <v>7.3700000000000002E-5</v>
      </c>
      <c r="T5" s="14">
        <v>7.8800000000000008E-6</v>
      </c>
      <c r="U5" s="15">
        <v>0</v>
      </c>
      <c r="V5" s="14">
        <v>5.1199999999999998E-5</v>
      </c>
      <c r="W5" s="14">
        <v>3.4900000000000001E-5</v>
      </c>
      <c r="X5" s="14">
        <v>5.9800000000000003E-6</v>
      </c>
      <c r="Y5" s="15">
        <v>0</v>
      </c>
      <c r="Z5" s="14">
        <v>1.5699999999999999E-5</v>
      </c>
      <c r="AA5" s="14">
        <v>2.2200000000000002E-3</v>
      </c>
      <c r="AB5" s="14">
        <v>9.2200000000000005E-5</v>
      </c>
      <c r="AC5" s="10">
        <v>1.3100000000000001E-2</v>
      </c>
      <c r="AD5" s="10">
        <v>2.5200000000000001E-3</v>
      </c>
      <c r="AE5" s="10">
        <v>2.16E-5</v>
      </c>
      <c r="AF5" s="11">
        <v>0</v>
      </c>
      <c r="AG5" s="10">
        <v>2.5400000000000002E-3</v>
      </c>
      <c r="AH5" s="10">
        <v>2.2399999999999998E-3</v>
      </c>
      <c r="AI5" s="10">
        <v>6.9800000000000003E-5</v>
      </c>
      <c r="AJ5" s="11">
        <v>0</v>
      </c>
      <c r="AK5" s="10">
        <v>6.9800000000000003E-5</v>
      </c>
      <c r="AL5" s="10">
        <v>1.7900000000000001E-5</v>
      </c>
      <c r="AM5" s="17">
        <v>8.4779599999999997E-10</v>
      </c>
      <c r="AN5" s="17">
        <v>1.2999999999999999E-2</v>
      </c>
      <c r="AO5" s="17">
        <v>2.64E-3</v>
      </c>
      <c r="AP5" s="18"/>
      <c r="AQ5" s="18"/>
      <c r="AR5" s="18"/>
      <c r="AS5" s="18"/>
    </row>
    <row r="6" spans="1:45" ht="13">
      <c r="A6" s="2" t="s">
        <v>12</v>
      </c>
      <c r="B6" s="2" t="s">
        <v>13</v>
      </c>
      <c r="C6" s="2" t="s">
        <v>41</v>
      </c>
      <c r="D6" s="5">
        <v>25</v>
      </c>
      <c r="E6" s="5">
        <v>8.34</v>
      </c>
      <c r="F6" s="5">
        <v>0.1</v>
      </c>
      <c r="G6" s="5">
        <v>0.1</v>
      </c>
      <c r="H6" s="6">
        <v>1.7729999999999999E-2</v>
      </c>
      <c r="I6" s="6">
        <v>1.0629999999999999E-3</v>
      </c>
      <c r="J6" s="6">
        <v>1.5430000000000001E-3</v>
      </c>
      <c r="K6" s="3">
        <v>0</v>
      </c>
      <c r="L6" s="14">
        <v>1.47E-2</v>
      </c>
      <c r="M6" s="14">
        <v>2.5899999999999999E-3</v>
      </c>
      <c r="N6" s="14">
        <v>2.3800000000000001E-4</v>
      </c>
      <c r="O6" s="14">
        <v>5.4700000000000001E-5</v>
      </c>
      <c r="P6" s="15">
        <v>0</v>
      </c>
      <c r="Q6" s="14">
        <v>2.8800000000000002E-3</v>
      </c>
      <c r="R6" s="14">
        <v>1.42E-3</v>
      </c>
      <c r="S6" s="14">
        <v>4.8999999999999998E-5</v>
      </c>
      <c r="T6" s="14">
        <v>9.6199999999999994E-6</v>
      </c>
      <c r="U6" s="15">
        <v>0</v>
      </c>
      <c r="V6" s="14">
        <v>3.1099999999999997E-5</v>
      </c>
      <c r="W6" s="14">
        <v>2.12E-5</v>
      </c>
      <c r="X6" s="14">
        <v>6.6599999999999998E-6</v>
      </c>
      <c r="Y6" s="15">
        <v>0</v>
      </c>
      <c r="Z6" s="14">
        <v>1.15E-5</v>
      </c>
      <c r="AA6" s="14">
        <v>1.48E-3</v>
      </c>
      <c r="AB6" s="14">
        <v>5.8999999999999998E-5</v>
      </c>
      <c r="AC6" s="10">
        <v>1.5100000000000001E-2</v>
      </c>
      <c r="AD6" s="10">
        <v>2.64E-3</v>
      </c>
      <c r="AE6" s="10">
        <v>4.1199999999999999E-5</v>
      </c>
      <c r="AF6" s="11">
        <v>0</v>
      </c>
      <c r="AG6" s="10">
        <v>2.6800000000000001E-3</v>
      </c>
      <c r="AH6" s="10">
        <v>1.49E-3</v>
      </c>
      <c r="AI6" s="10">
        <v>4.2700000000000001E-5</v>
      </c>
      <c r="AJ6" s="11">
        <v>0</v>
      </c>
      <c r="AK6" s="10">
        <v>4.2700000000000001E-5</v>
      </c>
      <c r="AL6" s="10">
        <v>1.31E-5</v>
      </c>
      <c r="AM6" s="17">
        <v>8.4779599999999997E-10</v>
      </c>
      <c r="AN6" s="17">
        <v>1.4999999999999999E-2</v>
      </c>
      <c r="AO6" s="17">
        <v>2.7699999999999999E-3</v>
      </c>
      <c r="AP6" s="18"/>
      <c r="AQ6" s="18"/>
      <c r="AR6" s="18"/>
      <c r="AS6" s="18"/>
    </row>
    <row r="7" spans="1:45" ht="13">
      <c r="A7" s="2" t="s">
        <v>12</v>
      </c>
      <c r="B7" s="2" t="s">
        <v>13</v>
      </c>
      <c r="C7" s="2" t="s">
        <v>42</v>
      </c>
      <c r="D7" s="5">
        <v>25</v>
      </c>
      <c r="E7" s="5">
        <v>8.2899999999999991</v>
      </c>
      <c r="F7" s="5">
        <v>0.1</v>
      </c>
      <c r="G7" s="5">
        <v>0.1</v>
      </c>
      <c r="H7" s="6">
        <v>2.0310000000000002E-2</v>
      </c>
      <c r="I7" s="6">
        <v>1.2930000000000001E-3</v>
      </c>
      <c r="J7" s="6">
        <v>1.6410000000000001E-3</v>
      </c>
      <c r="K7" s="3">
        <v>0</v>
      </c>
      <c r="L7" s="14">
        <v>1.72E-2</v>
      </c>
      <c r="M7" s="14">
        <v>2.6900000000000001E-3</v>
      </c>
      <c r="N7" s="14">
        <v>2.4600000000000002E-4</v>
      </c>
      <c r="O7" s="14">
        <v>6.9200000000000002E-5</v>
      </c>
      <c r="P7" s="15">
        <v>0</v>
      </c>
      <c r="Q7" s="14">
        <v>3.0000000000000001E-3</v>
      </c>
      <c r="R7" s="14">
        <v>1.5100000000000001E-3</v>
      </c>
      <c r="S7" s="14">
        <v>5.2200000000000002E-5</v>
      </c>
      <c r="T7" s="14">
        <v>1.2500000000000001E-5</v>
      </c>
      <c r="U7" s="15">
        <v>0</v>
      </c>
      <c r="V7" s="14">
        <v>2.9600000000000001E-5</v>
      </c>
      <c r="W7" s="14">
        <v>2.0100000000000001E-5</v>
      </c>
      <c r="X7" s="14">
        <v>7.7100000000000007E-6</v>
      </c>
      <c r="Y7" s="15">
        <v>0</v>
      </c>
      <c r="Z7" s="14">
        <v>1.3699999999999999E-5</v>
      </c>
      <c r="AA7" s="14">
        <v>1.58E-3</v>
      </c>
      <c r="AB7" s="14">
        <v>5.7399999999999999E-5</v>
      </c>
      <c r="AC7" s="10">
        <v>1.7500000000000002E-2</v>
      </c>
      <c r="AD7" s="10">
        <v>2.7399999999999998E-3</v>
      </c>
      <c r="AE7" s="10">
        <v>5.2099999999999999E-5</v>
      </c>
      <c r="AF7" s="11">
        <v>0</v>
      </c>
      <c r="AG7" s="10">
        <v>2.7899999999999999E-3</v>
      </c>
      <c r="AH7" s="10">
        <v>1.5900000000000001E-3</v>
      </c>
      <c r="AI7" s="10">
        <v>4.07E-5</v>
      </c>
      <c r="AJ7" s="11">
        <v>0</v>
      </c>
      <c r="AK7" s="10">
        <v>4.07E-5</v>
      </c>
      <c r="AL7" s="10">
        <v>1.5699999999999999E-5</v>
      </c>
      <c r="AM7" s="17">
        <v>8.4779599999999997E-10</v>
      </c>
      <c r="AN7" s="17">
        <v>1.7399999999999999E-2</v>
      </c>
      <c r="AO7" s="17">
        <v>2.8800000000000002E-3</v>
      </c>
      <c r="AP7" s="18"/>
      <c r="AQ7" s="18"/>
      <c r="AR7" s="18"/>
      <c r="AS7" s="18"/>
    </row>
    <row r="8" spans="1:45" ht="13">
      <c r="A8" s="2" t="s">
        <v>12</v>
      </c>
      <c r="B8" s="2" t="s">
        <v>13</v>
      </c>
      <c r="C8" s="2" t="s">
        <v>43</v>
      </c>
      <c r="D8" s="5">
        <v>25</v>
      </c>
      <c r="E8" s="5">
        <v>8.7899999999999991</v>
      </c>
      <c r="F8" s="5">
        <v>0.1</v>
      </c>
      <c r="G8" s="5">
        <v>0.1</v>
      </c>
      <c r="H8" s="6">
        <v>1.6990000000000002E-2</v>
      </c>
      <c r="I8" s="6">
        <v>1.8420000000000001E-4</v>
      </c>
      <c r="J8" s="6">
        <v>3.16E-3</v>
      </c>
      <c r="K8" s="3">
        <v>0</v>
      </c>
      <c r="L8" s="14">
        <v>1.09E-2</v>
      </c>
      <c r="M8" s="14">
        <v>5.4000000000000003E-3</v>
      </c>
      <c r="N8" s="14">
        <v>4.9299999999999995E-4</v>
      </c>
      <c r="O8" s="14">
        <v>1.9599999999999999E-5</v>
      </c>
      <c r="P8" s="15">
        <v>0</v>
      </c>
      <c r="Q8" s="14">
        <v>5.9199999999999999E-3</v>
      </c>
      <c r="R8" s="14">
        <v>2.7799999999999999E-3</v>
      </c>
      <c r="S8" s="14">
        <v>9.5400000000000001E-5</v>
      </c>
      <c r="T8" s="14">
        <v>3.2399999999999999E-6</v>
      </c>
      <c r="U8" s="15">
        <v>0</v>
      </c>
      <c r="V8" s="14">
        <v>1.7200000000000001E-4</v>
      </c>
      <c r="W8" s="14">
        <v>1.16E-4</v>
      </c>
      <c r="X8" s="14">
        <v>6.3099999999999997E-6</v>
      </c>
      <c r="Y8" s="15">
        <v>0</v>
      </c>
      <c r="Z8" s="14">
        <v>7.96E-6</v>
      </c>
      <c r="AA8" s="14">
        <v>2.8800000000000002E-3</v>
      </c>
      <c r="AB8" s="14">
        <v>2.9399999999999999E-4</v>
      </c>
      <c r="AC8" s="10">
        <v>1.14E-2</v>
      </c>
      <c r="AD8" s="10">
        <v>5.5999999999999999E-3</v>
      </c>
      <c r="AE8" s="10">
        <v>1.5699999999999999E-5</v>
      </c>
      <c r="AF8" s="11">
        <v>0</v>
      </c>
      <c r="AG8" s="10">
        <v>5.62E-3</v>
      </c>
      <c r="AH8" s="10">
        <v>2.9399999999999999E-3</v>
      </c>
      <c r="AI8" s="10">
        <v>2.3599999999999999E-4</v>
      </c>
      <c r="AJ8" s="11">
        <v>0</v>
      </c>
      <c r="AK8" s="10">
        <v>2.3599999999999999E-4</v>
      </c>
      <c r="AL8" s="10">
        <v>9.1099999999999992E-6</v>
      </c>
      <c r="AM8" s="17">
        <v>8.5029299999999999E-10</v>
      </c>
      <c r="AN8" s="17">
        <v>1.11E-2</v>
      </c>
      <c r="AO8" s="17">
        <v>5.8399999999999997E-3</v>
      </c>
      <c r="AP8" s="18"/>
      <c r="AQ8" s="18"/>
      <c r="AR8" s="18"/>
      <c r="AS8" s="18"/>
    </row>
    <row r="9" spans="1:45" ht="13">
      <c r="A9" s="2" t="s">
        <v>12</v>
      </c>
      <c r="B9" s="2" t="s">
        <v>13</v>
      </c>
      <c r="C9" s="2" t="s">
        <v>44</v>
      </c>
      <c r="D9" s="5">
        <v>25</v>
      </c>
      <c r="E9" s="5">
        <v>7.53</v>
      </c>
      <c r="F9" s="5">
        <v>0.1</v>
      </c>
      <c r="G9" s="5">
        <v>0.1</v>
      </c>
      <c r="H9" s="6">
        <v>1.6389999999999998E-2</v>
      </c>
      <c r="I9" s="6">
        <v>3.2399999999999998E-3</v>
      </c>
      <c r="J9" s="6">
        <v>4.6049999999999997E-3</v>
      </c>
      <c r="K9" s="3">
        <v>0</v>
      </c>
      <c r="L9" s="14">
        <v>1.6E-2</v>
      </c>
      <c r="M9" s="14">
        <v>4.37E-4</v>
      </c>
      <c r="N9" s="14">
        <v>3.9799999999999998E-5</v>
      </c>
      <c r="O9" s="14">
        <v>2.83E-5</v>
      </c>
      <c r="P9" s="15">
        <v>0</v>
      </c>
      <c r="Q9" s="14">
        <v>5.0500000000000002E-4</v>
      </c>
      <c r="R9" s="14">
        <v>4.1599999999999996E-3</v>
      </c>
      <c r="S9" s="14">
        <v>1.4300000000000001E-4</v>
      </c>
      <c r="T9" s="14">
        <v>8.6299999999999997E-5</v>
      </c>
      <c r="U9" s="15">
        <v>0</v>
      </c>
      <c r="V9" s="14">
        <v>1.43E-5</v>
      </c>
      <c r="W9" s="14">
        <v>9.5999999999999996E-6</v>
      </c>
      <c r="X9" s="14">
        <v>9.2299999999999997E-6</v>
      </c>
      <c r="Y9" s="15">
        <v>0</v>
      </c>
      <c r="Z9" s="14">
        <v>2.1599999999999999E-4</v>
      </c>
      <c r="AA9" s="14">
        <v>4.3899999999999998E-3</v>
      </c>
      <c r="AB9" s="14">
        <v>3.3099999999999998E-5</v>
      </c>
      <c r="AC9" s="10">
        <v>1.6E-2</v>
      </c>
      <c r="AD9" s="10">
        <v>4.4000000000000002E-4</v>
      </c>
      <c r="AE9" s="10">
        <v>2.1100000000000001E-5</v>
      </c>
      <c r="AF9" s="11">
        <v>0</v>
      </c>
      <c r="AG9" s="10">
        <v>4.6099999999999998E-4</v>
      </c>
      <c r="AH9" s="10">
        <v>4.3699999999999998E-3</v>
      </c>
      <c r="AI9" s="10">
        <v>1.9899999999999999E-5</v>
      </c>
      <c r="AJ9" s="11">
        <v>0</v>
      </c>
      <c r="AK9" s="10">
        <v>1.9899999999999999E-5</v>
      </c>
      <c r="AL9" s="10">
        <v>2.4600000000000002E-4</v>
      </c>
      <c r="AM9" s="17">
        <v>8.8179599999999996E-10</v>
      </c>
      <c r="AN9" s="17">
        <v>1.5900000000000001E-2</v>
      </c>
      <c r="AO9" s="17">
        <v>4.75E-4</v>
      </c>
      <c r="AP9" s="18"/>
      <c r="AQ9" s="18"/>
      <c r="AR9" s="18"/>
      <c r="AS9" s="18"/>
    </row>
    <row r="10" spans="1:45" ht="13">
      <c r="A10" s="2" t="s">
        <v>12</v>
      </c>
      <c r="B10" s="2" t="s">
        <v>13</v>
      </c>
      <c r="C10" s="2" t="s">
        <v>46</v>
      </c>
      <c r="D10" s="5">
        <v>25</v>
      </c>
      <c r="E10" s="5">
        <v>7.41</v>
      </c>
      <c r="F10" s="5">
        <v>0.1</v>
      </c>
      <c r="G10" s="5">
        <v>0.1</v>
      </c>
      <c r="H10" s="6">
        <v>5.4689999999999999E-3</v>
      </c>
      <c r="I10" s="6">
        <v>4.5300000000000002E-3</v>
      </c>
      <c r="J10" s="6">
        <v>3.6749999999999999E-3</v>
      </c>
      <c r="K10" s="3">
        <v>0</v>
      </c>
      <c r="L10" s="14">
        <v>5.3699999999999998E-3</v>
      </c>
      <c r="M10" s="14">
        <v>1.12E-4</v>
      </c>
      <c r="N10" s="14">
        <v>1.0200000000000001E-5</v>
      </c>
      <c r="O10" s="14">
        <v>1.03E-5</v>
      </c>
      <c r="P10" s="15">
        <v>0</v>
      </c>
      <c r="Q10" s="14">
        <v>1.3200000000000001E-4</v>
      </c>
      <c r="R10" s="14">
        <v>3.2499999999999999E-3</v>
      </c>
      <c r="S10" s="14">
        <v>1.11E-4</v>
      </c>
      <c r="T10" s="14">
        <v>9.5699999999999995E-5</v>
      </c>
      <c r="U10" s="15">
        <v>0</v>
      </c>
      <c r="V10" s="14">
        <v>8.4800000000000001E-6</v>
      </c>
      <c r="W10" s="14">
        <v>5.6899999999999997E-6</v>
      </c>
      <c r="X10" s="14">
        <v>7.7500000000000003E-6</v>
      </c>
      <c r="Y10" s="15">
        <v>0</v>
      </c>
      <c r="Z10" s="14">
        <v>2.23E-4</v>
      </c>
      <c r="AA10" s="14">
        <v>3.46E-3</v>
      </c>
      <c r="AB10" s="14">
        <v>2.19E-5</v>
      </c>
      <c r="AC10" s="10">
        <v>5.3800000000000002E-3</v>
      </c>
      <c r="AD10" s="10">
        <v>1.13E-4</v>
      </c>
      <c r="AE10" s="10">
        <v>7.5499999999999997E-6</v>
      </c>
      <c r="AF10" s="11">
        <v>0</v>
      </c>
      <c r="AG10" s="10">
        <v>1.2E-4</v>
      </c>
      <c r="AH10" s="10">
        <v>3.4399999999999999E-3</v>
      </c>
      <c r="AI10" s="10">
        <v>1.2E-5</v>
      </c>
      <c r="AJ10" s="11">
        <v>0</v>
      </c>
      <c r="AK10" s="10">
        <v>1.2E-5</v>
      </c>
      <c r="AL10" s="10">
        <v>2.5500000000000002E-4</v>
      </c>
      <c r="AM10" s="17">
        <v>8.3887000000000002E-10</v>
      </c>
      <c r="AN10" s="17">
        <v>5.3499999999999997E-3</v>
      </c>
      <c r="AO10" s="17">
        <v>1.15E-4</v>
      </c>
      <c r="AP10" s="18"/>
      <c r="AQ10" s="18"/>
      <c r="AR10" s="18"/>
      <c r="AS10" s="18"/>
    </row>
    <row r="11" spans="1:45" ht="13">
      <c r="A11" s="2" t="s">
        <v>12</v>
      </c>
      <c r="B11" s="2" t="s">
        <v>13</v>
      </c>
      <c r="C11" s="2" t="s">
        <v>47</v>
      </c>
      <c r="D11" s="5">
        <v>25</v>
      </c>
      <c r="E11" s="5">
        <v>7.4</v>
      </c>
      <c r="F11" s="5">
        <v>0.1</v>
      </c>
      <c r="G11" s="5">
        <v>0.1</v>
      </c>
      <c r="H11" s="6">
        <v>1.6330000000000001E-2</v>
      </c>
      <c r="I11" s="6">
        <v>5.1320000000000003E-3</v>
      </c>
      <c r="J11" s="6">
        <v>3.8939999999999999E-3</v>
      </c>
      <c r="K11" s="3">
        <v>0</v>
      </c>
      <c r="L11" s="14">
        <v>1.6E-2</v>
      </c>
      <c r="M11" s="14">
        <v>3.2699999999999998E-4</v>
      </c>
      <c r="N11" s="14">
        <v>2.9600000000000001E-5</v>
      </c>
      <c r="O11" s="14">
        <v>3.3699999999999999E-5</v>
      </c>
      <c r="P11" s="15">
        <v>0</v>
      </c>
      <c r="Q11" s="14">
        <v>3.8999999999999999E-4</v>
      </c>
      <c r="R11" s="14">
        <v>3.4199999999999999E-3</v>
      </c>
      <c r="S11" s="14">
        <v>1.17E-4</v>
      </c>
      <c r="T11" s="14">
        <v>1.13E-4</v>
      </c>
      <c r="U11" s="15">
        <v>0</v>
      </c>
      <c r="V11" s="14">
        <v>8.7399999999999993E-6</v>
      </c>
      <c r="W11" s="14">
        <v>5.84E-6</v>
      </c>
      <c r="X11" s="14">
        <v>8.9400000000000008E-6</v>
      </c>
      <c r="Y11" s="15">
        <v>0</v>
      </c>
      <c r="Z11" s="14">
        <v>2.3900000000000001E-4</v>
      </c>
      <c r="AA11" s="14">
        <v>3.65E-3</v>
      </c>
      <c r="AB11" s="14">
        <v>2.3499999999999999E-5</v>
      </c>
      <c r="AC11" s="10">
        <v>1.61E-2</v>
      </c>
      <c r="AD11" s="10">
        <v>3.3E-4</v>
      </c>
      <c r="AE11" s="10">
        <v>2.4899999999999999E-5</v>
      </c>
      <c r="AF11" s="11">
        <v>0</v>
      </c>
      <c r="AG11" s="10">
        <v>3.5399999999999999E-4</v>
      </c>
      <c r="AH11" s="10">
        <v>3.63E-3</v>
      </c>
      <c r="AI11" s="10">
        <v>1.24E-5</v>
      </c>
      <c r="AJ11" s="11">
        <v>0</v>
      </c>
      <c r="AK11" s="10">
        <v>1.24E-5</v>
      </c>
      <c r="AL11" s="10">
        <v>2.7399999999999999E-4</v>
      </c>
      <c r="AM11" s="17">
        <v>8.5207900000000001E-10</v>
      </c>
      <c r="AN11" s="17">
        <v>1.6E-2</v>
      </c>
      <c r="AO11" s="17">
        <v>3.4200000000000002E-4</v>
      </c>
      <c r="AP11" s="18"/>
      <c r="AQ11" s="18"/>
      <c r="AR11" s="18"/>
      <c r="AS11" s="18"/>
    </row>
    <row r="12" spans="1:45" ht="13">
      <c r="A12" s="2" t="s">
        <v>12</v>
      </c>
      <c r="B12" s="2" t="s">
        <v>13</v>
      </c>
      <c r="C12" s="2" t="s">
        <v>48</v>
      </c>
      <c r="D12" s="5">
        <v>25</v>
      </c>
      <c r="E12" s="5">
        <v>8.7200000000000006</v>
      </c>
      <c r="F12" s="5">
        <v>0.2</v>
      </c>
      <c r="G12" s="5">
        <v>0.2</v>
      </c>
      <c r="H12" s="6">
        <v>1.5890000000000001E-2</v>
      </c>
      <c r="I12" s="6">
        <v>2.4350000000000001E-4</v>
      </c>
      <c r="J12" s="6">
        <v>4.071E-3</v>
      </c>
      <c r="K12" s="3">
        <v>0</v>
      </c>
      <c r="L12" s="14">
        <v>1.0200000000000001E-2</v>
      </c>
      <c r="M12" s="14">
        <v>4.8300000000000001E-3</v>
      </c>
      <c r="N12" s="14">
        <v>7.7700000000000002E-4</v>
      </c>
      <c r="O12" s="14">
        <v>1.8600000000000001E-5</v>
      </c>
      <c r="P12" s="15">
        <v>0</v>
      </c>
      <c r="Q12" s="14">
        <v>5.62E-3</v>
      </c>
      <c r="R12" s="14">
        <v>3.4399999999999999E-3</v>
      </c>
      <c r="S12" s="14">
        <v>2.1599999999999999E-4</v>
      </c>
      <c r="T12" s="14">
        <v>4.2300000000000002E-6</v>
      </c>
      <c r="U12" s="15">
        <v>0</v>
      </c>
      <c r="V12" s="14">
        <v>2.04E-4</v>
      </c>
      <c r="W12" s="14">
        <v>2.3599999999999999E-4</v>
      </c>
      <c r="X12" s="14">
        <v>6.6800000000000004E-6</v>
      </c>
      <c r="Y12" s="15">
        <v>0</v>
      </c>
      <c r="Z12" s="14">
        <v>1.1E-5</v>
      </c>
      <c r="AA12" s="14">
        <v>3.6600000000000001E-3</v>
      </c>
      <c r="AB12" s="14">
        <v>4.4700000000000002E-4</v>
      </c>
      <c r="AC12" s="10">
        <v>1.0800000000000001E-2</v>
      </c>
      <c r="AD12" s="10">
        <v>5.1200000000000004E-3</v>
      </c>
      <c r="AE12" s="10">
        <v>1.42E-5</v>
      </c>
      <c r="AF12" s="11">
        <v>0</v>
      </c>
      <c r="AG12" s="10">
        <v>5.13E-3</v>
      </c>
      <c r="AH12" s="10">
        <v>3.7799999999999999E-3</v>
      </c>
      <c r="AI12" s="10">
        <v>3.2699999999999998E-4</v>
      </c>
      <c r="AJ12" s="11">
        <v>0</v>
      </c>
      <c r="AK12" s="10">
        <v>3.2699999999999998E-4</v>
      </c>
      <c r="AL12" s="10">
        <v>1.2500000000000001E-5</v>
      </c>
      <c r="AM12" s="17">
        <v>9.3016799999999999E-10</v>
      </c>
      <c r="AN12" s="17">
        <v>1.0699999999999999E-2</v>
      </c>
      <c r="AO12" s="17">
        <v>5.2100000000000002E-3</v>
      </c>
      <c r="AP12" s="18"/>
      <c r="AQ12" s="18"/>
      <c r="AR12" s="18"/>
      <c r="AS12" s="18"/>
    </row>
    <row r="13" spans="1:45" ht="13">
      <c r="A13" s="2" t="s">
        <v>12</v>
      </c>
      <c r="B13" s="2" t="s">
        <v>13</v>
      </c>
      <c r="C13" s="2" t="s">
        <v>49</v>
      </c>
      <c r="D13" s="5">
        <v>25</v>
      </c>
      <c r="E13" s="5">
        <v>8.8800000000000008</v>
      </c>
      <c r="F13" s="5">
        <v>0.2</v>
      </c>
      <c r="G13" s="5">
        <v>0.2</v>
      </c>
      <c r="H13" s="6">
        <v>1.474E-2</v>
      </c>
      <c r="I13" s="6">
        <v>1.617E-4</v>
      </c>
      <c r="J13" s="6">
        <v>1.018E-2</v>
      </c>
      <c r="K13" s="3">
        <v>0</v>
      </c>
      <c r="L13" s="14">
        <v>8.2100000000000003E-3</v>
      </c>
      <c r="M13" s="14">
        <v>5.62E-3</v>
      </c>
      <c r="N13" s="14">
        <v>8.9800000000000004E-4</v>
      </c>
      <c r="O13" s="14">
        <v>1.2999999999999999E-5</v>
      </c>
      <c r="P13" s="15">
        <v>0</v>
      </c>
      <c r="Q13" s="14">
        <v>6.5300000000000002E-3</v>
      </c>
      <c r="R13" s="14">
        <v>8.2500000000000004E-3</v>
      </c>
      <c r="S13" s="14">
        <v>5.1400000000000003E-4</v>
      </c>
      <c r="T13" s="14">
        <v>6.0800000000000002E-6</v>
      </c>
      <c r="U13" s="15">
        <v>0</v>
      </c>
      <c r="V13" s="14">
        <v>7.1000000000000002E-4</v>
      </c>
      <c r="W13" s="14">
        <v>8.1499999999999997E-4</v>
      </c>
      <c r="X13" s="14">
        <v>1.3900000000000001E-5</v>
      </c>
      <c r="Y13" s="15">
        <v>0</v>
      </c>
      <c r="Z13" s="14">
        <v>1.8199999999999999E-5</v>
      </c>
      <c r="AA13" s="14">
        <v>8.77E-3</v>
      </c>
      <c r="AB13" s="14">
        <v>1.5399999999999999E-3</v>
      </c>
      <c r="AC13" s="10">
        <v>8.8000000000000005E-3</v>
      </c>
      <c r="AD13" s="10">
        <v>6.0299999999999998E-3</v>
      </c>
      <c r="AE13" s="10">
        <v>1.1E-5</v>
      </c>
      <c r="AF13" s="11">
        <v>0</v>
      </c>
      <c r="AG13" s="10">
        <v>6.0400000000000002E-3</v>
      </c>
      <c r="AH13" s="10">
        <v>9.1500000000000001E-3</v>
      </c>
      <c r="AI13" s="10">
        <v>1.16E-3</v>
      </c>
      <c r="AJ13" s="11">
        <v>0</v>
      </c>
      <c r="AK13" s="10">
        <v>1.16E-3</v>
      </c>
      <c r="AL13" s="10">
        <v>2.0800000000000001E-5</v>
      </c>
      <c r="AM13" s="17">
        <v>9.3016799999999999E-10</v>
      </c>
      <c r="AN13" s="17">
        <v>8.6400000000000001E-3</v>
      </c>
      <c r="AO13" s="17">
        <v>6.1000000000000004E-3</v>
      </c>
      <c r="AP13" s="18"/>
      <c r="AQ13" s="18"/>
      <c r="AR13" s="18"/>
      <c r="AS13" s="18"/>
    </row>
    <row r="14" spans="1:45" ht="13">
      <c r="A14" s="2" t="s">
        <v>12</v>
      </c>
      <c r="B14" s="2" t="s">
        <v>13</v>
      </c>
      <c r="C14" s="2" t="s">
        <v>50</v>
      </c>
      <c r="D14" s="5">
        <v>25</v>
      </c>
      <c r="E14" s="5">
        <v>8.5500000000000007</v>
      </c>
      <c r="F14" s="5">
        <v>0.1</v>
      </c>
      <c r="G14" s="5">
        <v>0.1</v>
      </c>
      <c r="H14" s="6">
        <v>4.398E-3</v>
      </c>
      <c r="I14" s="6">
        <v>5.5940000000000004E-4</v>
      </c>
      <c r="J14" s="6">
        <v>2.088E-3</v>
      </c>
      <c r="K14" s="3">
        <v>0</v>
      </c>
      <c r="L14" s="14">
        <v>3.3600000000000001E-3</v>
      </c>
      <c r="M14" s="14">
        <v>9.5600000000000004E-4</v>
      </c>
      <c r="N14" s="14">
        <v>8.7999999999999998E-5</v>
      </c>
      <c r="O14" s="14">
        <v>1.0900000000000001E-5</v>
      </c>
      <c r="P14" s="15">
        <v>0</v>
      </c>
      <c r="Q14" s="14">
        <v>1.0499999999999999E-3</v>
      </c>
      <c r="R14" s="14">
        <v>1.9E-3</v>
      </c>
      <c r="S14" s="14">
        <v>6.5699999999999998E-5</v>
      </c>
      <c r="T14" s="14">
        <v>6.9500000000000004E-6</v>
      </c>
      <c r="U14" s="15">
        <v>0</v>
      </c>
      <c r="V14" s="14">
        <v>6.7299999999999996E-5</v>
      </c>
      <c r="W14" s="14">
        <v>4.6E-5</v>
      </c>
      <c r="X14" s="14">
        <v>7.8099999999999998E-6</v>
      </c>
      <c r="Y14" s="15">
        <v>0</v>
      </c>
      <c r="Z14" s="14">
        <v>9.4700000000000008E-6</v>
      </c>
      <c r="AA14" s="14">
        <v>1.97E-3</v>
      </c>
      <c r="AB14" s="14">
        <v>1.21E-4</v>
      </c>
      <c r="AC14" s="10">
        <v>3.4399999999999999E-3</v>
      </c>
      <c r="AD14" s="10">
        <v>9.7499999999999996E-4</v>
      </c>
      <c r="AE14" s="10">
        <v>8.2600000000000005E-6</v>
      </c>
      <c r="AF14" s="11">
        <v>0</v>
      </c>
      <c r="AG14" s="10">
        <v>9.8400000000000007E-4</v>
      </c>
      <c r="AH14" s="10">
        <v>2E-3</v>
      </c>
      <c r="AI14" s="10">
        <v>9.1899999999999998E-5</v>
      </c>
      <c r="AJ14" s="11">
        <v>0</v>
      </c>
      <c r="AK14" s="10">
        <v>9.1899999999999998E-5</v>
      </c>
      <c r="AL14" s="10">
        <v>1.0900000000000001E-5</v>
      </c>
      <c r="AM14" s="17">
        <v>8.4779599999999997E-10</v>
      </c>
      <c r="AN14" s="17">
        <v>3.3800000000000002E-3</v>
      </c>
      <c r="AO14" s="17">
        <v>1.0200000000000001E-3</v>
      </c>
      <c r="AP14" s="18"/>
      <c r="AQ14" s="18"/>
      <c r="AR14" s="18"/>
      <c r="AS14" s="18"/>
    </row>
    <row r="15" spans="1:45" ht="13">
      <c r="A15" s="2" t="s">
        <v>12</v>
      </c>
      <c r="B15" s="2" t="s">
        <v>13</v>
      </c>
      <c r="C15" s="2" t="s">
        <v>51</v>
      </c>
      <c r="D15" s="5">
        <v>25</v>
      </c>
      <c r="E15" s="5">
        <v>8.24</v>
      </c>
      <c r="F15" s="5">
        <v>0.1</v>
      </c>
      <c r="G15" s="5">
        <v>0.1</v>
      </c>
      <c r="H15" s="6">
        <v>9.1660000000000005E-4</v>
      </c>
      <c r="I15" s="6">
        <v>2.0479999999999999E-3</v>
      </c>
      <c r="J15" s="6">
        <v>1.2149999999999999E-3</v>
      </c>
      <c r="K15" s="3">
        <v>0</v>
      </c>
      <c r="L15" s="14">
        <v>7.9600000000000005E-4</v>
      </c>
      <c r="M15" s="14">
        <v>1.11E-4</v>
      </c>
      <c r="N15" s="14">
        <v>1.0200000000000001E-5</v>
      </c>
      <c r="O15" s="14">
        <v>4.6600000000000003E-6</v>
      </c>
      <c r="P15" s="15">
        <v>0</v>
      </c>
      <c r="Q15" s="14">
        <v>1.26E-4</v>
      </c>
      <c r="R15" s="14">
        <v>1.1199999999999999E-3</v>
      </c>
      <c r="S15" s="14">
        <v>3.8699999999999999E-5</v>
      </c>
      <c r="T15" s="14">
        <v>1.5099999999999999E-5</v>
      </c>
      <c r="U15" s="15">
        <v>0</v>
      </c>
      <c r="V15" s="14">
        <v>1.95E-5</v>
      </c>
      <c r="W15" s="14">
        <v>1.33E-5</v>
      </c>
      <c r="X15" s="14">
        <v>8.2800000000000003E-6</v>
      </c>
      <c r="Y15" s="15">
        <v>0</v>
      </c>
      <c r="Z15" s="14">
        <v>1.1399999999999999E-5</v>
      </c>
      <c r="AA15" s="14">
        <v>1.17E-3</v>
      </c>
      <c r="AB15" s="14">
        <v>4.1100000000000003E-5</v>
      </c>
      <c r="AC15" s="10">
        <v>8.0599999999999997E-4</v>
      </c>
      <c r="AD15" s="10">
        <v>1.13E-4</v>
      </c>
      <c r="AE15" s="10">
        <v>3.4199999999999999E-6</v>
      </c>
      <c r="AF15" s="11">
        <v>0</v>
      </c>
      <c r="AG15" s="10">
        <v>1.16E-4</v>
      </c>
      <c r="AH15" s="10">
        <v>1.1900000000000001E-3</v>
      </c>
      <c r="AI15" s="10">
        <v>2.6999999999999999E-5</v>
      </c>
      <c r="AJ15" s="11">
        <v>0</v>
      </c>
      <c r="AK15" s="10">
        <v>2.6999999999999999E-5</v>
      </c>
      <c r="AL15" s="10">
        <v>1.3200000000000001E-5</v>
      </c>
      <c r="AM15" s="17">
        <v>8.7060099999999998E-10</v>
      </c>
      <c r="AN15" s="17">
        <v>7.9600000000000005E-4</v>
      </c>
      <c r="AO15" s="17">
        <v>1.2E-4</v>
      </c>
      <c r="AP15" s="18"/>
      <c r="AQ15" s="18"/>
      <c r="AR15" s="18"/>
      <c r="AS15" s="18"/>
    </row>
    <row r="16" spans="1:45" ht="13">
      <c r="A16" s="2" t="s">
        <v>12</v>
      </c>
      <c r="B16" s="2" t="s">
        <v>13</v>
      </c>
      <c r="C16" s="2" t="s">
        <v>52</v>
      </c>
      <c r="D16" s="5">
        <v>25</v>
      </c>
      <c r="E16" s="5">
        <v>8.34</v>
      </c>
      <c r="F16" s="5">
        <v>0.1</v>
      </c>
      <c r="G16" s="5">
        <v>0.1</v>
      </c>
      <c r="H16" s="6">
        <v>9.2960000000000004E-3</v>
      </c>
      <c r="I16" s="6">
        <v>1.7210000000000001E-3</v>
      </c>
      <c r="J16" s="6">
        <v>1.477E-3</v>
      </c>
      <c r="K16" s="3">
        <v>0</v>
      </c>
      <c r="L16" s="14">
        <v>7.77E-3</v>
      </c>
      <c r="M16" s="14">
        <v>1.3699999999999999E-3</v>
      </c>
      <c r="N16" s="14">
        <v>1.25E-4</v>
      </c>
      <c r="O16" s="14">
        <v>4.7299999999999998E-5</v>
      </c>
      <c r="P16" s="15">
        <v>0</v>
      </c>
      <c r="Q16" s="14">
        <v>1.5399999999999999E-3</v>
      </c>
      <c r="R16" s="14">
        <v>1.3600000000000001E-3</v>
      </c>
      <c r="S16" s="14">
        <v>4.6799999999999999E-5</v>
      </c>
      <c r="T16" s="14">
        <v>1.5E-5</v>
      </c>
      <c r="U16" s="15">
        <v>0</v>
      </c>
      <c r="V16" s="14">
        <v>2.9799999999999999E-5</v>
      </c>
      <c r="W16" s="14">
        <v>2.02E-5</v>
      </c>
      <c r="X16" s="14">
        <v>1.04E-5</v>
      </c>
      <c r="Y16" s="15">
        <v>0</v>
      </c>
      <c r="Z16" s="14">
        <v>1.0900000000000001E-5</v>
      </c>
      <c r="AA16" s="14">
        <v>1.42E-3</v>
      </c>
      <c r="AB16" s="14">
        <v>6.0399999999999998E-5</v>
      </c>
      <c r="AC16" s="10">
        <v>7.9100000000000004E-3</v>
      </c>
      <c r="AD16" s="10">
        <v>1.39E-3</v>
      </c>
      <c r="AE16" s="10">
        <v>3.5299999999999997E-5</v>
      </c>
      <c r="AF16" s="11">
        <v>0</v>
      </c>
      <c r="AG16" s="10">
        <v>1.4300000000000001E-3</v>
      </c>
      <c r="AH16" s="10">
        <v>1.4400000000000001E-3</v>
      </c>
      <c r="AI16" s="10">
        <v>4.1100000000000003E-5</v>
      </c>
      <c r="AJ16" s="11">
        <v>0</v>
      </c>
      <c r="AK16" s="10">
        <v>4.1100000000000003E-5</v>
      </c>
      <c r="AL16" s="10">
        <v>1.26E-5</v>
      </c>
      <c r="AM16" s="17">
        <v>8.7060099999999998E-10</v>
      </c>
      <c r="AN16" s="17">
        <v>7.8100000000000001E-3</v>
      </c>
      <c r="AO16" s="17">
        <v>1.49E-3</v>
      </c>
      <c r="AP16" s="18"/>
      <c r="AQ16" s="18"/>
      <c r="AR16" s="18"/>
      <c r="AS16" s="18"/>
    </row>
    <row r="17" spans="1:45" ht="13">
      <c r="A17" s="2" t="s">
        <v>12</v>
      </c>
      <c r="B17" s="2" t="s">
        <v>13</v>
      </c>
      <c r="C17" s="2" t="s">
        <v>53</v>
      </c>
      <c r="D17" s="5">
        <v>25</v>
      </c>
      <c r="E17" s="5">
        <v>8.3000000000000007</v>
      </c>
      <c r="F17" s="5">
        <v>0.1</v>
      </c>
      <c r="G17" s="5">
        <v>0.1</v>
      </c>
      <c r="H17" s="6">
        <v>1.6420000000000001E-2</v>
      </c>
      <c r="I17" s="6">
        <v>1.751E-3</v>
      </c>
      <c r="J17" s="6">
        <v>1.743E-3</v>
      </c>
      <c r="K17" s="3">
        <v>0</v>
      </c>
      <c r="L17" s="14">
        <v>1.3899999999999999E-2</v>
      </c>
      <c r="M17" s="14">
        <v>2.2200000000000002E-3</v>
      </c>
      <c r="N17" s="14">
        <v>2.03E-4</v>
      </c>
      <c r="O17" s="14">
        <v>7.9699999999999999E-5</v>
      </c>
      <c r="P17" s="15">
        <v>0</v>
      </c>
      <c r="Q17" s="14">
        <v>2.5100000000000001E-3</v>
      </c>
      <c r="R17" s="14">
        <v>1.6000000000000001E-3</v>
      </c>
      <c r="S17" s="14">
        <v>5.5099999999999998E-5</v>
      </c>
      <c r="T17" s="14">
        <v>1.84E-5</v>
      </c>
      <c r="U17" s="15">
        <v>0</v>
      </c>
      <c r="V17" s="14">
        <v>3.1999999999999999E-5</v>
      </c>
      <c r="W17" s="14">
        <v>2.1699999999999999E-5</v>
      </c>
      <c r="X17" s="14">
        <v>1.1600000000000001E-5</v>
      </c>
      <c r="Y17" s="15">
        <v>0</v>
      </c>
      <c r="Z17" s="14">
        <v>1.4100000000000001E-5</v>
      </c>
      <c r="AA17" s="14">
        <v>1.67E-3</v>
      </c>
      <c r="AB17" s="14">
        <v>6.5300000000000002E-5</v>
      </c>
      <c r="AC17" s="10">
        <v>1.41E-2</v>
      </c>
      <c r="AD17" s="10">
        <v>2.2699999999999999E-3</v>
      </c>
      <c r="AE17" s="10">
        <v>5.9899999999999999E-5</v>
      </c>
      <c r="AF17" s="11">
        <v>0</v>
      </c>
      <c r="AG17" s="10">
        <v>2.33E-3</v>
      </c>
      <c r="AH17" s="10">
        <v>1.6900000000000001E-3</v>
      </c>
      <c r="AI17" s="10">
        <v>4.4299999999999999E-5</v>
      </c>
      <c r="AJ17" s="11">
        <v>0</v>
      </c>
      <c r="AK17" s="10">
        <v>4.4299999999999999E-5</v>
      </c>
      <c r="AL17" s="10">
        <v>1.6200000000000001E-5</v>
      </c>
      <c r="AM17" s="17">
        <v>8.7060099999999998E-10</v>
      </c>
      <c r="AN17" s="17">
        <v>1.4E-2</v>
      </c>
      <c r="AO17" s="17">
        <v>2.4299999999999999E-3</v>
      </c>
      <c r="AP17" s="18"/>
      <c r="AQ17" s="18"/>
      <c r="AR17" s="18"/>
      <c r="AS17" s="18"/>
    </row>
    <row r="18" spans="1:45" ht="13">
      <c r="A18" s="2" t="s">
        <v>12</v>
      </c>
      <c r="B18" s="2" t="s">
        <v>13</v>
      </c>
      <c r="C18" s="2" t="s">
        <v>54</v>
      </c>
      <c r="D18" s="5">
        <v>25</v>
      </c>
      <c r="E18" s="5">
        <v>7.52</v>
      </c>
      <c r="F18" s="5">
        <v>0.1</v>
      </c>
      <c r="G18" s="5">
        <v>0.1</v>
      </c>
      <c r="H18" s="6">
        <v>1.634E-2</v>
      </c>
      <c r="I18" s="6">
        <v>3.5669999999999999E-3</v>
      </c>
      <c r="J18" s="6">
        <v>5.0759999999999998E-3</v>
      </c>
      <c r="K18" s="3">
        <v>0</v>
      </c>
      <c r="L18" s="14">
        <v>1.5900000000000001E-2</v>
      </c>
      <c r="M18" s="14">
        <v>4.26E-4</v>
      </c>
      <c r="N18" s="14">
        <v>3.8800000000000001E-5</v>
      </c>
      <c r="O18" s="14">
        <v>3.0599999999999998E-5</v>
      </c>
      <c r="P18" s="15">
        <v>0</v>
      </c>
      <c r="Q18" s="14">
        <v>4.9600000000000002E-4</v>
      </c>
      <c r="R18" s="14">
        <v>4.5700000000000003E-3</v>
      </c>
      <c r="S18" s="14">
        <v>1.5699999999999999E-4</v>
      </c>
      <c r="T18" s="14">
        <v>1.05E-4</v>
      </c>
      <c r="U18" s="15">
        <v>0</v>
      </c>
      <c r="V18" s="14">
        <v>1.5299999999999999E-5</v>
      </c>
      <c r="W18" s="14">
        <v>1.03E-5</v>
      </c>
      <c r="X18" s="14">
        <v>1.1E-5</v>
      </c>
      <c r="Y18" s="15">
        <v>0</v>
      </c>
      <c r="Z18" s="14">
        <v>2.43E-4</v>
      </c>
      <c r="AA18" s="14">
        <v>4.8300000000000001E-3</v>
      </c>
      <c r="AB18" s="14">
        <v>3.6600000000000002E-5</v>
      </c>
      <c r="AC18" s="10">
        <v>1.6E-2</v>
      </c>
      <c r="AD18" s="10">
        <v>4.2900000000000002E-4</v>
      </c>
      <c r="AE18" s="10">
        <v>2.2900000000000001E-5</v>
      </c>
      <c r="AF18" s="11">
        <v>0</v>
      </c>
      <c r="AG18" s="10">
        <v>4.5199999999999998E-4</v>
      </c>
      <c r="AH18" s="10">
        <v>4.8199999999999996E-3</v>
      </c>
      <c r="AI18" s="10">
        <v>2.1500000000000001E-5</v>
      </c>
      <c r="AJ18" s="11">
        <v>0</v>
      </c>
      <c r="AK18" s="10">
        <v>2.1500000000000001E-5</v>
      </c>
      <c r="AL18" s="10">
        <v>2.7700000000000001E-4</v>
      </c>
      <c r="AM18" s="17">
        <v>8.3887000000000002E-10</v>
      </c>
      <c r="AN18" s="17">
        <v>1.5900000000000001E-2</v>
      </c>
      <c r="AO18" s="17">
        <v>4.4200000000000001E-4</v>
      </c>
      <c r="AP18" s="18"/>
      <c r="AQ18" s="18"/>
      <c r="AR18" s="18"/>
      <c r="AS18" s="18"/>
    </row>
    <row r="19" spans="1:45" ht="13">
      <c r="A19" s="2" t="s">
        <v>12</v>
      </c>
      <c r="B19" s="2" t="s">
        <v>13</v>
      </c>
      <c r="C19" s="2" t="s">
        <v>55</v>
      </c>
      <c r="D19" s="5">
        <v>25</v>
      </c>
      <c r="E19" s="5">
        <v>7.99</v>
      </c>
      <c r="F19" s="5">
        <v>0.1</v>
      </c>
      <c r="G19" s="5">
        <v>0.1</v>
      </c>
      <c r="H19" s="6">
        <v>1.519E-2</v>
      </c>
      <c r="I19" s="6">
        <v>8.2010000000000004E-4</v>
      </c>
      <c r="J19" s="6">
        <v>1.2959999999999999E-2</v>
      </c>
      <c r="K19" s="3">
        <v>0</v>
      </c>
      <c r="L19" s="14">
        <v>1.4E-2</v>
      </c>
      <c r="M19" s="14">
        <v>1.1000000000000001E-3</v>
      </c>
      <c r="N19" s="14">
        <v>1E-4</v>
      </c>
      <c r="O19" s="14">
        <v>1.6900000000000001E-5</v>
      </c>
      <c r="P19" s="15">
        <v>0</v>
      </c>
      <c r="Q19" s="14">
        <v>1.2199999999999999E-3</v>
      </c>
      <c r="R19" s="14">
        <v>1.2200000000000001E-2</v>
      </c>
      <c r="S19" s="14">
        <v>4.17E-4</v>
      </c>
      <c r="T19" s="14">
        <v>5.9599999999999999E-5</v>
      </c>
      <c r="U19" s="15">
        <v>0</v>
      </c>
      <c r="V19" s="14">
        <v>1.2E-4</v>
      </c>
      <c r="W19" s="14">
        <v>8.0699999999999996E-5</v>
      </c>
      <c r="X19" s="14">
        <v>1.84E-5</v>
      </c>
      <c r="Y19" s="15">
        <v>0</v>
      </c>
      <c r="Z19" s="14">
        <v>2.1900000000000001E-4</v>
      </c>
      <c r="AA19" s="14">
        <v>1.26E-2</v>
      </c>
      <c r="AB19" s="14">
        <v>2.1900000000000001E-4</v>
      </c>
      <c r="AC19" s="10">
        <v>1.41E-2</v>
      </c>
      <c r="AD19" s="10">
        <v>1.1100000000000001E-3</v>
      </c>
      <c r="AE19" s="10">
        <v>1.3699999999999999E-5</v>
      </c>
      <c r="AF19" s="11">
        <v>0</v>
      </c>
      <c r="AG19" s="10">
        <v>1.1299999999999999E-3</v>
      </c>
      <c r="AH19" s="10">
        <v>1.2699999999999999E-2</v>
      </c>
      <c r="AI19" s="10">
        <v>1.6699999999999999E-4</v>
      </c>
      <c r="AJ19" s="11">
        <v>0</v>
      </c>
      <c r="AK19" s="10">
        <v>1.6699999999999999E-4</v>
      </c>
      <c r="AL19" s="10">
        <v>2.4600000000000002E-4</v>
      </c>
      <c r="AM19" s="17">
        <v>8.4779599999999997E-10</v>
      </c>
      <c r="AN19" s="17">
        <v>1.4E-2</v>
      </c>
      <c r="AO19" s="17">
        <v>1.16E-3</v>
      </c>
      <c r="AP19" s="18"/>
      <c r="AQ19" s="18"/>
      <c r="AR19" s="18"/>
      <c r="AS19" s="18"/>
    </row>
    <row r="20" spans="1:45" ht="13">
      <c r="A20" s="2" t="s">
        <v>12</v>
      </c>
      <c r="B20" s="2" t="s">
        <v>13</v>
      </c>
      <c r="C20" s="2" t="s">
        <v>56</v>
      </c>
      <c r="D20" s="5">
        <v>25</v>
      </c>
      <c r="E20" s="5">
        <v>8.64</v>
      </c>
      <c r="F20" s="5">
        <v>0.2</v>
      </c>
      <c r="G20" s="5">
        <v>0.2</v>
      </c>
      <c r="H20" s="6">
        <v>1.6289999999999999E-2</v>
      </c>
      <c r="I20" s="6">
        <v>3.056E-4</v>
      </c>
      <c r="J20" s="6">
        <v>3.2799999999999999E-3</v>
      </c>
      <c r="K20" s="3">
        <v>0</v>
      </c>
      <c r="L20" s="14">
        <v>1.12E-2</v>
      </c>
      <c r="M20" s="14">
        <v>4.3699999999999998E-3</v>
      </c>
      <c r="N20" s="14">
        <v>7.0500000000000001E-4</v>
      </c>
      <c r="O20" s="14">
        <v>2.16E-5</v>
      </c>
      <c r="P20" s="15">
        <v>0</v>
      </c>
      <c r="Q20" s="14">
        <v>5.1000000000000004E-3</v>
      </c>
      <c r="R20" s="14">
        <v>2.82E-3</v>
      </c>
      <c r="S20" s="14">
        <v>1.7699999999999999E-4</v>
      </c>
      <c r="T20" s="14">
        <v>4.4399999999999998E-6</v>
      </c>
      <c r="U20" s="15">
        <v>0</v>
      </c>
      <c r="V20" s="14">
        <v>1.3899999999999999E-4</v>
      </c>
      <c r="W20" s="14">
        <v>1.6100000000000001E-4</v>
      </c>
      <c r="X20" s="14">
        <v>5.8300000000000001E-6</v>
      </c>
      <c r="Y20" s="15">
        <v>0</v>
      </c>
      <c r="Z20" s="14">
        <v>1.08E-5</v>
      </c>
      <c r="AA20" s="14">
        <v>3.0000000000000001E-3</v>
      </c>
      <c r="AB20" s="14">
        <v>3.0699999999999998E-4</v>
      </c>
      <c r="AC20" s="10">
        <v>1.17E-2</v>
      </c>
      <c r="AD20" s="10">
        <v>4.62E-3</v>
      </c>
      <c r="AE20" s="10">
        <v>1.6200000000000001E-5</v>
      </c>
      <c r="AF20" s="11">
        <v>0</v>
      </c>
      <c r="AG20" s="10">
        <v>4.6299999999999996E-3</v>
      </c>
      <c r="AH20" s="10">
        <v>3.0899999999999999E-3</v>
      </c>
      <c r="AI20" s="10">
        <v>2.22E-4</v>
      </c>
      <c r="AJ20" s="11">
        <v>0</v>
      </c>
      <c r="AK20" s="10">
        <v>2.22E-4</v>
      </c>
      <c r="AL20" s="10">
        <v>1.2300000000000001E-5</v>
      </c>
      <c r="AM20" s="17">
        <v>9.3016799999999999E-10</v>
      </c>
      <c r="AN20" s="17">
        <v>1.1599999999999999E-2</v>
      </c>
      <c r="AO20" s="17">
        <v>4.7000000000000002E-3</v>
      </c>
      <c r="AP20" s="18"/>
      <c r="AQ20" s="18"/>
      <c r="AR20" s="18"/>
      <c r="AS20" s="18"/>
    </row>
    <row r="21" spans="1:45" ht="13">
      <c r="A21" s="2" t="s">
        <v>12</v>
      </c>
      <c r="B21" s="2" t="s">
        <v>13</v>
      </c>
      <c r="C21" s="2" t="s">
        <v>57</v>
      </c>
      <c r="D21" s="5">
        <v>25</v>
      </c>
      <c r="E21" s="5">
        <v>8.8800000000000008</v>
      </c>
      <c r="F21" s="5">
        <v>0.2</v>
      </c>
      <c r="G21" s="5">
        <v>0.2</v>
      </c>
      <c r="H21" s="6">
        <v>1.515E-2</v>
      </c>
      <c r="I21" s="6">
        <v>8.9800000000000001E-5</v>
      </c>
      <c r="J21" s="6">
        <v>6.1999999999999998E-3</v>
      </c>
      <c r="K21" s="3">
        <v>0</v>
      </c>
      <c r="L21" s="14">
        <v>8.4399999999999996E-3</v>
      </c>
      <c r="M21" s="14">
        <v>5.7600000000000004E-3</v>
      </c>
      <c r="N21" s="14">
        <v>9.2500000000000004E-4</v>
      </c>
      <c r="O21" s="14">
        <v>7.7800000000000001E-6</v>
      </c>
      <c r="P21" s="15">
        <v>0</v>
      </c>
      <c r="Q21" s="14">
        <v>6.7000000000000002E-3</v>
      </c>
      <c r="R21" s="14">
        <v>5.0200000000000002E-3</v>
      </c>
      <c r="S21" s="14">
        <v>3.1399999999999999E-4</v>
      </c>
      <c r="T21" s="14">
        <v>2.1600000000000001E-6</v>
      </c>
      <c r="U21" s="15">
        <v>0</v>
      </c>
      <c r="V21" s="14">
        <v>4.3100000000000001E-4</v>
      </c>
      <c r="W21" s="14">
        <v>4.9700000000000005E-4</v>
      </c>
      <c r="X21" s="14">
        <v>4.9300000000000002E-6</v>
      </c>
      <c r="Y21" s="15">
        <v>0</v>
      </c>
      <c r="Z21" s="14">
        <v>1.11E-5</v>
      </c>
      <c r="AA21" s="14">
        <v>5.3299999999999997E-3</v>
      </c>
      <c r="AB21" s="14">
        <v>9.3300000000000002E-4</v>
      </c>
      <c r="AC21" s="10">
        <v>9.0500000000000008E-3</v>
      </c>
      <c r="AD21" s="10">
        <v>6.1900000000000002E-3</v>
      </c>
      <c r="AE21" s="10">
        <v>6.2500000000000003E-6</v>
      </c>
      <c r="AF21" s="11">
        <v>0</v>
      </c>
      <c r="AG21" s="10">
        <v>6.1900000000000002E-3</v>
      </c>
      <c r="AH21" s="10">
        <v>5.5700000000000003E-3</v>
      </c>
      <c r="AI21" s="10">
        <v>6.9800000000000005E-4</v>
      </c>
      <c r="AJ21" s="11">
        <v>0</v>
      </c>
      <c r="AK21" s="10">
        <v>6.9800000000000005E-4</v>
      </c>
      <c r="AL21" s="10">
        <v>1.27E-5</v>
      </c>
      <c r="AM21" s="17">
        <v>9.3016799999999999E-10</v>
      </c>
      <c r="AN21" s="17">
        <v>8.8900000000000003E-3</v>
      </c>
      <c r="AO21" s="17">
        <v>6.2700000000000004E-3</v>
      </c>
      <c r="AP21" s="18"/>
      <c r="AQ21" s="18"/>
      <c r="AR21" s="18"/>
      <c r="AS21" s="18"/>
    </row>
    <row r="22" spans="1:45" ht="13">
      <c r="A22" s="2" t="s">
        <v>12</v>
      </c>
      <c r="B22" s="2" t="s">
        <v>13</v>
      </c>
      <c r="C22" s="2" t="s">
        <v>58</v>
      </c>
      <c r="D22" s="5">
        <v>25</v>
      </c>
      <c r="E22" s="5">
        <v>8.23</v>
      </c>
      <c r="F22" s="5">
        <v>0.1</v>
      </c>
      <c r="G22" s="5">
        <v>0.1</v>
      </c>
      <c r="H22" s="6">
        <v>1.8499999999999999E-2</v>
      </c>
      <c r="I22" s="6">
        <v>2.3259999999999999E-3</v>
      </c>
      <c r="J22" s="6">
        <v>1.2080000000000001E-3</v>
      </c>
      <c r="K22" s="3">
        <v>0</v>
      </c>
      <c r="L22" s="14">
        <v>1.5900000000000001E-2</v>
      </c>
      <c r="M22" s="14">
        <v>2.1800000000000001E-3</v>
      </c>
      <c r="N22" s="14">
        <v>1.9900000000000001E-4</v>
      </c>
      <c r="O22" s="14">
        <v>1.02E-4</v>
      </c>
      <c r="P22" s="15">
        <v>0</v>
      </c>
      <c r="Q22" s="14">
        <v>2.48E-3</v>
      </c>
      <c r="R22" s="14">
        <v>1.1100000000000001E-3</v>
      </c>
      <c r="S22" s="14">
        <v>3.82E-5</v>
      </c>
      <c r="T22" s="14">
        <v>1.66E-5</v>
      </c>
      <c r="U22" s="15">
        <v>0</v>
      </c>
      <c r="V22" s="14">
        <v>1.9000000000000001E-5</v>
      </c>
      <c r="W22" s="14">
        <v>1.29E-5</v>
      </c>
      <c r="X22" s="14">
        <v>8.8899999999999996E-6</v>
      </c>
      <c r="Y22" s="15">
        <v>0</v>
      </c>
      <c r="Z22" s="14">
        <v>1.15E-5</v>
      </c>
      <c r="AA22" s="14">
        <v>1.17E-3</v>
      </c>
      <c r="AB22" s="14">
        <v>4.07E-5</v>
      </c>
      <c r="AC22" s="10">
        <v>1.6199999999999999E-2</v>
      </c>
      <c r="AD22" s="10">
        <v>2.2200000000000002E-3</v>
      </c>
      <c r="AE22" s="10">
        <v>7.5699999999999997E-5</v>
      </c>
      <c r="AF22" s="11">
        <v>0</v>
      </c>
      <c r="AG22" s="10">
        <v>2.3E-3</v>
      </c>
      <c r="AH22" s="10">
        <v>1.1800000000000001E-3</v>
      </c>
      <c r="AI22" s="10">
        <v>2.6400000000000001E-5</v>
      </c>
      <c r="AJ22" s="11">
        <v>0</v>
      </c>
      <c r="AK22" s="10">
        <v>2.6400000000000001E-5</v>
      </c>
      <c r="AL22" s="10">
        <v>1.33E-5</v>
      </c>
      <c r="AM22" s="17">
        <v>8.7060099999999998E-10</v>
      </c>
      <c r="AN22" s="17">
        <v>1.61E-2</v>
      </c>
      <c r="AO22" s="17">
        <v>2.3800000000000002E-3</v>
      </c>
      <c r="AP22" s="18"/>
      <c r="AQ22" s="18"/>
      <c r="AR22" s="18"/>
      <c r="AS22" s="18"/>
    </row>
    <row r="23" spans="1:45" ht="13">
      <c r="A23" s="2" t="s">
        <v>12</v>
      </c>
      <c r="B23" s="2" t="s">
        <v>60</v>
      </c>
      <c r="C23" s="2" t="s">
        <v>59</v>
      </c>
      <c r="D23" s="5">
        <v>25</v>
      </c>
      <c r="E23" s="5">
        <v>7.58</v>
      </c>
      <c r="F23" s="5">
        <v>0.1</v>
      </c>
      <c r="G23" s="5">
        <v>0.15</v>
      </c>
      <c r="H23" s="6">
        <v>1.5949999999999999E-2</v>
      </c>
      <c r="I23" s="6">
        <v>4.744E-3</v>
      </c>
      <c r="J23" s="6">
        <v>5.5160000000000001E-3</v>
      </c>
      <c r="K23" s="6">
        <v>2.5000000000000001E-2</v>
      </c>
      <c r="L23" s="14">
        <v>1.5299999999999999E-2</v>
      </c>
      <c r="M23" s="14">
        <v>5.1400000000000003E-4</v>
      </c>
      <c r="N23" s="14">
        <v>4.2200000000000003E-5</v>
      </c>
      <c r="O23" s="14">
        <v>4.2899999999999999E-5</v>
      </c>
      <c r="P23" s="14">
        <v>1.3799999999999999E-4</v>
      </c>
      <c r="Q23" s="14">
        <v>7.3700000000000002E-4</v>
      </c>
      <c r="R23" s="14">
        <v>4.6299999999999996E-3</v>
      </c>
      <c r="S23" s="14">
        <v>1.47E-4</v>
      </c>
      <c r="T23" s="14">
        <v>1.2300000000000001E-4</v>
      </c>
      <c r="U23" s="14">
        <v>3.8200000000000002E-4</v>
      </c>
      <c r="V23" s="14">
        <v>1.9599999999999999E-5</v>
      </c>
      <c r="W23" s="14">
        <v>1.1600000000000001E-5</v>
      </c>
      <c r="X23" s="14">
        <v>1.42E-5</v>
      </c>
      <c r="Y23" s="14">
        <v>4.0000000000000003E-5</v>
      </c>
      <c r="Z23" s="14">
        <v>2.05E-4</v>
      </c>
      <c r="AA23" s="14">
        <v>5.28E-3</v>
      </c>
      <c r="AB23" s="14">
        <v>8.5400000000000002E-5</v>
      </c>
      <c r="AC23" s="10">
        <v>1.54E-2</v>
      </c>
      <c r="AD23" s="10">
        <v>5.4299999999999997E-4</v>
      </c>
      <c r="AE23" s="10">
        <v>3.1900000000000003E-5</v>
      </c>
      <c r="AF23" s="10">
        <v>9.5400000000000001E-5</v>
      </c>
      <c r="AG23" s="10">
        <v>6.7000000000000002E-4</v>
      </c>
      <c r="AH23" s="10">
        <v>5.2599999999999999E-3</v>
      </c>
      <c r="AI23" s="10">
        <v>3.5500000000000002E-5</v>
      </c>
      <c r="AJ23" s="10">
        <v>4.8699999999999998E-5</v>
      </c>
      <c r="AK23" s="10">
        <v>8.42E-5</v>
      </c>
      <c r="AL23" s="10">
        <v>2.2599999999999999E-4</v>
      </c>
      <c r="AM23" s="17">
        <v>9.2971899999999996E-10</v>
      </c>
      <c r="AN23" s="17">
        <v>1.54E-2</v>
      </c>
      <c r="AO23" s="17">
        <v>5.4500000000000002E-4</v>
      </c>
      <c r="AP23" s="18"/>
      <c r="AQ23" s="18"/>
      <c r="AR23" s="18"/>
      <c r="AS23" s="18"/>
    </row>
    <row r="24" spans="1:45" ht="13">
      <c r="A24" s="2" t="s">
        <v>12</v>
      </c>
      <c r="B24" s="2" t="s">
        <v>60</v>
      </c>
      <c r="C24" s="2" t="s">
        <v>61</v>
      </c>
      <c r="D24" s="5">
        <v>25</v>
      </c>
      <c r="E24" s="5">
        <v>7.6</v>
      </c>
      <c r="F24" s="5">
        <v>0.1</v>
      </c>
      <c r="G24" s="5">
        <v>0.15</v>
      </c>
      <c r="H24" s="6">
        <v>1.6049999999999998E-2</v>
      </c>
      <c r="I24" s="6">
        <v>4.065E-3</v>
      </c>
      <c r="J24" s="6">
        <v>5.8279999999999998E-3</v>
      </c>
      <c r="K24" s="6">
        <v>2.5000000000000001E-2</v>
      </c>
      <c r="L24" s="14">
        <v>1.54E-2</v>
      </c>
      <c r="M24" s="14">
        <v>5.4000000000000001E-4</v>
      </c>
      <c r="N24" s="14">
        <v>4.4400000000000002E-5</v>
      </c>
      <c r="O24" s="14">
        <v>3.8600000000000003E-5</v>
      </c>
      <c r="P24" s="14">
        <v>1.45E-4</v>
      </c>
      <c r="Q24" s="14">
        <v>7.6800000000000002E-4</v>
      </c>
      <c r="R24" s="14">
        <v>4.9100000000000003E-3</v>
      </c>
      <c r="S24" s="14">
        <v>1.56E-4</v>
      </c>
      <c r="T24" s="14">
        <v>1.12E-4</v>
      </c>
      <c r="U24" s="14">
        <v>4.0499999999999998E-4</v>
      </c>
      <c r="V24" s="14">
        <v>2.1800000000000001E-5</v>
      </c>
      <c r="W24" s="14">
        <v>1.29E-5</v>
      </c>
      <c r="X24" s="14">
        <v>1.3499999999999999E-5</v>
      </c>
      <c r="Y24" s="14">
        <v>4.4400000000000002E-5</v>
      </c>
      <c r="Z24" s="14">
        <v>2.0799999999999999E-4</v>
      </c>
      <c r="AA24" s="14">
        <v>5.5799999999999999E-3</v>
      </c>
      <c r="AB24" s="14">
        <v>9.2600000000000001E-5</v>
      </c>
      <c r="AC24" s="10">
        <v>1.55E-2</v>
      </c>
      <c r="AD24" s="10">
        <v>5.6999999999999998E-4</v>
      </c>
      <c r="AE24" s="10">
        <v>2.8799999999999999E-5</v>
      </c>
      <c r="AF24" s="10">
        <v>1.01E-4</v>
      </c>
      <c r="AG24" s="10">
        <v>6.9899999999999997E-4</v>
      </c>
      <c r="AH24" s="10">
        <v>5.5599999999999998E-3</v>
      </c>
      <c r="AI24" s="10">
        <v>3.9100000000000002E-5</v>
      </c>
      <c r="AJ24" s="10">
        <v>5.3999999999999998E-5</v>
      </c>
      <c r="AK24" s="10">
        <v>9.31E-5</v>
      </c>
      <c r="AL24" s="10">
        <v>2.2800000000000001E-4</v>
      </c>
      <c r="AM24" s="17">
        <v>9.2558100000000003E-10</v>
      </c>
      <c r="AN24" s="17">
        <v>1.55E-2</v>
      </c>
      <c r="AO24" s="17">
        <v>5.6999999999999998E-4</v>
      </c>
      <c r="AP24" s="18"/>
      <c r="AQ24" s="18"/>
      <c r="AR24" s="18"/>
      <c r="AS24" s="18"/>
    </row>
    <row r="25" spans="1:45" ht="13">
      <c r="A25" s="2" t="s">
        <v>12</v>
      </c>
      <c r="B25" s="2" t="s">
        <v>60</v>
      </c>
      <c r="C25" s="2" t="s">
        <v>62</v>
      </c>
      <c r="D25" s="5">
        <v>25</v>
      </c>
      <c r="E25" s="5">
        <v>8.41</v>
      </c>
      <c r="F25" s="5">
        <v>0.1</v>
      </c>
      <c r="G25" s="5">
        <v>0.15</v>
      </c>
      <c r="H25" s="6">
        <v>1.6899999999999998E-2</v>
      </c>
      <c r="I25" s="6">
        <v>2.039E-3</v>
      </c>
      <c r="J25" s="6">
        <v>2.47E-3</v>
      </c>
      <c r="K25" s="6">
        <v>2.5000000000000001E-2</v>
      </c>
      <c r="L25" s="14">
        <v>1.2800000000000001E-2</v>
      </c>
      <c r="M25" s="14">
        <v>2.8999999999999998E-3</v>
      </c>
      <c r="N25" s="14">
        <v>2.3900000000000001E-4</v>
      </c>
      <c r="O25" s="14">
        <v>1.01E-4</v>
      </c>
      <c r="P25" s="14">
        <v>7.6999999999999996E-4</v>
      </c>
      <c r="Q25" s="14">
        <v>4.0099999999999997E-3</v>
      </c>
      <c r="R25" s="14">
        <v>2E-3</v>
      </c>
      <c r="S25" s="14">
        <v>6.3999999999999997E-5</v>
      </c>
      <c r="T25" s="14">
        <v>2.2399999999999999E-5</v>
      </c>
      <c r="U25" s="14">
        <v>1.63E-4</v>
      </c>
      <c r="V25" s="14">
        <v>5.7200000000000001E-5</v>
      </c>
      <c r="W25" s="14">
        <v>3.3899999999999997E-5</v>
      </c>
      <c r="X25" s="14">
        <v>1.7499999999999998E-5</v>
      </c>
      <c r="Y25" s="14">
        <v>1.16E-4</v>
      </c>
      <c r="Z25" s="14">
        <v>1.3200000000000001E-5</v>
      </c>
      <c r="AA25" s="14">
        <v>2.2499999999999998E-3</v>
      </c>
      <c r="AB25" s="14">
        <v>2.2499999999999999E-4</v>
      </c>
      <c r="AC25" s="10">
        <v>1.32E-2</v>
      </c>
      <c r="AD25" s="10">
        <v>3.1099999999999999E-3</v>
      </c>
      <c r="AE25" s="10">
        <v>7.7100000000000004E-5</v>
      </c>
      <c r="AF25" s="10">
        <v>5.4600000000000004E-4</v>
      </c>
      <c r="AG25" s="10">
        <v>3.7299999999999998E-3</v>
      </c>
      <c r="AH25" s="10">
        <v>2.2399999999999998E-3</v>
      </c>
      <c r="AI25" s="10">
        <v>9.8800000000000003E-5</v>
      </c>
      <c r="AJ25" s="10">
        <v>1.3899999999999999E-4</v>
      </c>
      <c r="AK25" s="10">
        <v>2.3800000000000001E-4</v>
      </c>
      <c r="AL25" s="10">
        <v>1.43E-5</v>
      </c>
      <c r="AM25" s="17">
        <v>9.3639700000000007E-10</v>
      </c>
      <c r="AN25" s="17">
        <v>1.3599999999999999E-2</v>
      </c>
      <c r="AO25" s="17">
        <v>3.2799999999999999E-3</v>
      </c>
      <c r="AP25" s="18"/>
      <c r="AQ25" s="18"/>
      <c r="AR25" s="18"/>
      <c r="AS25" s="18"/>
    </row>
    <row r="26" spans="1:45" ht="13">
      <c r="A26" s="2" t="s">
        <v>12</v>
      </c>
      <c r="B26" s="2" t="s">
        <v>60</v>
      </c>
      <c r="C26" s="2" t="s">
        <v>63</v>
      </c>
      <c r="D26" s="5">
        <v>25</v>
      </c>
      <c r="E26" s="5">
        <v>8.44</v>
      </c>
      <c r="F26" s="5">
        <v>0.1</v>
      </c>
      <c r="G26" s="5">
        <v>0.15</v>
      </c>
      <c r="H26" s="6">
        <v>1.495E-2</v>
      </c>
      <c r="I26" s="6">
        <v>2.3019999999999998E-3</v>
      </c>
      <c r="J26" s="6">
        <v>3.1640000000000001E-3</v>
      </c>
      <c r="K26" s="6">
        <v>2.5000000000000001E-2</v>
      </c>
      <c r="L26" s="14">
        <v>1.12E-2</v>
      </c>
      <c r="M26" s="14">
        <v>2.7000000000000001E-3</v>
      </c>
      <c r="N26" s="14">
        <v>2.23E-4</v>
      </c>
      <c r="O26" s="14">
        <v>1.06E-4</v>
      </c>
      <c r="P26" s="14">
        <v>7.1699999999999997E-4</v>
      </c>
      <c r="Q26" s="14">
        <v>3.7499999999999999E-3</v>
      </c>
      <c r="R26" s="14">
        <v>2.5400000000000002E-3</v>
      </c>
      <c r="S26" s="14">
        <v>8.1199999999999995E-5</v>
      </c>
      <c r="T26" s="14">
        <v>3.1999999999999999E-5</v>
      </c>
      <c r="U26" s="14">
        <v>2.0699999999999999E-4</v>
      </c>
      <c r="V26" s="14">
        <v>7.7899999999999996E-5</v>
      </c>
      <c r="W26" s="14">
        <v>4.6199999999999998E-5</v>
      </c>
      <c r="X26" s="14">
        <v>2.6800000000000001E-5</v>
      </c>
      <c r="Y26" s="14">
        <v>1.5699999999999999E-4</v>
      </c>
      <c r="Z26" s="14">
        <v>1.56E-5</v>
      </c>
      <c r="AA26" s="14">
        <v>2.8600000000000001E-3</v>
      </c>
      <c r="AB26" s="14">
        <v>3.0800000000000001E-4</v>
      </c>
      <c r="AC26" s="10">
        <v>1.15E-2</v>
      </c>
      <c r="AD26" s="10">
        <v>2.9099999999999998E-3</v>
      </c>
      <c r="AE26" s="10">
        <v>8.14E-5</v>
      </c>
      <c r="AF26" s="10">
        <v>5.0900000000000001E-4</v>
      </c>
      <c r="AG26" s="10">
        <v>3.5000000000000001E-3</v>
      </c>
      <c r="AH26" s="10">
        <v>2.8500000000000001E-3</v>
      </c>
      <c r="AI26" s="10">
        <v>1.35E-4</v>
      </c>
      <c r="AJ26" s="10">
        <v>1.8900000000000001E-4</v>
      </c>
      <c r="AK26" s="10">
        <v>3.2400000000000001E-4</v>
      </c>
      <c r="AL26" s="10">
        <v>1.6900000000000001E-5</v>
      </c>
      <c r="AM26" s="17">
        <v>9.3639700000000007E-10</v>
      </c>
      <c r="AN26" s="17">
        <v>1.1900000000000001E-2</v>
      </c>
      <c r="AO26" s="17">
        <v>3.0699999999999998E-3</v>
      </c>
      <c r="AP26" s="18"/>
      <c r="AQ26" s="18"/>
      <c r="AR26" s="18"/>
      <c r="AS26" s="18"/>
    </row>
    <row r="27" spans="1:45" ht="13">
      <c r="A27" s="2" t="s">
        <v>12</v>
      </c>
      <c r="B27" s="2" t="s">
        <v>60</v>
      </c>
      <c r="C27" s="2" t="s">
        <v>64</v>
      </c>
      <c r="D27" s="5">
        <v>25</v>
      </c>
      <c r="E27" s="5">
        <v>7.86</v>
      </c>
      <c r="F27" s="5">
        <v>0.2</v>
      </c>
      <c r="G27" s="5">
        <v>0.25</v>
      </c>
      <c r="H27" s="6">
        <v>1.4579999999999999E-2</v>
      </c>
      <c r="I27" s="6">
        <v>1.5790000000000001E-3</v>
      </c>
      <c r="J27" s="6">
        <v>1.2540000000000001E-2</v>
      </c>
      <c r="K27" s="6">
        <v>2.5000000000000001E-2</v>
      </c>
      <c r="L27" s="14">
        <v>1.34E-2</v>
      </c>
      <c r="M27" s="14">
        <v>9.3199999999999999E-4</v>
      </c>
      <c r="N27" s="14">
        <v>1.4200000000000001E-4</v>
      </c>
      <c r="O27" s="14">
        <v>2.3099999999999999E-5</v>
      </c>
      <c r="P27" s="14">
        <v>2.2800000000000001E-4</v>
      </c>
      <c r="Q27" s="14">
        <v>1.32E-3</v>
      </c>
      <c r="R27" s="14">
        <v>1.06E-2</v>
      </c>
      <c r="S27" s="14">
        <v>6.4000000000000005E-4</v>
      </c>
      <c r="T27" s="14">
        <v>8.3399999999999994E-5</v>
      </c>
      <c r="U27" s="14">
        <v>7.9900000000000001E-4</v>
      </c>
      <c r="V27" s="14">
        <v>8.9300000000000002E-5</v>
      </c>
      <c r="W27" s="14">
        <v>9.9300000000000001E-5</v>
      </c>
      <c r="X27" s="14">
        <v>1.7799999999999999E-5</v>
      </c>
      <c r="Y27" s="14">
        <v>1.5300000000000001E-4</v>
      </c>
      <c r="Z27" s="14">
        <v>2.3800000000000001E-4</v>
      </c>
      <c r="AA27" s="14">
        <v>1.21E-2</v>
      </c>
      <c r="AB27" s="14">
        <v>3.59E-4</v>
      </c>
      <c r="AC27" s="10">
        <v>1.3599999999999999E-2</v>
      </c>
      <c r="AD27" s="10">
        <v>9.9099999999999991E-4</v>
      </c>
      <c r="AE27" s="10">
        <v>1.6900000000000001E-5</v>
      </c>
      <c r="AF27" s="10">
        <v>1.4899999999999999E-4</v>
      </c>
      <c r="AG27" s="10">
        <v>1.16E-3</v>
      </c>
      <c r="AH27" s="10">
        <v>1.21E-2</v>
      </c>
      <c r="AI27" s="10">
        <v>1.8200000000000001E-4</v>
      </c>
      <c r="AJ27" s="10">
        <v>1.8200000000000001E-4</v>
      </c>
      <c r="AK27" s="10">
        <v>3.6400000000000001E-4</v>
      </c>
      <c r="AL27" s="10">
        <v>2.5700000000000001E-4</v>
      </c>
      <c r="AM27" s="17">
        <v>9.3639700000000007E-10</v>
      </c>
      <c r="AN27" s="17">
        <v>1.37E-2</v>
      </c>
      <c r="AO27" s="17">
        <v>9.2599999999999996E-4</v>
      </c>
      <c r="AP27" s="18"/>
      <c r="AQ27" s="18"/>
      <c r="AR27" s="18"/>
      <c r="AS27" s="18"/>
    </row>
    <row r="28" spans="1:45" ht="13">
      <c r="A28" s="2" t="s">
        <v>12</v>
      </c>
      <c r="B28" s="2" t="s">
        <v>60</v>
      </c>
      <c r="C28" s="2" t="s">
        <v>65</v>
      </c>
      <c r="D28" s="5">
        <v>25</v>
      </c>
      <c r="E28" s="5">
        <v>8.32</v>
      </c>
      <c r="F28" s="5">
        <v>0.1</v>
      </c>
      <c r="G28" s="5">
        <v>0.15</v>
      </c>
      <c r="H28" s="6">
        <v>8.2580000000000001E-4</v>
      </c>
      <c r="I28" s="6">
        <v>2.294E-3</v>
      </c>
      <c r="J28" s="6">
        <v>1.518E-3</v>
      </c>
      <c r="K28" s="6">
        <v>2.5000000000000001E-2</v>
      </c>
      <c r="L28" s="14">
        <v>6.6299999999999996E-4</v>
      </c>
      <c r="M28" s="14">
        <v>1.21E-4</v>
      </c>
      <c r="N28" s="14">
        <v>1.01E-5</v>
      </c>
      <c r="O28" s="14">
        <v>5.0599999999999998E-6</v>
      </c>
      <c r="P28" s="14">
        <v>3.3399999999999999E-5</v>
      </c>
      <c r="Q28" s="14">
        <v>1.7000000000000001E-4</v>
      </c>
      <c r="R28" s="14">
        <v>1.25E-3</v>
      </c>
      <c r="S28" s="14">
        <v>3.9799999999999998E-5</v>
      </c>
      <c r="T28" s="14">
        <v>1.66E-5</v>
      </c>
      <c r="U28" s="14">
        <v>1.05E-4</v>
      </c>
      <c r="V28" s="14">
        <v>2.8900000000000001E-5</v>
      </c>
      <c r="W28" s="14">
        <v>1.7200000000000001E-5</v>
      </c>
      <c r="X28" s="14">
        <v>1.0499999999999999E-5</v>
      </c>
      <c r="Y28" s="14">
        <v>6.05E-5</v>
      </c>
      <c r="Z28" s="14">
        <v>1.01E-5</v>
      </c>
      <c r="AA28" s="14">
        <v>1.41E-3</v>
      </c>
      <c r="AB28" s="14">
        <v>1.17E-4</v>
      </c>
      <c r="AC28" s="10">
        <v>6.7599999999999995E-4</v>
      </c>
      <c r="AD28" s="10">
        <v>1.2999999999999999E-4</v>
      </c>
      <c r="AE28" s="10">
        <v>3.7400000000000002E-6</v>
      </c>
      <c r="AF28" s="10">
        <v>2.3300000000000001E-5</v>
      </c>
      <c r="AG28" s="10">
        <v>1.5699999999999999E-4</v>
      </c>
      <c r="AH28" s="10">
        <v>1.4E-3</v>
      </c>
      <c r="AI28" s="10">
        <v>5.0099999999999998E-5</v>
      </c>
      <c r="AJ28" s="10">
        <v>7.2700000000000005E-5</v>
      </c>
      <c r="AK28" s="10">
        <v>1.2300000000000001E-4</v>
      </c>
      <c r="AL28" s="10">
        <v>1.1E-5</v>
      </c>
      <c r="AM28" s="17">
        <v>9.3639700000000007E-10</v>
      </c>
      <c r="AN28" s="17">
        <v>6.9099999999999999E-4</v>
      </c>
      <c r="AO28" s="17">
        <v>1.35E-4</v>
      </c>
      <c r="AP28" s="18"/>
      <c r="AQ28" s="18"/>
      <c r="AR28" s="18"/>
      <c r="AS28" s="18"/>
    </row>
    <row r="29" spans="1:45" ht="13">
      <c r="A29" s="2" t="s">
        <v>12</v>
      </c>
      <c r="B29" s="2" t="s">
        <v>60</v>
      </c>
      <c r="C29" s="2" t="s">
        <v>66</v>
      </c>
      <c r="D29" s="5">
        <v>25</v>
      </c>
      <c r="E29" s="5">
        <v>8.36</v>
      </c>
      <c r="F29" s="5">
        <v>0.1</v>
      </c>
      <c r="G29" s="5">
        <v>0.15</v>
      </c>
      <c r="H29" s="6">
        <v>4.3159999999999997E-4</v>
      </c>
      <c r="I29" s="6">
        <v>2.2959999999999999E-3</v>
      </c>
      <c r="J29" s="6">
        <v>1.6440000000000001E-3</v>
      </c>
      <c r="K29" s="6">
        <v>2.5000000000000001E-2</v>
      </c>
      <c r="L29" s="14">
        <v>3.4000000000000002E-4</v>
      </c>
      <c r="M29" s="14">
        <v>6.8300000000000007E-5</v>
      </c>
      <c r="N29" s="14">
        <v>5.6500000000000001E-6</v>
      </c>
      <c r="O29" s="14">
        <v>2.8499999999999998E-6</v>
      </c>
      <c r="P29" s="14">
        <v>1.88E-5</v>
      </c>
      <c r="Q29" s="14">
        <v>9.5500000000000004E-5</v>
      </c>
      <c r="R29" s="14">
        <v>1.33E-3</v>
      </c>
      <c r="S29" s="14">
        <v>4.2700000000000001E-5</v>
      </c>
      <c r="T29" s="14">
        <v>1.7799999999999999E-5</v>
      </c>
      <c r="U29" s="14">
        <v>1.12E-4</v>
      </c>
      <c r="V29" s="14">
        <v>3.3899999999999997E-5</v>
      </c>
      <c r="W29" s="14">
        <v>2.02E-5</v>
      </c>
      <c r="X29" s="14">
        <v>1.24E-5</v>
      </c>
      <c r="Y29" s="14">
        <v>7.1099999999999994E-5</v>
      </c>
      <c r="Z29" s="14">
        <v>9.8500000000000006E-6</v>
      </c>
      <c r="AA29" s="14">
        <v>1.5100000000000001E-3</v>
      </c>
      <c r="AB29" s="14">
        <v>1.3799999999999999E-4</v>
      </c>
      <c r="AC29" s="10">
        <v>3.4699999999999998E-4</v>
      </c>
      <c r="AD29" s="10">
        <v>7.2899999999999997E-5</v>
      </c>
      <c r="AE29" s="10">
        <v>2.1100000000000001E-6</v>
      </c>
      <c r="AF29" s="10">
        <v>1.31E-5</v>
      </c>
      <c r="AG29" s="10">
        <v>8.81E-5</v>
      </c>
      <c r="AH29" s="10">
        <v>1.5E-3</v>
      </c>
      <c r="AI29" s="10">
        <v>5.8900000000000002E-5</v>
      </c>
      <c r="AJ29" s="10">
        <v>8.5400000000000002E-5</v>
      </c>
      <c r="AK29" s="10">
        <v>1.44E-4</v>
      </c>
      <c r="AL29" s="10">
        <v>1.0699999999999999E-5</v>
      </c>
      <c r="AM29" s="17">
        <v>9.3639700000000007E-10</v>
      </c>
      <c r="AN29" s="17">
        <v>3.5500000000000001E-4</v>
      </c>
      <c r="AO29" s="17">
        <v>7.6199999999999995E-5</v>
      </c>
      <c r="AP29" s="18"/>
      <c r="AQ29" s="18"/>
      <c r="AR29" s="18"/>
      <c r="AS29" s="18"/>
    </row>
    <row r="30" spans="1:45" ht="13">
      <c r="A30" s="2" t="s">
        <v>12</v>
      </c>
      <c r="B30" s="2" t="s">
        <v>60</v>
      </c>
      <c r="C30" s="2" t="s">
        <v>67</v>
      </c>
      <c r="D30" s="5">
        <v>25</v>
      </c>
      <c r="E30" s="5">
        <v>8.5399999999999991</v>
      </c>
      <c r="F30" s="5">
        <v>0.1</v>
      </c>
      <c r="G30" s="5">
        <v>0.15</v>
      </c>
      <c r="H30" s="6">
        <v>4.3810000000000003E-3</v>
      </c>
      <c r="I30" s="6">
        <v>1.4940000000000001E-3</v>
      </c>
      <c r="J30" s="6">
        <v>2.738E-3</v>
      </c>
      <c r="K30" s="6">
        <v>2.5000000000000001E-2</v>
      </c>
      <c r="L30" s="14">
        <v>3.1099999999999999E-3</v>
      </c>
      <c r="M30" s="14">
        <v>9.4399999999999996E-4</v>
      </c>
      <c r="N30" s="14">
        <v>7.8200000000000003E-5</v>
      </c>
      <c r="O30" s="14">
        <v>2.5000000000000001E-5</v>
      </c>
      <c r="P30" s="14">
        <v>2.5599999999999999E-4</v>
      </c>
      <c r="Q30" s="14">
        <v>1.2999999999999999E-3</v>
      </c>
      <c r="R30" s="14">
        <v>2.16E-3</v>
      </c>
      <c r="S30" s="14">
        <v>6.9200000000000002E-5</v>
      </c>
      <c r="T30" s="14">
        <v>1.8300000000000001E-5</v>
      </c>
      <c r="U30" s="14">
        <v>1.7899999999999999E-4</v>
      </c>
      <c r="V30" s="14">
        <v>8.3200000000000003E-5</v>
      </c>
      <c r="W30" s="14">
        <v>4.9499999999999997E-5</v>
      </c>
      <c r="X30" s="14">
        <v>1.9300000000000002E-5</v>
      </c>
      <c r="Y30" s="14">
        <v>1.7200000000000001E-4</v>
      </c>
      <c r="Z30" s="14">
        <v>1.06E-5</v>
      </c>
      <c r="AA30" s="14">
        <v>2.4299999999999999E-3</v>
      </c>
      <c r="AB30" s="14">
        <v>3.2400000000000001E-4</v>
      </c>
      <c r="AC30" s="10">
        <v>3.2000000000000002E-3</v>
      </c>
      <c r="AD30" s="10">
        <v>1.0200000000000001E-3</v>
      </c>
      <c r="AE30" s="10">
        <v>1.9000000000000001E-5</v>
      </c>
      <c r="AF30" s="10">
        <v>1.8100000000000001E-4</v>
      </c>
      <c r="AG30" s="10">
        <v>1.2199999999999999E-3</v>
      </c>
      <c r="AH30" s="10">
        <v>2.4099999999999998E-3</v>
      </c>
      <c r="AI30" s="10">
        <v>1.4200000000000001E-4</v>
      </c>
      <c r="AJ30" s="10">
        <v>2.05E-4</v>
      </c>
      <c r="AK30" s="10">
        <v>3.4699999999999998E-4</v>
      </c>
      <c r="AL30" s="10">
        <v>1.1399999999999999E-5</v>
      </c>
      <c r="AM30" s="17">
        <v>9.3639700000000007E-10</v>
      </c>
      <c r="AN30" s="17">
        <v>3.31E-3</v>
      </c>
      <c r="AO30" s="17">
        <v>1.07E-3</v>
      </c>
      <c r="AP30" s="18"/>
      <c r="AQ30" s="18"/>
      <c r="AR30" s="18"/>
      <c r="AS30" s="18"/>
    </row>
    <row r="31" spans="1:45" ht="13">
      <c r="A31" s="2" t="s">
        <v>12</v>
      </c>
      <c r="B31" s="2" t="s">
        <v>60</v>
      </c>
      <c r="C31" s="2" t="s">
        <v>68</v>
      </c>
      <c r="D31" s="5">
        <v>25</v>
      </c>
      <c r="E31" s="5">
        <v>8.8800000000000008</v>
      </c>
      <c r="F31" s="5">
        <v>0.2</v>
      </c>
      <c r="G31" s="5">
        <v>0.25</v>
      </c>
      <c r="H31" s="6">
        <v>1.461E-2</v>
      </c>
      <c r="I31" s="6">
        <v>2.307E-4</v>
      </c>
      <c r="J31" s="6">
        <v>6.9930000000000001E-3</v>
      </c>
      <c r="K31" s="6">
        <v>2.5000000000000001E-2</v>
      </c>
      <c r="L31" s="14">
        <v>7.3099999999999997E-3</v>
      </c>
      <c r="M31" s="14">
        <v>5.3E-3</v>
      </c>
      <c r="N31" s="14">
        <v>8.0599999999999997E-4</v>
      </c>
      <c r="O31" s="14">
        <v>1.7799999999999999E-5</v>
      </c>
      <c r="P31" s="14">
        <v>1.24E-3</v>
      </c>
      <c r="Q31" s="14">
        <v>7.3600000000000002E-3</v>
      </c>
      <c r="R31" s="14">
        <v>4.8300000000000001E-3</v>
      </c>
      <c r="S31" s="14">
        <v>2.92E-4</v>
      </c>
      <c r="T31" s="14">
        <v>5.1599999999999997E-6</v>
      </c>
      <c r="U31" s="14">
        <v>3.48E-4</v>
      </c>
      <c r="V31" s="14">
        <v>4.2700000000000002E-4</v>
      </c>
      <c r="W31" s="14">
        <v>4.73E-4</v>
      </c>
      <c r="X31" s="14">
        <v>1.15E-5</v>
      </c>
      <c r="Y31" s="14">
        <v>6.9800000000000005E-4</v>
      </c>
      <c r="Z31" s="14">
        <v>1.04E-5</v>
      </c>
      <c r="AA31" s="14">
        <v>5.47E-3</v>
      </c>
      <c r="AB31" s="14">
        <v>1.6100000000000001E-3</v>
      </c>
      <c r="AC31" s="10">
        <v>7.9100000000000004E-3</v>
      </c>
      <c r="AD31" s="10">
        <v>5.9699999999999996E-3</v>
      </c>
      <c r="AE31" s="10">
        <v>1.4E-5</v>
      </c>
      <c r="AF31" s="10">
        <v>8.5599999999999999E-4</v>
      </c>
      <c r="AG31" s="10">
        <v>6.8399999999999997E-3</v>
      </c>
      <c r="AH31" s="10">
        <v>5.4299999999999999E-3</v>
      </c>
      <c r="AI31" s="10">
        <v>8.34E-4</v>
      </c>
      <c r="AJ31" s="10">
        <v>8.1800000000000004E-4</v>
      </c>
      <c r="AK31" s="10">
        <v>1.65E-3</v>
      </c>
      <c r="AL31" s="10">
        <v>1.11E-5</v>
      </c>
      <c r="AM31" s="17">
        <v>9.3016799999999999E-10</v>
      </c>
      <c r="AN31" s="17">
        <v>8.5699999999999995E-3</v>
      </c>
      <c r="AO31" s="17">
        <v>6.0400000000000002E-3</v>
      </c>
      <c r="AP31" s="18"/>
      <c r="AQ31" s="18"/>
      <c r="AR31" s="18"/>
      <c r="AS31" s="18"/>
    </row>
    <row r="32" spans="1:45" ht="13">
      <c r="A32" s="2" t="s">
        <v>70</v>
      </c>
      <c r="B32" s="2" t="s">
        <v>13</v>
      </c>
      <c r="C32" s="2" t="s">
        <v>69</v>
      </c>
      <c r="D32" s="5">
        <v>12</v>
      </c>
      <c r="E32" s="5">
        <v>8.6</v>
      </c>
      <c r="F32" s="41">
        <v>0.70000010014587599</v>
      </c>
      <c r="G32" s="41">
        <v>0.70000009987046397</v>
      </c>
      <c r="H32" s="6">
        <v>3.65E-3</v>
      </c>
      <c r="I32" s="42">
        <v>1.1800005454824501E-3</v>
      </c>
      <c r="J32" s="42">
        <v>6.3300010542840903E-3</v>
      </c>
      <c r="K32" s="3">
        <v>0</v>
      </c>
      <c r="L32" s="14">
        <v>2.4099999999999998E-3</v>
      </c>
      <c r="M32" s="14">
        <v>8.8199999999999997E-4</v>
      </c>
      <c r="N32" s="14">
        <v>4.7100000000000001E-4</v>
      </c>
      <c r="O32" s="14">
        <v>1.17E-5</v>
      </c>
      <c r="P32" s="14">
        <v>0</v>
      </c>
      <c r="Q32" s="14">
        <v>1.3600000000000001E-3</v>
      </c>
      <c r="R32" s="14">
        <v>4.3499999999999997E-3</v>
      </c>
      <c r="S32" s="14">
        <v>9.9400000000000009E-4</v>
      </c>
      <c r="T32" s="14">
        <v>1.36E-5</v>
      </c>
      <c r="U32" s="14">
        <v>0</v>
      </c>
      <c r="V32" s="14">
        <v>1.37E-4</v>
      </c>
      <c r="W32" s="14">
        <v>7.7499999999999997E-4</v>
      </c>
      <c r="X32" s="14">
        <v>1.24E-5</v>
      </c>
      <c r="Y32" s="15">
        <v>0</v>
      </c>
      <c r="Z32" s="14">
        <v>1.9899999999999999E-5</v>
      </c>
      <c r="AA32" s="14">
        <v>5.3600000000000002E-3</v>
      </c>
      <c r="AB32" s="14">
        <v>9.2400000000000002E-4</v>
      </c>
      <c r="AC32" s="10">
        <v>2.5600000000000002E-3</v>
      </c>
      <c r="AD32" s="10">
        <v>1.2199999999999999E-3</v>
      </c>
      <c r="AE32" s="10">
        <v>8.3000000000000002E-6</v>
      </c>
      <c r="AF32" s="11">
        <v>0</v>
      </c>
      <c r="AG32" s="10">
        <v>1.23E-3</v>
      </c>
      <c r="AH32" s="10">
        <v>5.8399999999999997E-3</v>
      </c>
      <c r="AI32" s="10">
        <v>4.4299999999999998E-4</v>
      </c>
      <c r="AJ32" s="11">
        <v>0</v>
      </c>
      <c r="AK32" s="10">
        <v>4.4299999999999998E-4</v>
      </c>
      <c r="AL32" s="10">
        <v>2.4499999999999999E-5</v>
      </c>
      <c r="AM32" s="17">
        <v>8.4755399999999997E-10</v>
      </c>
      <c r="AN32" s="17">
        <v>2.7299999999999998E-3</v>
      </c>
      <c r="AO32" s="17">
        <v>9.2100000000000005E-4</v>
      </c>
      <c r="AP32" s="18"/>
      <c r="AQ32" s="18"/>
      <c r="AR32" s="18"/>
      <c r="AS32" s="18"/>
    </row>
    <row r="33" spans="1:45" ht="13">
      <c r="A33" s="2" t="s">
        <v>70</v>
      </c>
      <c r="B33" s="2" t="s">
        <v>13</v>
      </c>
      <c r="C33" s="2" t="s">
        <v>72</v>
      </c>
      <c r="D33" s="5">
        <v>12</v>
      </c>
      <c r="E33" s="5">
        <v>8.66</v>
      </c>
      <c r="F33" s="41">
        <v>0.700000093458641</v>
      </c>
      <c r="G33" s="41">
        <v>0.70000009317393497</v>
      </c>
      <c r="H33" s="6">
        <v>3.7000000000000002E-3</v>
      </c>
      <c r="I33" s="42">
        <v>1.1700005121565501E-3</v>
      </c>
      <c r="J33" s="42">
        <v>6.3800010138047704E-3</v>
      </c>
      <c r="K33" s="3">
        <v>0</v>
      </c>
      <c r="L33" s="14">
        <v>2.32E-3</v>
      </c>
      <c r="M33" s="14">
        <v>9.7400000000000004E-4</v>
      </c>
      <c r="N33" s="14">
        <v>5.1999999999999995E-4</v>
      </c>
      <c r="O33" s="14">
        <v>1.27E-5</v>
      </c>
      <c r="P33" s="14">
        <v>0</v>
      </c>
      <c r="Q33" s="14">
        <v>1.5100000000000001E-3</v>
      </c>
      <c r="R33" s="14">
        <v>4.3400000000000001E-3</v>
      </c>
      <c r="S33" s="14">
        <v>9.8999999999999999E-4</v>
      </c>
      <c r="T33" s="14">
        <v>1.33E-5</v>
      </c>
      <c r="U33" s="14">
        <v>0</v>
      </c>
      <c r="V33" s="14">
        <v>1.5699999999999999E-4</v>
      </c>
      <c r="W33" s="14">
        <v>8.8699999999999998E-4</v>
      </c>
      <c r="X33" s="14">
        <v>1.4E-5</v>
      </c>
      <c r="Y33" s="15">
        <v>0</v>
      </c>
      <c r="Z33" s="14">
        <v>1.73E-5</v>
      </c>
      <c r="AA33" s="14">
        <v>5.3400000000000001E-3</v>
      </c>
      <c r="AB33" s="14">
        <v>1.06E-3</v>
      </c>
      <c r="AC33" s="10">
        <v>2.47E-3</v>
      </c>
      <c r="AD33" s="10">
        <v>1.3500000000000001E-3</v>
      </c>
      <c r="AE33" s="10">
        <v>9.1099999999999992E-6</v>
      </c>
      <c r="AF33" s="11">
        <v>0</v>
      </c>
      <c r="AG33" s="10">
        <v>1.3600000000000001E-3</v>
      </c>
      <c r="AH33" s="10">
        <v>5.8799999999999998E-3</v>
      </c>
      <c r="AI33" s="10">
        <v>5.13E-4</v>
      </c>
      <c r="AJ33" s="11">
        <v>0</v>
      </c>
      <c r="AK33" s="10">
        <v>5.13E-4</v>
      </c>
      <c r="AL33" s="10">
        <v>2.16E-5</v>
      </c>
      <c r="AM33" s="17">
        <v>8.4755399999999997E-10</v>
      </c>
      <c r="AN33" s="17">
        <v>2.6700000000000001E-3</v>
      </c>
      <c r="AO33" s="17">
        <v>1.0300000000000001E-3</v>
      </c>
      <c r="AP33" s="18"/>
      <c r="AQ33" s="18"/>
      <c r="AR33" s="18"/>
      <c r="AS33" s="18"/>
    </row>
    <row r="34" spans="1:45" ht="13">
      <c r="A34" s="2" t="s">
        <v>70</v>
      </c>
      <c r="B34" s="2" t="s">
        <v>13</v>
      </c>
      <c r="C34" s="2" t="s">
        <v>73</v>
      </c>
      <c r="D34" s="5">
        <v>12</v>
      </c>
      <c r="E34" s="5">
        <v>8.64</v>
      </c>
      <c r="F34" s="41">
        <v>0.70000009405164099</v>
      </c>
      <c r="G34" s="41">
        <v>0.70000009377608197</v>
      </c>
      <c r="H34" s="6">
        <v>3.6600000000000001E-3</v>
      </c>
      <c r="I34" s="42">
        <v>1.2000005279490999E-3</v>
      </c>
      <c r="J34" s="42">
        <v>6.3700010131794698E-3</v>
      </c>
      <c r="K34" s="3">
        <v>0</v>
      </c>
      <c r="L34" s="14">
        <v>2.3400000000000001E-3</v>
      </c>
      <c r="M34" s="14">
        <v>9.3700000000000001E-4</v>
      </c>
      <c r="N34" s="14">
        <v>5.0000000000000001E-4</v>
      </c>
      <c r="O34" s="14">
        <v>1.26E-5</v>
      </c>
      <c r="P34" s="14">
        <v>0</v>
      </c>
      <c r="Q34" s="14">
        <v>1.4499999999999999E-3</v>
      </c>
      <c r="R34" s="14">
        <v>4.3800000000000002E-3</v>
      </c>
      <c r="S34" s="14">
        <v>9.990000000000001E-4</v>
      </c>
      <c r="T34" s="14">
        <v>1.38E-5</v>
      </c>
      <c r="U34" s="14">
        <v>0</v>
      </c>
      <c r="V34" s="14">
        <v>1.5100000000000001E-4</v>
      </c>
      <c r="W34" s="14">
        <v>8.5499999999999997E-4</v>
      </c>
      <c r="X34" s="14">
        <v>1.3900000000000001E-5</v>
      </c>
      <c r="Y34" s="15">
        <v>0</v>
      </c>
      <c r="Z34" s="14">
        <v>1.8300000000000001E-5</v>
      </c>
      <c r="AA34" s="14">
        <v>5.3899999999999998E-3</v>
      </c>
      <c r="AB34" s="14">
        <v>1.0200000000000001E-3</v>
      </c>
      <c r="AC34" s="10">
        <v>2.49E-3</v>
      </c>
      <c r="AD34" s="10">
        <v>1.2999999999999999E-3</v>
      </c>
      <c r="AE34" s="10">
        <v>8.9800000000000004E-6</v>
      </c>
      <c r="AF34" s="11">
        <v>0</v>
      </c>
      <c r="AG34" s="10">
        <v>1.31E-3</v>
      </c>
      <c r="AH34" s="10">
        <v>5.9100000000000003E-3</v>
      </c>
      <c r="AI34" s="10">
        <v>4.9299999999999995E-4</v>
      </c>
      <c r="AJ34" s="11">
        <v>0</v>
      </c>
      <c r="AK34" s="10">
        <v>4.9299999999999995E-4</v>
      </c>
      <c r="AL34" s="10">
        <v>2.27E-5</v>
      </c>
      <c r="AM34" s="17">
        <v>8.4755399999999997E-10</v>
      </c>
      <c r="AN34" s="17">
        <v>2.6700000000000001E-3</v>
      </c>
      <c r="AO34" s="17">
        <v>9.8799999999999995E-4</v>
      </c>
      <c r="AP34" s="18"/>
      <c r="AQ34" s="18"/>
      <c r="AR34" s="18"/>
      <c r="AS34" s="18"/>
    </row>
    <row r="35" spans="1:45" ht="13">
      <c r="A35" s="2" t="s">
        <v>70</v>
      </c>
      <c r="B35" s="2" t="s">
        <v>13</v>
      </c>
      <c r="C35" s="2" t="s">
        <v>74</v>
      </c>
      <c r="D35" s="5">
        <v>12</v>
      </c>
      <c r="E35" s="5">
        <v>8.6300000000000008</v>
      </c>
      <c r="F35" s="41">
        <v>0.70000009485780001</v>
      </c>
      <c r="G35" s="41">
        <v>0.70000009457444001</v>
      </c>
      <c r="H35" s="6">
        <v>3.6600000000000001E-3</v>
      </c>
      <c r="I35" s="42">
        <v>1.1700005179444801E-3</v>
      </c>
      <c r="J35" s="42">
        <v>6.46000103210878E-3</v>
      </c>
      <c r="K35" s="3">
        <v>0</v>
      </c>
      <c r="L35" s="14">
        <v>2.3600000000000001E-3</v>
      </c>
      <c r="M35" s="14">
        <v>9.2299999999999999E-4</v>
      </c>
      <c r="N35" s="14">
        <v>4.9299999999999995E-4</v>
      </c>
      <c r="O35" s="14">
        <v>1.2099999999999999E-5</v>
      </c>
      <c r="P35" s="14">
        <v>0</v>
      </c>
      <c r="Q35" s="14">
        <v>1.4300000000000001E-3</v>
      </c>
      <c r="R35" s="14">
        <v>4.5799999999999999E-3</v>
      </c>
      <c r="S35" s="14">
        <v>1.0499999999999999E-3</v>
      </c>
      <c r="T35" s="14">
        <v>1.4100000000000001E-5</v>
      </c>
      <c r="U35" s="14">
        <v>0</v>
      </c>
      <c r="V35" s="14">
        <v>1.54E-4</v>
      </c>
      <c r="W35" s="14">
        <v>8.7299999999999997E-4</v>
      </c>
      <c r="X35" s="14">
        <v>1.38E-5</v>
      </c>
      <c r="Y35" s="15">
        <v>0</v>
      </c>
      <c r="Z35" s="14">
        <v>1.95E-5</v>
      </c>
      <c r="AA35" s="14">
        <v>5.64E-3</v>
      </c>
      <c r="AB35" s="14">
        <v>1.0399999999999999E-3</v>
      </c>
      <c r="AC35" s="10">
        <v>2.5100000000000001E-3</v>
      </c>
      <c r="AD35" s="10">
        <v>1.2800000000000001E-3</v>
      </c>
      <c r="AE35" s="10">
        <v>8.6300000000000004E-6</v>
      </c>
      <c r="AF35" s="11">
        <v>0</v>
      </c>
      <c r="AG35" s="10">
        <v>1.2899999999999999E-3</v>
      </c>
      <c r="AH35" s="10">
        <v>6.1700000000000001E-3</v>
      </c>
      <c r="AI35" s="10">
        <v>5.0299999999999997E-4</v>
      </c>
      <c r="AJ35" s="11">
        <v>0</v>
      </c>
      <c r="AK35" s="10">
        <v>5.0299999999999997E-4</v>
      </c>
      <c r="AL35" s="10">
        <v>2.4199999999999999E-5</v>
      </c>
      <c r="AM35" s="17">
        <v>8.4755399999999997E-10</v>
      </c>
      <c r="AN35" s="17">
        <v>2.6900000000000001E-3</v>
      </c>
      <c r="AO35" s="17">
        <v>9.7199999999999999E-4</v>
      </c>
      <c r="AP35" s="18"/>
      <c r="AQ35" s="18"/>
      <c r="AR35" s="18"/>
      <c r="AS35" s="18"/>
    </row>
    <row r="36" spans="1:45" ht="13">
      <c r="A36" s="2" t="s">
        <v>70</v>
      </c>
      <c r="B36" s="2" t="s">
        <v>13</v>
      </c>
      <c r="C36" s="2" t="s">
        <v>75</v>
      </c>
      <c r="D36" s="5">
        <v>22</v>
      </c>
      <c r="E36" s="5">
        <v>8.76</v>
      </c>
      <c r="F36" s="41">
        <v>0.69999986302094197</v>
      </c>
      <c r="G36" s="41">
        <v>0.69999986297469097</v>
      </c>
      <c r="H36" s="6">
        <v>3.7200000000000002E-3</v>
      </c>
      <c r="I36" s="42">
        <v>7.1999969948733299E-4</v>
      </c>
      <c r="J36" s="42">
        <v>5.1699990100843602E-3</v>
      </c>
      <c r="K36" s="3">
        <v>0</v>
      </c>
      <c r="L36" s="14">
        <v>1.99E-3</v>
      </c>
      <c r="M36" s="14">
        <v>1.2800000000000001E-3</v>
      </c>
      <c r="N36" s="14">
        <v>5.6999999999999998E-4</v>
      </c>
      <c r="O36" s="14">
        <v>1.03E-5</v>
      </c>
      <c r="P36" s="14">
        <v>0</v>
      </c>
      <c r="Q36" s="14">
        <v>1.8600000000000001E-3</v>
      </c>
      <c r="R36" s="14">
        <v>3.5899999999999999E-3</v>
      </c>
      <c r="S36" s="14">
        <v>6.78E-4</v>
      </c>
      <c r="T36" s="14">
        <v>8.5499999999999995E-6</v>
      </c>
      <c r="U36" s="14">
        <v>0</v>
      </c>
      <c r="V36" s="14">
        <v>2.02E-4</v>
      </c>
      <c r="W36" s="14">
        <v>8.6200000000000003E-4</v>
      </c>
      <c r="X36" s="14">
        <v>1.31E-5</v>
      </c>
      <c r="Y36" s="15">
        <v>0</v>
      </c>
      <c r="Z36" s="14">
        <v>9.9000000000000001E-6</v>
      </c>
      <c r="AA36" s="14">
        <v>4.28E-3</v>
      </c>
      <c r="AB36" s="14">
        <v>1.08E-3</v>
      </c>
      <c r="AC36" s="10">
        <v>2.2699999999999999E-3</v>
      </c>
      <c r="AD36" s="10">
        <v>1.58E-3</v>
      </c>
      <c r="AE36" s="10">
        <v>6.1999999999999999E-6</v>
      </c>
      <c r="AF36" s="11">
        <v>0</v>
      </c>
      <c r="AG36" s="10">
        <v>1.5900000000000001E-3</v>
      </c>
      <c r="AH36" s="10">
        <v>4.7000000000000002E-3</v>
      </c>
      <c r="AI36" s="10">
        <v>6.5600000000000001E-4</v>
      </c>
      <c r="AJ36" s="11">
        <v>0</v>
      </c>
      <c r="AK36" s="10">
        <v>6.5600000000000001E-4</v>
      </c>
      <c r="AL36" s="10">
        <v>1.1199999999999999E-5</v>
      </c>
      <c r="AM36" s="17">
        <v>1.05953E-9</v>
      </c>
      <c r="AN36" s="17">
        <v>2.31E-3</v>
      </c>
      <c r="AO36" s="17">
        <v>1.41E-3</v>
      </c>
      <c r="AP36" s="18"/>
      <c r="AQ36" s="18"/>
      <c r="AR36" s="18"/>
      <c r="AS36" s="18"/>
    </row>
    <row r="37" spans="1:45" ht="13">
      <c r="A37" s="2" t="s">
        <v>70</v>
      </c>
      <c r="B37" s="2" t="s">
        <v>13</v>
      </c>
      <c r="C37" s="2" t="s">
        <v>76</v>
      </c>
      <c r="D37" s="5">
        <v>22</v>
      </c>
      <c r="E37" s="5">
        <v>8.75</v>
      </c>
      <c r="F37" s="41">
        <v>0.69999986478724796</v>
      </c>
      <c r="G37" s="41">
        <v>0.69999986474612097</v>
      </c>
      <c r="H37" s="6">
        <v>3.6700000000000001E-3</v>
      </c>
      <c r="I37" s="42">
        <v>7.2999969979090703E-4</v>
      </c>
      <c r="J37" s="42">
        <v>5.0799990410166701E-3</v>
      </c>
      <c r="K37" s="3">
        <v>0</v>
      </c>
      <c r="L37" s="14">
        <v>1.99E-3</v>
      </c>
      <c r="M37" s="14">
        <v>1.25E-3</v>
      </c>
      <c r="N37" s="14">
        <v>5.5500000000000005E-4</v>
      </c>
      <c r="O37" s="14">
        <v>1.0200000000000001E-5</v>
      </c>
      <c r="P37" s="14">
        <v>0</v>
      </c>
      <c r="Q37" s="14">
        <v>1.81E-3</v>
      </c>
      <c r="R37" s="14">
        <v>3.5400000000000002E-3</v>
      </c>
      <c r="S37" s="14">
        <v>6.69E-4</v>
      </c>
      <c r="T37" s="14">
        <v>8.5799999999999992E-6</v>
      </c>
      <c r="U37" s="14">
        <v>0</v>
      </c>
      <c r="V37" s="14">
        <v>1.95E-4</v>
      </c>
      <c r="W37" s="14">
        <v>8.3100000000000003E-4</v>
      </c>
      <c r="X37" s="14">
        <v>1.2799999999999999E-5</v>
      </c>
      <c r="Y37" s="15">
        <v>0</v>
      </c>
      <c r="Z37" s="14">
        <v>1.0000000000000001E-5</v>
      </c>
      <c r="AA37" s="14">
        <v>4.2199999999999998E-3</v>
      </c>
      <c r="AB37" s="14">
        <v>1.0399999999999999E-3</v>
      </c>
      <c r="AC37" s="10">
        <v>2.2599999999999999E-3</v>
      </c>
      <c r="AD37" s="10">
        <v>1.5399999999999999E-3</v>
      </c>
      <c r="AE37" s="10">
        <v>6.1299999999999998E-6</v>
      </c>
      <c r="AF37" s="11">
        <v>0</v>
      </c>
      <c r="AG37" s="10">
        <v>1.5499999999999999E-3</v>
      </c>
      <c r="AH37" s="10">
        <v>4.6299999999999996E-3</v>
      </c>
      <c r="AI37" s="10">
        <v>6.3199999999999997E-4</v>
      </c>
      <c r="AJ37" s="11">
        <v>0</v>
      </c>
      <c r="AK37" s="10">
        <v>6.3199999999999997E-4</v>
      </c>
      <c r="AL37" s="10">
        <v>1.1199999999999999E-5</v>
      </c>
      <c r="AM37" s="17">
        <v>1.05953E-9</v>
      </c>
      <c r="AN37" s="17">
        <v>2.3E-3</v>
      </c>
      <c r="AO37" s="17">
        <v>1.3699999999999999E-3</v>
      </c>
      <c r="AP37" s="18"/>
      <c r="AQ37" s="18"/>
      <c r="AR37" s="18"/>
      <c r="AS37" s="18"/>
    </row>
    <row r="38" spans="1:45" ht="13">
      <c r="A38" s="2" t="s">
        <v>70</v>
      </c>
      <c r="B38" s="2" t="s">
        <v>13</v>
      </c>
      <c r="C38" s="2" t="s">
        <v>77</v>
      </c>
      <c r="D38" s="5">
        <v>22</v>
      </c>
      <c r="E38" s="5">
        <v>8.76</v>
      </c>
      <c r="F38" s="41">
        <v>0.699999862854365</v>
      </c>
      <c r="G38" s="41">
        <v>0.69999986280482696</v>
      </c>
      <c r="H38" s="6">
        <v>3.6800000000000001E-3</v>
      </c>
      <c r="I38" s="42">
        <v>7.1999969931242104E-4</v>
      </c>
      <c r="J38" s="42">
        <v>5.2900000000000004E-3</v>
      </c>
      <c r="K38" s="3">
        <v>0</v>
      </c>
      <c r="L38" s="14">
        <v>1.97E-3</v>
      </c>
      <c r="M38" s="14">
        <v>1.2700000000000001E-3</v>
      </c>
      <c r="N38" s="14">
        <v>5.6300000000000002E-4</v>
      </c>
      <c r="O38" s="14">
        <v>1.0200000000000001E-5</v>
      </c>
      <c r="P38" s="14">
        <v>0</v>
      </c>
      <c r="Q38" s="14">
        <v>1.8400000000000001E-3</v>
      </c>
      <c r="R38" s="14">
        <v>3.6700000000000001E-3</v>
      </c>
      <c r="S38" s="14">
        <v>6.9300000000000004E-4</v>
      </c>
      <c r="T38" s="14">
        <v>8.7399999999999993E-6</v>
      </c>
      <c r="U38" s="14">
        <v>0</v>
      </c>
      <c r="V38" s="14">
        <v>2.0699999999999999E-4</v>
      </c>
      <c r="W38" s="14">
        <v>8.8199999999999997E-4</v>
      </c>
      <c r="X38" s="14">
        <v>1.34E-5</v>
      </c>
      <c r="Y38" s="15">
        <v>0</v>
      </c>
      <c r="Z38" s="14">
        <v>1.01E-5</v>
      </c>
      <c r="AA38" s="14">
        <v>4.3800000000000002E-3</v>
      </c>
      <c r="AB38" s="14">
        <v>1.1000000000000001E-3</v>
      </c>
      <c r="AC38" s="10">
        <v>2.2399999999999998E-3</v>
      </c>
      <c r="AD38" s="10">
        <v>1.57E-3</v>
      </c>
      <c r="AE38" s="10">
        <v>6.1399999999999997E-6</v>
      </c>
      <c r="AF38" s="11">
        <v>0</v>
      </c>
      <c r="AG38" s="10">
        <v>1.57E-3</v>
      </c>
      <c r="AH38" s="10">
        <v>4.7999999999999996E-3</v>
      </c>
      <c r="AI38" s="10">
        <v>6.7199999999999996E-4</v>
      </c>
      <c r="AJ38" s="11">
        <v>0</v>
      </c>
      <c r="AK38" s="10">
        <v>6.7199999999999996E-4</v>
      </c>
      <c r="AL38" s="10">
        <v>1.1399999999999999E-5</v>
      </c>
      <c r="AM38" s="17">
        <v>1.05953E-9</v>
      </c>
      <c r="AN38" s="17">
        <v>2.2899999999999999E-3</v>
      </c>
      <c r="AO38" s="17">
        <v>1.39E-3</v>
      </c>
      <c r="AP38" s="18"/>
      <c r="AQ38" s="18"/>
      <c r="AR38" s="18"/>
      <c r="AS38" s="18"/>
    </row>
    <row r="39" spans="1:45" ht="13">
      <c r="A39" s="2" t="s">
        <v>70</v>
      </c>
      <c r="B39" s="2" t="s">
        <v>13</v>
      </c>
      <c r="C39" s="2" t="s">
        <v>78</v>
      </c>
      <c r="D39" s="5">
        <v>22</v>
      </c>
      <c r="E39" s="5">
        <v>8.75</v>
      </c>
      <c r="F39" s="41">
        <v>0.69999986416160398</v>
      </c>
      <c r="G39" s="41">
        <v>0.69999986411526705</v>
      </c>
      <c r="H39" s="6">
        <v>3.6700000000000001E-3</v>
      </c>
      <c r="I39" s="42">
        <v>7.1999970249716995E-4</v>
      </c>
      <c r="J39" s="42">
        <v>5.2300000000000003E-3</v>
      </c>
      <c r="K39" s="3">
        <v>0</v>
      </c>
      <c r="L39" s="14">
        <v>1.99E-3</v>
      </c>
      <c r="M39" s="14">
        <v>1.25E-3</v>
      </c>
      <c r="N39" s="14">
        <v>5.5500000000000005E-4</v>
      </c>
      <c r="O39" s="14">
        <v>1.01E-5</v>
      </c>
      <c r="P39" s="14">
        <v>0</v>
      </c>
      <c r="Q39" s="14">
        <v>1.81E-3</v>
      </c>
      <c r="R39" s="14">
        <v>3.65E-3</v>
      </c>
      <c r="S39" s="14">
        <v>6.8900000000000005E-4</v>
      </c>
      <c r="T39" s="14">
        <v>8.6999999999999997E-6</v>
      </c>
      <c r="U39" s="14">
        <v>0</v>
      </c>
      <c r="V39" s="14">
        <v>2.0100000000000001E-4</v>
      </c>
      <c r="W39" s="14">
        <v>8.5599999999999999E-4</v>
      </c>
      <c r="X39" s="14">
        <v>1.2999999999999999E-5</v>
      </c>
      <c r="Y39" s="15">
        <v>0</v>
      </c>
      <c r="Z39" s="14">
        <v>1.03E-5</v>
      </c>
      <c r="AA39" s="14">
        <v>4.3400000000000001E-3</v>
      </c>
      <c r="AB39" s="14">
        <v>1.07E-3</v>
      </c>
      <c r="AC39" s="10">
        <v>2.2599999999999999E-3</v>
      </c>
      <c r="AD39" s="10">
        <v>1.5399999999999999E-3</v>
      </c>
      <c r="AE39" s="10">
        <v>6.0399999999999998E-6</v>
      </c>
      <c r="AF39" s="11">
        <v>0</v>
      </c>
      <c r="AG39" s="10">
        <v>1.5499999999999999E-3</v>
      </c>
      <c r="AH39" s="10">
        <v>4.7600000000000003E-3</v>
      </c>
      <c r="AI39" s="10">
        <v>6.5099999999999999E-4</v>
      </c>
      <c r="AJ39" s="11">
        <v>0</v>
      </c>
      <c r="AK39" s="10">
        <v>6.5099999999999999E-4</v>
      </c>
      <c r="AL39" s="10">
        <v>1.1600000000000001E-5</v>
      </c>
      <c r="AM39" s="17">
        <v>1.05953E-9</v>
      </c>
      <c r="AN39" s="17">
        <v>2.3E-3</v>
      </c>
      <c r="AO39" s="17">
        <v>1.3699999999999999E-3</v>
      </c>
      <c r="AP39" s="18"/>
      <c r="AQ39" s="18"/>
      <c r="AR39" s="18"/>
      <c r="AS39" s="18"/>
    </row>
    <row r="40" spans="1:45" ht="13">
      <c r="A40" s="2" t="s">
        <v>70</v>
      </c>
      <c r="B40" s="2" t="s">
        <v>13</v>
      </c>
      <c r="C40" s="2" t="s">
        <v>79</v>
      </c>
      <c r="D40" s="5">
        <v>22</v>
      </c>
      <c r="E40" s="5">
        <v>8.77</v>
      </c>
      <c r="F40" s="41">
        <v>0.69999982878575895</v>
      </c>
      <c r="G40" s="41">
        <v>0.69999982882279699</v>
      </c>
      <c r="H40" s="6">
        <v>3.6700000000000001E-3</v>
      </c>
      <c r="I40" s="42">
        <v>1.06999941792389E-3</v>
      </c>
      <c r="J40" s="42">
        <v>5.0899999999999999E-3</v>
      </c>
      <c r="K40" s="3">
        <v>0</v>
      </c>
      <c r="L40" s="14">
        <v>1.9400000000000001E-3</v>
      </c>
      <c r="M40" s="14">
        <v>1.2800000000000001E-3</v>
      </c>
      <c r="N40" s="14">
        <v>5.6800000000000004E-4</v>
      </c>
      <c r="O40" s="14">
        <v>1.5299999999999999E-5</v>
      </c>
      <c r="P40" s="14">
        <v>0</v>
      </c>
      <c r="Q40" s="14">
        <v>1.8600000000000001E-3</v>
      </c>
      <c r="R40" s="14">
        <v>3.5100000000000001E-3</v>
      </c>
      <c r="S40" s="14">
        <v>6.6299999999999996E-4</v>
      </c>
      <c r="T40" s="14">
        <v>1.24E-5</v>
      </c>
      <c r="U40" s="14">
        <v>0</v>
      </c>
      <c r="V40" s="14">
        <v>2.03E-4</v>
      </c>
      <c r="W40" s="14">
        <v>8.6300000000000005E-4</v>
      </c>
      <c r="X40" s="14">
        <v>1.95E-5</v>
      </c>
      <c r="Y40" s="15">
        <v>0</v>
      </c>
      <c r="Z40" s="14">
        <v>9.4599999999999992E-6</v>
      </c>
      <c r="AA40" s="14">
        <v>4.1900000000000001E-3</v>
      </c>
      <c r="AB40" s="14">
        <v>1.08E-3</v>
      </c>
      <c r="AC40" s="10">
        <v>2.2100000000000002E-3</v>
      </c>
      <c r="AD40" s="10">
        <v>1.58E-3</v>
      </c>
      <c r="AE40" s="10">
        <v>9.2099999999999999E-6</v>
      </c>
      <c r="AF40" s="11">
        <v>0</v>
      </c>
      <c r="AG40" s="10">
        <v>1.5900000000000001E-3</v>
      </c>
      <c r="AH40" s="10">
        <v>4.6100000000000004E-3</v>
      </c>
      <c r="AI40" s="10">
        <v>6.6E-4</v>
      </c>
      <c r="AJ40" s="11">
        <v>0</v>
      </c>
      <c r="AK40" s="10">
        <v>6.6E-4</v>
      </c>
      <c r="AL40" s="10">
        <v>1.0699999999999999E-5</v>
      </c>
      <c r="AM40" s="17">
        <v>1.05662E-9</v>
      </c>
      <c r="AN40" s="17">
        <v>2.2599999999999999E-3</v>
      </c>
      <c r="AO40" s="17">
        <v>1.41E-3</v>
      </c>
      <c r="AP40" s="18"/>
      <c r="AQ40" s="18"/>
      <c r="AR40" s="18"/>
      <c r="AS40" s="18"/>
    </row>
    <row r="41" spans="1:45" ht="13">
      <c r="A41" s="2" t="s">
        <v>70</v>
      </c>
      <c r="B41" s="2" t="s">
        <v>13</v>
      </c>
      <c r="C41" s="2" t="s">
        <v>80</v>
      </c>
      <c r="D41" s="5">
        <v>22</v>
      </c>
      <c r="E41" s="5">
        <v>8.76</v>
      </c>
      <c r="F41" s="41">
        <v>0.69999983156905199</v>
      </c>
      <c r="G41" s="41">
        <v>0.69999983160663004</v>
      </c>
      <c r="H41" s="6">
        <v>3.65E-3</v>
      </c>
      <c r="I41" s="42">
        <v>1.0699994287723801E-3</v>
      </c>
      <c r="J41" s="42">
        <v>5.0699999999999999E-3</v>
      </c>
      <c r="K41" s="3">
        <v>0</v>
      </c>
      <c r="L41" s="14">
        <v>1.9499999999999999E-3</v>
      </c>
      <c r="M41" s="14">
        <v>1.2600000000000001E-3</v>
      </c>
      <c r="N41" s="14">
        <v>5.5800000000000001E-4</v>
      </c>
      <c r="O41" s="14">
        <v>1.5099999999999999E-5</v>
      </c>
      <c r="P41" s="14">
        <v>0</v>
      </c>
      <c r="Q41" s="14">
        <v>1.83E-3</v>
      </c>
      <c r="R41" s="14">
        <v>3.5100000000000001E-3</v>
      </c>
      <c r="S41" s="14">
        <v>6.6299999999999996E-4</v>
      </c>
      <c r="T41" s="14">
        <v>1.2500000000000001E-5</v>
      </c>
      <c r="U41" s="14">
        <v>0</v>
      </c>
      <c r="V41" s="14">
        <v>1.9799999999999999E-4</v>
      </c>
      <c r="W41" s="14">
        <v>8.4400000000000002E-4</v>
      </c>
      <c r="X41" s="14">
        <v>1.91E-5</v>
      </c>
      <c r="Y41" s="15">
        <v>0</v>
      </c>
      <c r="Z41" s="14">
        <v>9.6900000000000004E-6</v>
      </c>
      <c r="AA41" s="14">
        <v>4.1900000000000001E-3</v>
      </c>
      <c r="AB41" s="14">
        <v>1.06E-3</v>
      </c>
      <c r="AC41" s="10">
        <v>2.2200000000000002E-3</v>
      </c>
      <c r="AD41" s="10">
        <v>1.5499999999999999E-3</v>
      </c>
      <c r="AE41" s="10">
        <v>9.0399999999999998E-6</v>
      </c>
      <c r="AF41" s="11">
        <v>0</v>
      </c>
      <c r="AG41" s="10">
        <v>1.56E-3</v>
      </c>
      <c r="AH41" s="10">
        <v>4.5999999999999999E-3</v>
      </c>
      <c r="AI41" s="10">
        <v>6.4400000000000004E-4</v>
      </c>
      <c r="AJ41" s="11">
        <v>0</v>
      </c>
      <c r="AK41" s="10">
        <v>6.4400000000000004E-4</v>
      </c>
      <c r="AL41" s="10">
        <v>1.0900000000000001E-5</v>
      </c>
      <c r="AM41" s="17">
        <v>1.05662E-9</v>
      </c>
      <c r="AN41" s="17">
        <v>2.2699999999999999E-3</v>
      </c>
      <c r="AO41" s="17">
        <v>1.3799999999999999E-3</v>
      </c>
      <c r="AP41" s="18"/>
      <c r="AQ41" s="18"/>
      <c r="AR41" s="18"/>
      <c r="AS41" s="18"/>
    </row>
    <row r="42" spans="1:45" ht="13">
      <c r="A42" s="2" t="s">
        <v>70</v>
      </c>
      <c r="B42" s="2" t="s">
        <v>13</v>
      </c>
      <c r="C42" s="2" t="s">
        <v>81</v>
      </c>
      <c r="D42" s="5">
        <v>22</v>
      </c>
      <c r="E42" s="5">
        <v>8.75</v>
      </c>
      <c r="F42" s="41">
        <v>0.69999983632357199</v>
      </c>
      <c r="G42" s="41">
        <v>0.69999983635588303</v>
      </c>
      <c r="H42" s="6">
        <v>3.65E-3</v>
      </c>
      <c r="I42" s="42">
        <v>1.0499994579219699E-3</v>
      </c>
      <c r="J42" s="42">
        <v>5.0800000000000003E-3</v>
      </c>
      <c r="K42" s="3">
        <v>0</v>
      </c>
      <c r="L42" s="14">
        <v>1.97E-3</v>
      </c>
      <c r="M42" s="14">
        <v>1.24E-3</v>
      </c>
      <c r="N42" s="14">
        <v>5.5199999999999997E-4</v>
      </c>
      <c r="O42" s="14">
        <v>1.4600000000000001E-5</v>
      </c>
      <c r="P42" s="14">
        <v>0</v>
      </c>
      <c r="Q42" s="14">
        <v>1.81E-3</v>
      </c>
      <c r="R42" s="14">
        <v>3.5400000000000002E-3</v>
      </c>
      <c r="S42" s="14">
        <v>6.6799999999999997E-4</v>
      </c>
      <c r="T42" s="14">
        <v>1.2300000000000001E-5</v>
      </c>
      <c r="U42" s="14">
        <v>0</v>
      </c>
      <c r="V42" s="14">
        <v>1.95E-4</v>
      </c>
      <c r="W42" s="14">
        <v>8.3000000000000001E-4</v>
      </c>
      <c r="X42" s="14">
        <v>1.84E-5</v>
      </c>
      <c r="Y42" s="15">
        <v>0</v>
      </c>
      <c r="Z42" s="14">
        <v>9.9799999999999993E-6</v>
      </c>
      <c r="AA42" s="14">
        <v>4.2199999999999998E-3</v>
      </c>
      <c r="AB42" s="14">
        <v>1.0399999999999999E-3</v>
      </c>
      <c r="AC42" s="10">
        <v>2.2399999999999998E-3</v>
      </c>
      <c r="AD42" s="10">
        <v>1.5299999999999999E-3</v>
      </c>
      <c r="AE42" s="10">
        <v>8.7600000000000008E-6</v>
      </c>
      <c r="AF42" s="11">
        <v>0</v>
      </c>
      <c r="AG42" s="10">
        <v>1.5399999999999999E-3</v>
      </c>
      <c r="AH42" s="10">
        <v>4.6299999999999996E-3</v>
      </c>
      <c r="AI42" s="10">
        <v>6.3299999999999999E-4</v>
      </c>
      <c r="AJ42" s="11">
        <v>0</v>
      </c>
      <c r="AK42" s="10">
        <v>6.3299999999999999E-4</v>
      </c>
      <c r="AL42" s="10">
        <v>1.1199999999999999E-5</v>
      </c>
      <c r="AM42" s="17">
        <v>1.05662E-9</v>
      </c>
      <c r="AN42" s="17">
        <v>2.2899999999999999E-3</v>
      </c>
      <c r="AO42" s="17">
        <v>1.3600000000000001E-3</v>
      </c>
      <c r="AP42" s="18"/>
      <c r="AQ42" s="18"/>
      <c r="AR42" s="18"/>
      <c r="AS42" s="18"/>
    </row>
    <row r="43" spans="1:45" ht="13">
      <c r="A43" s="2" t="s">
        <v>70</v>
      </c>
      <c r="B43" s="2" t="s">
        <v>13</v>
      </c>
      <c r="C43" s="2" t="s">
        <v>82</v>
      </c>
      <c r="D43" s="5">
        <v>22</v>
      </c>
      <c r="E43" s="5">
        <v>8.75</v>
      </c>
      <c r="F43" s="41">
        <v>0.69999983409424904</v>
      </c>
      <c r="G43" s="41">
        <v>0.69999983413102496</v>
      </c>
      <c r="H43" s="6">
        <v>3.6600000000000001E-3</v>
      </c>
      <c r="I43" s="42">
        <v>1.05999944376091E-3</v>
      </c>
      <c r="J43" s="42">
        <v>5.0499999999999998E-3</v>
      </c>
      <c r="K43" s="3">
        <v>0</v>
      </c>
      <c r="L43" s="14">
        <v>1.98E-3</v>
      </c>
      <c r="M43" s="14">
        <v>1.24E-3</v>
      </c>
      <c r="N43" s="14">
        <v>5.53E-4</v>
      </c>
      <c r="O43" s="14">
        <v>1.4800000000000001E-5</v>
      </c>
      <c r="P43" s="14">
        <v>0</v>
      </c>
      <c r="Q43" s="14">
        <v>1.81E-3</v>
      </c>
      <c r="R43" s="14">
        <v>3.5200000000000001E-3</v>
      </c>
      <c r="S43" s="14">
        <v>6.6399999999999999E-4</v>
      </c>
      <c r="T43" s="14">
        <v>1.24E-5</v>
      </c>
      <c r="U43" s="14">
        <v>0</v>
      </c>
      <c r="V43" s="14">
        <v>1.94E-4</v>
      </c>
      <c r="W43" s="14">
        <v>8.25E-4</v>
      </c>
      <c r="X43" s="14">
        <v>1.8499999999999999E-5</v>
      </c>
      <c r="Y43" s="15">
        <v>0</v>
      </c>
      <c r="Z43" s="14">
        <v>9.9199999999999999E-6</v>
      </c>
      <c r="AA43" s="14">
        <v>4.1900000000000001E-3</v>
      </c>
      <c r="AB43" s="14">
        <v>1.0399999999999999E-3</v>
      </c>
      <c r="AC43" s="10">
        <v>2.2499999999999998E-3</v>
      </c>
      <c r="AD43" s="10">
        <v>1.5399999999999999E-3</v>
      </c>
      <c r="AE43" s="10">
        <v>8.8699999999999998E-6</v>
      </c>
      <c r="AF43" s="11">
        <v>0</v>
      </c>
      <c r="AG43" s="10">
        <v>1.5499999999999999E-3</v>
      </c>
      <c r="AH43" s="10">
        <v>4.5999999999999999E-3</v>
      </c>
      <c r="AI43" s="10">
        <v>6.29E-4</v>
      </c>
      <c r="AJ43" s="11">
        <v>0</v>
      </c>
      <c r="AK43" s="10">
        <v>6.29E-4</v>
      </c>
      <c r="AL43" s="10">
        <v>1.1199999999999999E-5</v>
      </c>
      <c r="AM43" s="17">
        <v>1.05662E-9</v>
      </c>
      <c r="AN43" s="17">
        <v>2.3E-3</v>
      </c>
      <c r="AO43" s="17">
        <v>1.3600000000000001E-3</v>
      </c>
      <c r="AP43" s="18"/>
      <c r="AQ43" s="18"/>
      <c r="AR43" s="18"/>
      <c r="AS43" s="18"/>
    </row>
    <row r="44" spans="1:45" ht="13">
      <c r="A44" s="2" t="s">
        <v>70</v>
      </c>
      <c r="B44" s="2" t="s">
        <v>13</v>
      </c>
      <c r="C44" s="2" t="s">
        <v>83</v>
      </c>
      <c r="D44" s="5">
        <v>32</v>
      </c>
      <c r="E44" s="5">
        <v>8.73</v>
      </c>
      <c r="F44" s="41">
        <v>0.69999961576841496</v>
      </c>
      <c r="G44" s="41">
        <v>0.69999961590213999</v>
      </c>
      <c r="H44" s="6">
        <v>3.6900000000000001E-3</v>
      </c>
      <c r="I44" s="42">
        <v>6.9999906293609002E-4</v>
      </c>
      <c r="J44" s="42">
        <v>5.1999999999999998E-3</v>
      </c>
      <c r="K44" s="3">
        <v>0</v>
      </c>
      <c r="L44" s="14">
        <v>1.91E-3</v>
      </c>
      <c r="M44" s="14">
        <v>1.3799999999999999E-3</v>
      </c>
      <c r="N44" s="14">
        <v>5.1699999999999999E-4</v>
      </c>
      <c r="O44" s="14">
        <v>1.08E-5</v>
      </c>
      <c r="P44" s="14">
        <v>0</v>
      </c>
      <c r="Q44" s="14">
        <v>1.91E-3</v>
      </c>
      <c r="R44" s="14">
        <v>3.7399999999999998E-3</v>
      </c>
      <c r="S44" s="14">
        <v>5.9000000000000003E-4</v>
      </c>
      <c r="T44" s="14">
        <v>1.0699999999999999E-5</v>
      </c>
      <c r="U44" s="14">
        <v>0</v>
      </c>
      <c r="V44" s="14">
        <v>2.42E-4</v>
      </c>
      <c r="W44" s="14">
        <v>7.8399999999999997E-4</v>
      </c>
      <c r="X44" s="14">
        <v>1.7399999999999999E-5</v>
      </c>
      <c r="Y44" s="15">
        <v>0</v>
      </c>
      <c r="Z44" s="14">
        <v>9.7200000000000001E-6</v>
      </c>
      <c r="AA44" s="14">
        <v>4.3400000000000001E-3</v>
      </c>
      <c r="AB44" s="14">
        <v>1.0399999999999999E-3</v>
      </c>
      <c r="AC44" s="10">
        <v>2.3E-3</v>
      </c>
      <c r="AD44" s="10">
        <v>1.5200000000000001E-3</v>
      </c>
      <c r="AE44" s="10">
        <v>5.48E-6</v>
      </c>
      <c r="AF44" s="11">
        <v>0</v>
      </c>
      <c r="AG44" s="10">
        <v>1.5299999999999999E-3</v>
      </c>
      <c r="AH44" s="10">
        <v>4.6499999999999996E-3</v>
      </c>
      <c r="AI44" s="10">
        <v>7.3399999999999995E-4</v>
      </c>
      <c r="AJ44" s="11">
        <v>0</v>
      </c>
      <c r="AK44" s="10">
        <v>7.3399999999999995E-4</v>
      </c>
      <c r="AL44" s="10">
        <v>1.03E-5</v>
      </c>
      <c r="AM44" s="17">
        <v>1.3126100000000001E-9</v>
      </c>
      <c r="AN44" s="17">
        <v>2.16E-3</v>
      </c>
      <c r="AO44" s="17">
        <v>1.5299999999999999E-3</v>
      </c>
      <c r="AP44" s="18"/>
      <c r="AQ44" s="18"/>
      <c r="AR44" s="18"/>
      <c r="AS44" s="18"/>
    </row>
    <row r="45" spans="1:45" ht="13">
      <c r="A45" s="2" t="s">
        <v>70</v>
      </c>
      <c r="B45" s="2" t="s">
        <v>13</v>
      </c>
      <c r="C45" s="2" t="s">
        <v>84</v>
      </c>
      <c r="D45" s="5">
        <v>32</v>
      </c>
      <c r="E45" s="5">
        <v>8.73</v>
      </c>
      <c r="F45" s="41">
        <v>0.69999961217893403</v>
      </c>
      <c r="G45" s="41">
        <v>0.69999961231775898</v>
      </c>
      <c r="H45" s="6">
        <v>3.7599999999999999E-3</v>
      </c>
      <c r="I45" s="42">
        <v>7.0999904012546198E-4</v>
      </c>
      <c r="J45" s="42">
        <v>5.2199999999999998E-3</v>
      </c>
      <c r="K45" s="3">
        <v>0</v>
      </c>
      <c r="L45" s="14">
        <v>1.9499999999999999E-3</v>
      </c>
      <c r="M45" s="14">
        <v>1.41E-3</v>
      </c>
      <c r="N45" s="14">
        <v>5.2599999999999999E-4</v>
      </c>
      <c r="O45" s="14">
        <v>1.11E-5</v>
      </c>
      <c r="P45" s="14">
        <v>0</v>
      </c>
      <c r="Q45" s="14">
        <v>1.9499999999999999E-3</v>
      </c>
      <c r="R45" s="14">
        <v>3.7599999999999999E-3</v>
      </c>
      <c r="S45" s="14">
        <v>5.9199999999999997E-4</v>
      </c>
      <c r="T45" s="14">
        <v>1.08E-5</v>
      </c>
      <c r="U45" s="14">
        <v>0</v>
      </c>
      <c r="V45" s="14">
        <v>2.43E-4</v>
      </c>
      <c r="W45" s="14">
        <v>7.8700000000000005E-4</v>
      </c>
      <c r="X45" s="14">
        <v>1.77E-5</v>
      </c>
      <c r="Y45" s="15">
        <v>0</v>
      </c>
      <c r="Z45" s="14">
        <v>9.7599999999999997E-6</v>
      </c>
      <c r="AA45" s="14">
        <v>4.3600000000000002E-3</v>
      </c>
      <c r="AB45" s="14">
        <v>1.0499999999999999E-3</v>
      </c>
      <c r="AC45" s="10">
        <v>2.3400000000000001E-3</v>
      </c>
      <c r="AD45" s="10">
        <v>1.5499999999999999E-3</v>
      </c>
      <c r="AE45" s="10">
        <v>5.66E-6</v>
      </c>
      <c r="AF45" s="11">
        <v>0</v>
      </c>
      <c r="AG45" s="10">
        <v>1.56E-3</v>
      </c>
      <c r="AH45" s="10">
        <v>4.6699999999999997E-3</v>
      </c>
      <c r="AI45" s="10">
        <v>7.3700000000000002E-4</v>
      </c>
      <c r="AJ45" s="11">
        <v>0</v>
      </c>
      <c r="AK45" s="10">
        <v>7.3700000000000002E-4</v>
      </c>
      <c r="AL45" s="10">
        <v>1.03E-5</v>
      </c>
      <c r="AM45" s="17">
        <v>1.3126100000000001E-9</v>
      </c>
      <c r="AN45" s="17">
        <v>2.2100000000000002E-3</v>
      </c>
      <c r="AO45" s="17">
        <v>1.5499999999999999E-3</v>
      </c>
      <c r="AP45" s="18"/>
      <c r="AQ45" s="18"/>
      <c r="AR45" s="18"/>
      <c r="AS45" s="18"/>
    </row>
    <row r="46" spans="1:45" ht="13">
      <c r="A46" s="2" t="s">
        <v>70</v>
      </c>
      <c r="B46" s="2" t="s">
        <v>13</v>
      </c>
      <c r="C46" s="2" t="s">
        <v>85</v>
      </c>
      <c r="D46" s="5">
        <v>32</v>
      </c>
      <c r="E46" s="5">
        <v>8.73</v>
      </c>
      <c r="F46" s="41">
        <v>0.69999961361394802</v>
      </c>
      <c r="G46" s="41">
        <v>0.69999961375244202</v>
      </c>
      <c r="H46" s="6">
        <v>3.79E-3</v>
      </c>
      <c r="I46" s="42">
        <v>7.0999904379537705E-4</v>
      </c>
      <c r="J46" s="42">
        <v>5.1700000000000001E-3</v>
      </c>
      <c r="K46" s="3">
        <v>0</v>
      </c>
      <c r="L46" s="14">
        <v>1.9599999999999999E-3</v>
      </c>
      <c r="M46" s="14">
        <v>1.42E-3</v>
      </c>
      <c r="N46" s="14">
        <v>5.2999999999999998E-4</v>
      </c>
      <c r="O46" s="14">
        <v>1.1199999999999999E-5</v>
      </c>
      <c r="P46" s="14">
        <v>0</v>
      </c>
      <c r="Q46" s="14">
        <v>1.9599999999999999E-3</v>
      </c>
      <c r="R46" s="14">
        <v>3.7200000000000002E-3</v>
      </c>
      <c r="S46" s="14">
        <v>5.8699999999999996E-4</v>
      </c>
      <c r="T46" s="14">
        <v>1.0699999999999999E-5</v>
      </c>
      <c r="U46" s="14">
        <v>0</v>
      </c>
      <c r="V46" s="14">
        <v>2.4000000000000001E-4</v>
      </c>
      <c r="W46" s="14">
        <v>7.7999999999999999E-4</v>
      </c>
      <c r="X46" s="14">
        <v>1.7600000000000001E-5</v>
      </c>
      <c r="Y46" s="15">
        <v>0</v>
      </c>
      <c r="Z46" s="14">
        <v>9.6700000000000006E-6</v>
      </c>
      <c r="AA46" s="14">
        <v>4.3200000000000001E-3</v>
      </c>
      <c r="AB46" s="14">
        <v>1.0399999999999999E-3</v>
      </c>
      <c r="AC46" s="10">
        <v>2.3600000000000001E-3</v>
      </c>
      <c r="AD46" s="10">
        <v>1.57E-3</v>
      </c>
      <c r="AE46" s="10">
        <v>5.6999999999999996E-6</v>
      </c>
      <c r="AF46" s="11">
        <v>0</v>
      </c>
      <c r="AG46" s="10">
        <v>1.57E-3</v>
      </c>
      <c r="AH46" s="10">
        <v>4.6299999999999996E-3</v>
      </c>
      <c r="AI46" s="10">
        <v>7.2999999999999996E-4</v>
      </c>
      <c r="AJ46" s="11">
        <v>0</v>
      </c>
      <c r="AK46" s="10">
        <v>7.2999999999999996E-4</v>
      </c>
      <c r="AL46" s="10">
        <v>1.0200000000000001E-5</v>
      </c>
      <c r="AM46" s="17">
        <v>1.3126100000000001E-9</v>
      </c>
      <c r="AN46" s="17">
        <v>2.2200000000000002E-3</v>
      </c>
      <c r="AO46" s="17">
        <v>1.57E-3</v>
      </c>
      <c r="AP46" s="18"/>
      <c r="AQ46" s="18"/>
      <c r="AR46" s="18"/>
      <c r="AS46" s="18"/>
    </row>
    <row r="47" spans="1:45" ht="13">
      <c r="A47" s="2" t="s">
        <v>70</v>
      </c>
      <c r="B47" s="2" t="s">
        <v>13</v>
      </c>
      <c r="C47" s="2" t="s">
        <v>86</v>
      </c>
      <c r="D47" s="5">
        <v>32</v>
      </c>
      <c r="E47" s="5">
        <v>8.7200000000000006</v>
      </c>
      <c r="F47" s="41">
        <v>0.69999961860645998</v>
      </c>
      <c r="G47" s="41">
        <v>0.69999961874232897</v>
      </c>
      <c r="H47" s="6">
        <v>3.7399999999999998E-3</v>
      </c>
      <c r="I47" s="42">
        <v>6.9999906975027097E-4</v>
      </c>
      <c r="J47" s="42">
        <v>5.1200000000000004E-3</v>
      </c>
      <c r="K47" s="3">
        <v>0</v>
      </c>
      <c r="L47" s="14">
        <v>1.9599999999999999E-3</v>
      </c>
      <c r="M47" s="14">
        <v>1.39E-3</v>
      </c>
      <c r="N47" s="14">
        <v>5.1800000000000001E-4</v>
      </c>
      <c r="O47" s="14">
        <v>1.08E-5</v>
      </c>
      <c r="P47" s="14">
        <v>0</v>
      </c>
      <c r="Q47" s="14">
        <v>1.91E-3</v>
      </c>
      <c r="R47" s="14">
        <v>3.7000000000000002E-3</v>
      </c>
      <c r="S47" s="14">
        <v>5.8399999999999999E-4</v>
      </c>
      <c r="T47" s="14">
        <v>1.06E-5</v>
      </c>
      <c r="U47" s="14">
        <v>0</v>
      </c>
      <c r="V47" s="14">
        <v>2.34E-4</v>
      </c>
      <c r="W47" s="14">
        <v>7.5799999999999999E-4</v>
      </c>
      <c r="X47" s="14">
        <v>1.6900000000000001E-5</v>
      </c>
      <c r="Y47" s="15">
        <v>0</v>
      </c>
      <c r="Z47" s="14">
        <v>9.8400000000000007E-6</v>
      </c>
      <c r="AA47" s="14">
        <v>4.3E-3</v>
      </c>
      <c r="AB47" s="14">
        <v>1.01E-3</v>
      </c>
      <c r="AC47" s="10">
        <v>2.3500000000000001E-3</v>
      </c>
      <c r="AD47" s="10">
        <v>1.5200000000000001E-3</v>
      </c>
      <c r="AE47" s="10">
        <v>5.48E-6</v>
      </c>
      <c r="AF47" s="11">
        <v>0</v>
      </c>
      <c r="AG47" s="10">
        <v>1.5299999999999999E-3</v>
      </c>
      <c r="AH47" s="10">
        <v>4.5999999999999999E-3</v>
      </c>
      <c r="AI47" s="10">
        <v>7.0799999999999997E-4</v>
      </c>
      <c r="AJ47" s="11">
        <v>0</v>
      </c>
      <c r="AK47" s="10">
        <v>7.0799999999999997E-4</v>
      </c>
      <c r="AL47" s="10">
        <v>1.04E-5</v>
      </c>
      <c r="AM47" s="17">
        <v>1.3126100000000001E-9</v>
      </c>
      <c r="AN47" s="17">
        <v>2.2100000000000002E-3</v>
      </c>
      <c r="AO47" s="17">
        <v>1.5299999999999999E-3</v>
      </c>
      <c r="AP47" s="18"/>
      <c r="AQ47" s="18"/>
      <c r="AR47" s="18"/>
      <c r="AS47" s="18"/>
    </row>
    <row r="48" spans="1:45" ht="13">
      <c r="A48" s="2" t="s">
        <v>88</v>
      </c>
      <c r="B48" s="2" t="s">
        <v>13</v>
      </c>
      <c r="C48" s="2" t="s">
        <v>87</v>
      </c>
      <c r="D48" s="5">
        <v>25</v>
      </c>
      <c r="E48" s="5">
        <v>8.25</v>
      </c>
      <c r="F48" s="5">
        <v>0.45</v>
      </c>
      <c r="G48" s="5">
        <v>0.46</v>
      </c>
      <c r="H48" s="6">
        <v>4.3189999999999998E-4</v>
      </c>
      <c r="I48" s="6">
        <v>3.8509999999999998E-3</v>
      </c>
      <c r="J48" s="6">
        <v>2.3930000000000002E-3</v>
      </c>
      <c r="K48" s="3">
        <v>0</v>
      </c>
      <c r="L48" s="14">
        <v>3.4200000000000002E-4</v>
      </c>
      <c r="M48" s="14">
        <v>6.5599999999999995E-5</v>
      </c>
      <c r="N48" s="14">
        <v>2.0699999999999998E-5</v>
      </c>
      <c r="O48" s="14">
        <v>4.0999999999999997E-6</v>
      </c>
      <c r="P48" s="14">
        <v>0</v>
      </c>
      <c r="Q48" s="14">
        <v>9.0400000000000002E-5</v>
      </c>
      <c r="R48" s="14">
        <v>1.9300000000000001E-3</v>
      </c>
      <c r="S48" s="14">
        <v>2.5099999999999998E-4</v>
      </c>
      <c r="T48" s="14">
        <v>3.82E-5</v>
      </c>
      <c r="U48" s="14">
        <v>0</v>
      </c>
      <c r="V48" s="14">
        <v>3.8999999999999999E-5</v>
      </c>
      <c r="W48" s="14">
        <v>9.9500000000000006E-5</v>
      </c>
      <c r="X48" s="14">
        <v>1.9300000000000002E-5</v>
      </c>
      <c r="Y48" s="15">
        <v>0</v>
      </c>
      <c r="Z48" s="14">
        <v>1.7E-5</v>
      </c>
      <c r="AA48" s="14">
        <v>2.2200000000000002E-3</v>
      </c>
      <c r="AB48" s="14">
        <v>1.5799999999999999E-4</v>
      </c>
      <c r="AC48" s="10">
        <v>3.5199999999999999E-4</v>
      </c>
      <c r="AD48" s="10">
        <v>7.7200000000000006E-5</v>
      </c>
      <c r="AE48" s="10">
        <v>2.6299999999999998E-6</v>
      </c>
      <c r="AF48" s="11">
        <v>0</v>
      </c>
      <c r="AG48" s="10">
        <v>7.9800000000000002E-5</v>
      </c>
      <c r="AH48" s="10">
        <v>2.2699999999999999E-3</v>
      </c>
      <c r="AI48" s="10">
        <v>1.03E-4</v>
      </c>
      <c r="AJ48" s="11">
        <v>0</v>
      </c>
      <c r="AK48" s="10">
        <v>1.03E-4</v>
      </c>
      <c r="AL48" s="10">
        <v>1.6500000000000001E-5</v>
      </c>
      <c r="AM48" s="17">
        <v>1.05725E-9</v>
      </c>
      <c r="AN48" s="17">
        <v>3.6299999999999999E-4</v>
      </c>
      <c r="AO48" s="17">
        <v>6.86E-5</v>
      </c>
      <c r="AP48" s="17">
        <v>4.9615199999999996E-7</v>
      </c>
      <c r="AQ48" s="17">
        <v>8.2585999999999998E-10</v>
      </c>
      <c r="AR48" s="17">
        <v>2.0699999999999998E-3</v>
      </c>
      <c r="AS48" s="17">
        <v>3.0400000000000002E-4</v>
      </c>
    </row>
    <row r="49" spans="1:45" ht="13">
      <c r="A49" s="2" t="s">
        <v>88</v>
      </c>
      <c r="B49" s="2" t="s">
        <v>13</v>
      </c>
      <c r="C49" s="2" t="s">
        <v>89</v>
      </c>
      <c r="D49" s="5">
        <v>25</v>
      </c>
      <c r="E49" s="5">
        <v>8.25</v>
      </c>
      <c r="F49" s="5">
        <v>0.45</v>
      </c>
      <c r="G49" s="5">
        <v>0.46</v>
      </c>
      <c r="H49" s="6">
        <v>4.3189999999999998E-4</v>
      </c>
      <c r="I49" s="6">
        <v>3.8509999999999998E-3</v>
      </c>
      <c r="J49" s="6">
        <v>2.3930000000000002E-3</v>
      </c>
      <c r="K49" s="3">
        <v>0</v>
      </c>
      <c r="L49" s="14">
        <v>3.4200000000000002E-4</v>
      </c>
      <c r="M49" s="14">
        <v>6.5599999999999995E-5</v>
      </c>
      <c r="N49" s="14">
        <v>2.0699999999999998E-5</v>
      </c>
      <c r="O49" s="14">
        <v>4.0999999999999997E-6</v>
      </c>
      <c r="P49" s="14">
        <v>0</v>
      </c>
      <c r="Q49" s="14">
        <v>9.0400000000000002E-5</v>
      </c>
      <c r="R49" s="14">
        <v>1.9300000000000001E-3</v>
      </c>
      <c r="S49" s="14">
        <v>2.5099999999999998E-4</v>
      </c>
      <c r="T49" s="14">
        <v>3.82E-5</v>
      </c>
      <c r="U49" s="14">
        <v>0</v>
      </c>
      <c r="V49" s="14">
        <v>3.8999999999999999E-5</v>
      </c>
      <c r="W49" s="14">
        <v>9.9500000000000006E-5</v>
      </c>
      <c r="X49" s="14">
        <v>1.9300000000000002E-5</v>
      </c>
      <c r="Y49" s="15">
        <v>0</v>
      </c>
      <c r="Z49" s="14">
        <v>1.7E-5</v>
      </c>
      <c r="AA49" s="14">
        <v>2.2200000000000002E-3</v>
      </c>
      <c r="AB49" s="14">
        <v>1.5799999999999999E-4</v>
      </c>
      <c r="AC49" s="10">
        <v>3.5199999999999999E-4</v>
      </c>
      <c r="AD49" s="10">
        <v>7.7200000000000006E-5</v>
      </c>
      <c r="AE49" s="10">
        <v>2.6299999999999998E-6</v>
      </c>
      <c r="AF49" s="11">
        <v>0</v>
      </c>
      <c r="AG49" s="10">
        <v>7.9800000000000002E-5</v>
      </c>
      <c r="AH49" s="10">
        <v>2.2699999999999999E-3</v>
      </c>
      <c r="AI49" s="10">
        <v>1.03E-4</v>
      </c>
      <c r="AJ49" s="11">
        <v>0</v>
      </c>
      <c r="AK49" s="10">
        <v>1.03E-4</v>
      </c>
      <c r="AL49" s="10">
        <v>1.66E-5</v>
      </c>
      <c r="AM49" s="17">
        <v>1.05725E-9</v>
      </c>
      <c r="AN49" s="17">
        <v>3.6299999999999999E-4</v>
      </c>
      <c r="AO49" s="17">
        <v>6.8499999999999998E-5</v>
      </c>
      <c r="AP49" s="17">
        <v>4.9615199999999996E-7</v>
      </c>
      <c r="AQ49" s="17">
        <v>8.2585999999999998E-10</v>
      </c>
      <c r="AR49" s="17">
        <v>2.0699999999999998E-3</v>
      </c>
      <c r="AS49" s="17">
        <v>3.0400000000000002E-4</v>
      </c>
    </row>
    <row r="50" spans="1:45" ht="13">
      <c r="A50" s="2" t="s">
        <v>88</v>
      </c>
      <c r="B50" s="2" t="s">
        <v>13</v>
      </c>
      <c r="C50" s="2" t="s">
        <v>90</v>
      </c>
      <c r="D50" s="5">
        <v>25</v>
      </c>
      <c r="E50" s="5">
        <v>8.3699999999999992</v>
      </c>
      <c r="F50" s="5">
        <v>0.45</v>
      </c>
      <c r="G50" s="5">
        <v>0.46</v>
      </c>
      <c r="H50" s="6">
        <v>4.3189999999999998E-4</v>
      </c>
      <c r="I50" s="6">
        <v>3.8509999999999998E-3</v>
      </c>
      <c r="J50" s="6">
        <v>2.3930000000000002E-3</v>
      </c>
      <c r="K50" s="3">
        <v>0</v>
      </c>
      <c r="L50" s="14">
        <v>3.2000000000000003E-4</v>
      </c>
      <c r="M50" s="14">
        <v>8.1100000000000006E-5</v>
      </c>
      <c r="N50" s="14">
        <v>2.5599999999999999E-5</v>
      </c>
      <c r="O50" s="14">
        <v>5.0599999999999998E-6</v>
      </c>
      <c r="P50" s="14">
        <v>0</v>
      </c>
      <c r="Q50" s="14">
        <v>1.12E-4</v>
      </c>
      <c r="R50" s="14">
        <v>1.89E-3</v>
      </c>
      <c r="S50" s="14">
        <v>2.4600000000000002E-4</v>
      </c>
      <c r="T50" s="14">
        <v>3.7499999999999997E-5</v>
      </c>
      <c r="U50" s="14">
        <v>0</v>
      </c>
      <c r="V50" s="14">
        <v>5.0500000000000001E-5</v>
      </c>
      <c r="W50" s="14">
        <v>1.2899999999999999E-4</v>
      </c>
      <c r="X50" s="14">
        <v>2.4899999999999999E-5</v>
      </c>
      <c r="Y50" s="15">
        <v>0</v>
      </c>
      <c r="Z50" s="14">
        <v>1.26E-5</v>
      </c>
      <c r="AA50" s="14">
        <v>2.1800000000000001E-3</v>
      </c>
      <c r="AB50" s="14">
        <v>2.04E-4</v>
      </c>
      <c r="AC50" s="10">
        <v>3.3300000000000002E-4</v>
      </c>
      <c r="AD50" s="10">
        <v>9.6100000000000005E-5</v>
      </c>
      <c r="AE50" s="10">
        <v>3.27E-6</v>
      </c>
      <c r="AF50" s="11">
        <v>0</v>
      </c>
      <c r="AG50" s="10">
        <v>9.9300000000000001E-5</v>
      </c>
      <c r="AH50" s="10">
        <v>2.2499999999999998E-3</v>
      </c>
      <c r="AI50" s="10">
        <v>1.34E-4</v>
      </c>
      <c r="AJ50" s="11">
        <v>0</v>
      </c>
      <c r="AK50" s="10">
        <v>1.34E-4</v>
      </c>
      <c r="AL50" s="10">
        <v>1.24E-5</v>
      </c>
      <c r="AM50" s="17">
        <v>1.05725E-9</v>
      </c>
      <c r="AN50" s="17">
        <v>3.4600000000000001E-4</v>
      </c>
      <c r="AO50" s="17">
        <v>8.5799999999999998E-5</v>
      </c>
      <c r="AP50" s="17">
        <v>4.9615199999999996E-7</v>
      </c>
      <c r="AQ50" s="17">
        <v>8.2585999999999998E-10</v>
      </c>
      <c r="AR50" s="17">
        <v>1.99E-3</v>
      </c>
      <c r="AS50" s="17">
        <v>3.8499999999999998E-4</v>
      </c>
    </row>
    <row r="51" spans="1:45" ht="13">
      <c r="A51" s="2" t="s">
        <v>88</v>
      </c>
      <c r="B51" s="2" t="s">
        <v>13</v>
      </c>
      <c r="C51" s="2" t="s">
        <v>91</v>
      </c>
      <c r="D51" s="5">
        <v>25</v>
      </c>
      <c r="E51" s="5">
        <v>8.5</v>
      </c>
      <c r="F51" s="5">
        <v>0.45</v>
      </c>
      <c r="G51" s="5">
        <v>0.46</v>
      </c>
      <c r="H51" s="6">
        <v>4.3189999999999998E-4</v>
      </c>
      <c r="I51" s="6">
        <v>3.8509999999999998E-3</v>
      </c>
      <c r="J51" s="6">
        <v>2.3930000000000002E-3</v>
      </c>
      <c r="K51" s="3">
        <v>0</v>
      </c>
      <c r="L51" s="14">
        <v>2.9399999999999999E-4</v>
      </c>
      <c r="M51" s="14">
        <v>1E-4</v>
      </c>
      <c r="N51" s="14">
        <v>3.1600000000000002E-5</v>
      </c>
      <c r="O51" s="14">
        <v>6.2500000000000003E-6</v>
      </c>
      <c r="P51" s="14">
        <v>0</v>
      </c>
      <c r="Q51" s="14">
        <v>1.3799999999999999E-4</v>
      </c>
      <c r="R51" s="14">
        <v>1.8400000000000001E-3</v>
      </c>
      <c r="S51" s="14">
        <v>2.3900000000000001E-4</v>
      </c>
      <c r="T51" s="14">
        <v>3.6300000000000001E-5</v>
      </c>
      <c r="U51" s="14">
        <v>0</v>
      </c>
      <c r="V51" s="14">
        <v>6.6199999999999996E-5</v>
      </c>
      <c r="W51" s="14">
        <v>1.6899999999999999E-4</v>
      </c>
      <c r="X51" s="14">
        <v>3.26E-5</v>
      </c>
      <c r="Y51" s="15">
        <v>0</v>
      </c>
      <c r="Z51" s="14">
        <v>9.1099999999999992E-6</v>
      </c>
      <c r="AA51" s="14">
        <v>2.1199999999999999E-3</v>
      </c>
      <c r="AB51" s="14">
        <v>2.6800000000000001E-4</v>
      </c>
      <c r="AC51" s="10">
        <v>3.0800000000000001E-4</v>
      </c>
      <c r="AD51" s="10">
        <v>1.2E-4</v>
      </c>
      <c r="AE51" s="10">
        <v>4.0799999999999999E-6</v>
      </c>
      <c r="AF51" s="11">
        <v>0</v>
      </c>
      <c r="AG51" s="10">
        <v>1.2400000000000001E-4</v>
      </c>
      <c r="AH51" s="10">
        <v>2.2100000000000002E-3</v>
      </c>
      <c r="AI51" s="10">
        <v>1.7799999999999999E-4</v>
      </c>
      <c r="AJ51" s="11">
        <v>0</v>
      </c>
      <c r="AK51" s="10">
        <v>1.7799999999999999E-4</v>
      </c>
      <c r="AL51" s="10">
        <v>9.0299999999999999E-6</v>
      </c>
      <c r="AM51" s="17">
        <v>1.05725E-9</v>
      </c>
      <c r="AN51" s="17">
        <v>3.2400000000000001E-4</v>
      </c>
      <c r="AO51" s="17">
        <v>1.08E-4</v>
      </c>
      <c r="AP51" s="17">
        <v>4.9615199999999996E-7</v>
      </c>
      <c r="AQ51" s="17">
        <v>8.2585999999999998E-10</v>
      </c>
      <c r="AR51" s="17">
        <v>1.89E-3</v>
      </c>
      <c r="AS51" s="17">
        <v>4.9200000000000003E-4</v>
      </c>
    </row>
    <row r="52" spans="1:45" ht="13">
      <c r="A52" s="2" t="s">
        <v>88</v>
      </c>
      <c r="B52" s="2" t="s">
        <v>13</v>
      </c>
      <c r="C52" s="2" t="s">
        <v>92</v>
      </c>
      <c r="D52" s="5">
        <v>25</v>
      </c>
      <c r="E52" s="5">
        <v>8.65</v>
      </c>
      <c r="F52" s="5">
        <v>0.45</v>
      </c>
      <c r="G52" s="5">
        <v>0.46</v>
      </c>
      <c r="H52" s="6">
        <v>4.3179999999999998E-4</v>
      </c>
      <c r="I52" s="6">
        <v>3.852E-3</v>
      </c>
      <c r="J52" s="6">
        <v>2.3930000000000002E-3</v>
      </c>
      <c r="K52" s="3">
        <v>0</v>
      </c>
      <c r="L52" s="14">
        <v>2.5900000000000001E-4</v>
      </c>
      <c r="M52" s="14">
        <v>1.25E-4</v>
      </c>
      <c r="N52" s="14">
        <v>3.9499999999999998E-5</v>
      </c>
      <c r="O52" s="14">
        <v>7.7800000000000001E-6</v>
      </c>
      <c r="P52" s="14">
        <v>0</v>
      </c>
      <c r="Q52" s="14">
        <v>1.7200000000000001E-4</v>
      </c>
      <c r="R52" s="14">
        <v>1.7600000000000001E-3</v>
      </c>
      <c r="S52" s="14">
        <v>2.2900000000000001E-4</v>
      </c>
      <c r="T52" s="14">
        <v>3.4700000000000003E-5</v>
      </c>
      <c r="U52" s="14">
        <v>0</v>
      </c>
      <c r="V52" s="14">
        <v>8.9499999999999994E-5</v>
      </c>
      <c r="W52" s="14">
        <v>2.2800000000000001E-4</v>
      </c>
      <c r="X52" s="14">
        <v>4.3900000000000003E-5</v>
      </c>
      <c r="Y52" s="15">
        <v>0</v>
      </c>
      <c r="Z52" s="14">
        <v>6.1700000000000002E-6</v>
      </c>
      <c r="AA52" s="14">
        <v>2.0200000000000001E-3</v>
      </c>
      <c r="AB52" s="14">
        <v>3.6200000000000002E-4</v>
      </c>
      <c r="AC52" s="10">
        <v>2.7500000000000002E-4</v>
      </c>
      <c r="AD52" s="10">
        <v>1.5200000000000001E-4</v>
      </c>
      <c r="AE52" s="10">
        <v>5.1499999999999998E-6</v>
      </c>
      <c r="AF52" s="11">
        <v>0</v>
      </c>
      <c r="AG52" s="10">
        <v>1.5699999999999999E-4</v>
      </c>
      <c r="AH52" s="10">
        <v>2.14E-3</v>
      </c>
      <c r="AI52" s="10">
        <v>2.4399999999999999E-4</v>
      </c>
      <c r="AJ52" s="11">
        <v>0</v>
      </c>
      <c r="AK52" s="10">
        <v>2.4399999999999999E-4</v>
      </c>
      <c r="AL52" s="10">
        <v>6.2099999999999998E-6</v>
      </c>
      <c r="AM52" s="17">
        <v>1.05725E-9</v>
      </c>
      <c r="AN52" s="17">
        <v>2.9399999999999999E-4</v>
      </c>
      <c r="AO52" s="17">
        <v>1.3799999999999999E-4</v>
      </c>
      <c r="AP52" s="17">
        <v>4.9615199999999996E-7</v>
      </c>
      <c r="AQ52" s="17">
        <v>8.2585999999999998E-10</v>
      </c>
      <c r="AR52" s="17">
        <v>1.74E-3</v>
      </c>
      <c r="AS52" s="17">
        <v>6.4099999999999997E-4</v>
      </c>
    </row>
    <row r="53" spans="1:45" ht="13">
      <c r="A53" s="2" t="s">
        <v>88</v>
      </c>
      <c r="B53" s="2" t="s">
        <v>13</v>
      </c>
      <c r="C53" s="2" t="s">
        <v>93</v>
      </c>
      <c r="D53" s="5">
        <v>25</v>
      </c>
      <c r="E53" s="5">
        <v>8</v>
      </c>
      <c r="F53" s="5">
        <v>0.46</v>
      </c>
      <c r="G53" s="5">
        <v>0.46</v>
      </c>
      <c r="H53" s="6">
        <v>4.3169999999999997E-3</v>
      </c>
      <c r="I53" s="6">
        <v>3.852E-3</v>
      </c>
      <c r="J53" s="6">
        <v>2.3930000000000002E-3</v>
      </c>
      <c r="K53" s="3">
        <v>0</v>
      </c>
      <c r="L53" s="14">
        <v>3.7499999999999999E-3</v>
      </c>
      <c r="M53" s="14">
        <v>4.06E-4</v>
      </c>
      <c r="N53" s="14">
        <v>1.2799999999999999E-4</v>
      </c>
      <c r="O53" s="14">
        <v>2.5299999999999998E-5</v>
      </c>
      <c r="P53" s="14">
        <v>0</v>
      </c>
      <c r="Q53" s="14">
        <v>5.5900000000000004E-4</v>
      </c>
      <c r="R53" s="14">
        <v>1.98E-3</v>
      </c>
      <c r="S53" s="14">
        <v>2.5700000000000001E-4</v>
      </c>
      <c r="T53" s="14">
        <v>3.8999999999999999E-5</v>
      </c>
      <c r="U53" s="14">
        <v>0</v>
      </c>
      <c r="V53" s="14">
        <v>2.2500000000000001E-5</v>
      </c>
      <c r="W53" s="14">
        <v>5.7399999999999999E-5</v>
      </c>
      <c r="X53" s="14">
        <v>1.11E-5</v>
      </c>
      <c r="Y53" s="15">
        <v>0</v>
      </c>
      <c r="Z53" s="14">
        <v>3.0899999999999999E-5</v>
      </c>
      <c r="AA53" s="14">
        <v>2.2699999999999999E-3</v>
      </c>
      <c r="AB53" s="14">
        <v>9.09E-5</v>
      </c>
      <c r="AC53" s="10">
        <v>3.8700000000000002E-3</v>
      </c>
      <c r="AD53" s="10">
        <v>4.2900000000000002E-4</v>
      </c>
      <c r="AE53" s="10">
        <v>1.45E-5</v>
      </c>
      <c r="AF53" s="11">
        <v>0</v>
      </c>
      <c r="AG53" s="10">
        <v>4.4299999999999998E-4</v>
      </c>
      <c r="AH53" s="10">
        <v>2.31E-3</v>
      </c>
      <c r="AI53" s="10">
        <v>5.27E-5</v>
      </c>
      <c r="AJ53" s="11">
        <v>0</v>
      </c>
      <c r="AK53" s="10">
        <v>5.27E-5</v>
      </c>
      <c r="AL53" s="10">
        <v>3.3200000000000001E-5</v>
      </c>
      <c r="AM53" s="17">
        <v>1.05725E-9</v>
      </c>
      <c r="AN53" s="17">
        <v>3.8999999999999998E-3</v>
      </c>
      <c r="AO53" s="17">
        <v>4.1300000000000001E-4</v>
      </c>
      <c r="AP53" s="17">
        <v>4.9615199999999996E-7</v>
      </c>
      <c r="AQ53" s="17">
        <v>8.2585999999999998E-10</v>
      </c>
      <c r="AR53" s="17">
        <v>2.1700000000000001E-3</v>
      </c>
      <c r="AS53" s="17">
        <v>1.7899999999999999E-4</v>
      </c>
    </row>
    <row r="54" spans="1:45" ht="13">
      <c r="A54" s="2" t="s">
        <v>88</v>
      </c>
      <c r="B54" s="2" t="s">
        <v>13</v>
      </c>
      <c r="C54" s="2" t="s">
        <v>94</v>
      </c>
      <c r="D54" s="5">
        <v>25</v>
      </c>
      <c r="E54" s="5">
        <v>8.25</v>
      </c>
      <c r="F54" s="5">
        <v>0.46</v>
      </c>
      <c r="G54" s="5">
        <v>0.46</v>
      </c>
      <c r="H54" s="6">
        <v>4.3169999999999997E-3</v>
      </c>
      <c r="I54" s="6">
        <v>3.852E-3</v>
      </c>
      <c r="J54" s="6">
        <v>2.3930000000000002E-3</v>
      </c>
      <c r="K54" s="3">
        <v>0</v>
      </c>
      <c r="L54" s="14">
        <v>3.4099999999999998E-3</v>
      </c>
      <c r="M54" s="14">
        <v>6.5499999999999998E-4</v>
      </c>
      <c r="N54" s="14">
        <v>2.0699999999999999E-4</v>
      </c>
      <c r="O54" s="14">
        <v>4.0599999999999998E-5</v>
      </c>
      <c r="P54" s="14">
        <v>0</v>
      </c>
      <c r="Q54" s="14">
        <v>9.0200000000000002E-4</v>
      </c>
      <c r="R54" s="14">
        <v>1.9300000000000001E-3</v>
      </c>
      <c r="S54" s="14">
        <v>2.5099999999999998E-4</v>
      </c>
      <c r="T54" s="14">
        <v>3.79E-5</v>
      </c>
      <c r="U54" s="14">
        <v>0</v>
      </c>
      <c r="V54" s="14">
        <v>3.8999999999999999E-5</v>
      </c>
      <c r="W54" s="14">
        <v>9.9599999999999995E-5</v>
      </c>
      <c r="X54" s="14">
        <v>1.91E-5</v>
      </c>
      <c r="Y54" s="15">
        <v>0</v>
      </c>
      <c r="Z54" s="14">
        <v>1.7E-5</v>
      </c>
      <c r="AA54" s="14">
        <v>2.2200000000000002E-3</v>
      </c>
      <c r="AB54" s="14">
        <v>1.5799999999999999E-4</v>
      </c>
      <c r="AC54" s="10">
        <v>3.5899999999999999E-3</v>
      </c>
      <c r="AD54" s="10">
        <v>7.0600000000000003E-4</v>
      </c>
      <c r="AE54" s="10">
        <v>2.3900000000000002E-5</v>
      </c>
      <c r="AF54" s="11">
        <v>0</v>
      </c>
      <c r="AG54" s="10">
        <v>7.2900000000000005E-4</v>
      </c>
      <c r="AH54" s="10">
        <v>2.2799999999999999E-3</v>
      </c>
      <c r="AI54" s="10">
        <v>9.2700000000000004E-5</v>
      </c>
      <c r="AJ54" s="11">
        <v>0</v>
      </c>
      <c r="AK54" s="10">
        <v>9.2700000000000004E-5</v>
      </c>
      <c r="AL54" s="10">
        <v>1.8499999999999999E-5</v>
      </c>
      <c r="AM54" s="17">
        <v>1.05725E-9</v>
      </c>
      <c r="AN54" s="17">
        <v>3.63E-3</v>
      </c>
      <c r="AO54" s="17">
        <v>6.8199999999999999E-4</v>
      </c>
      <c r="AP54" s="17">
        <v>4.9615199999999996E-7</v>
      </c>
      <c r="AQ54" s="17">
        <v>8.2585999999999998E-10</v>
      </c>
      <c r="AR54" s="17">
        <v>2.0699999999999998E-3</v>
      </c>
      <c r="AS54" s="17">
        <v>3.0299999999999999E-4</v>
      </c>
    </row>
    <row r="55" spans="1:45" ht="13">
      <c r="A55" s="2" t="s">
        <v>88</v>
      </c>
      <c r="B55" s="2" t="s">
        <v>13</v>
      </c>
      <c r="C55" s="2" t="s">
        <v>95</v>
      </c>
      <c r="D55" s="5">
        <v>25</v>
      </c>
      <c r="E55" s="5">
        <v>8.5</v>
      </c>
      <c r="F55" s="5">
        <v>0.46</v>
      </c>
      <c r="G55" s="5">
        <v>0.46</v>
      </c>
      <c r="H55" s="6">
        <v>4.3179999999999998E-3</v>
      </c>
      <c r="I55" s="6">
        <v>3.852E-3</v>
      </c>
      <c r="J55" s="6">
        <v>2.3930000000000002E-3</v>
      </c>
      <c r="K55" s="3">
        <v>0</v>
      </c>
      <c r="L55" s="14">
        <v>2.9299999999999999E-3</v>
      </c>
      <c r="M55" s="14">
        <v>1E-3</v>
      </c>
      <c r="N55" s="14">
        <v>3.1700000000000001E-4</v>
      </c>
      <c r="O55" s="14">
        <v>6.1600000000000007E-5</v>
      </c>
      <c r="P55" s="14">
        <v>0</v>
      </c>
      <c r="Q55" s="14">
        <v>1.3799999999999999E-3</v>
      </c>
      <c r="R55" s="14">
        <v>1.8400000000000001E-3</v>
      </c>
      <c r="S55" s="14">
        <v>2.4000000000000001E-4</v>
      </c>
      <c r="T55" s="14">
        <v>3.5800000000000003E-5</v>
      </c>
      <c r="U55" s="14">
        <v>0</v>
      </c>
      <c r="V55" s="14">
        <v>6.6199999999999996E-5</v>
      </c>
      <c r="W55" s="14">
        <v>1.6899999999999999E-4</v>
      </c>
      <c r="X55" s="14">
        <v>3.2100000000000001E-5</v>
      </c>
      <c r="Y55" s="15">
        <v>0</v>
      </c>
      <c r="Z55" s="14">
        <v>9.1099999999999992E-6</v>
      </c>
      <c r="AA55" s="14">
        <v>2.1199999999999999E-3</v>
      </c>
      <c r="AB55" s="14">
        <v>2.6800000000000001E-4</v>
      </c>
      <c r="AC55" s="10">
        <v>3.1700000000000001E-3</v>
      </c>
      <c r="AD55" s="10">
        <v>1.1100000000000001E-3</v>
      </c>
      <c r="AE55" s="10">
        <v>3.7299999999999999E-5</v>
      </c>
      <c r="AF55" s="11">
        <v>0</v>
      </c>
      <c r="AG55" s="10">
        <v>1.15E-3</v>
      </c>
      <c r="AH55" s="10">
        <v>2.2200000000000002E-3</v>
      </c>
      <c r="AI55" s="10">
        <v>1.6100000000000001E-4</v>
      </c>
      <c r="AJ55" s="11">
        <v>0</v>
      </c>
      <c r="AK55" s="10">
        <v>1.6100000000000001E-4</v>
      </c>
      <c r="AL55" s="10">
        <v>1.01E-5</v>
      </c>
      <c r="AM55" s="17">
        <v>1.05725E-9</v>
      </c>
      <c r="AN55" s="17">
        <v>3.2399999999999998E-3</v>
      </c>
      <c r="AO55" s="17">
        <v>1.08E-3</v>
      </c>
      <c r="AP55" s="17">
        <v>4.9615199999999996E-7</v>
      </c>
      <c r="AQ55" s="17">
        <v>8.2585999999999998E-10</v>
      </c>
      <c r="AR55" s="17">
        <v>1.89E-3</v>
      </c>
      <c r="AS55" s="17">
        <v>4.9100000000000001E-4</v>
      </c>
    </row>
    <row r="56" spans="1:45" ht="13">
      <c r="A56" s="2" t="s">
        <v>88</v>
      </c>
      <c r="B56" s="2" t="s">
        <v>13</v>
      </c>
      <c r="C56" s="2" t="s">
        <v>96</v>
      </c>
      <c r="D56" s="5">
        <v>25</v>
      </c>
      <c r="E56" s="5">
        <v>8.25</v>
      </c>
      <c r="F56" s="5">
        <v>0.45</v>
      </c>
      <c r="G56" s="5">
        <v>0.46</v>
      </c>
      <c r="H56" s="6">
        <v>4.3179999999999998E-4</v>
      </c>
      <c r="I56" s="6">
        <v>3.8509999999999998E-3</v>
      </c>
      <c r="J56" s="6">
        <v>1.7949999999999999E-3</v>
      </c>
      <c r="K56" s="3">
        <v>0</v>
      </c>
      <c r="L56" s="14">
        <v>3.4200000000000002E-4</v>
      </c>
      <c r="M56" s="14">
        <v>6.5599999999999995E-5</v>
      </c>
      <c r="N56" s="14">
        <v>2.0599999999999999E-5</v>
      </c>
      <c r="O56" s="14">
        <v>4.1099999999999996E-6</v>
      </c>
      <c r="P56" s="14">
        <v>0</v>
      </c>
      <c r="Q56" s="14">
        <v>9.0299999999999999E-5</v>
      </c>
      <c r="R56" s="14">
        <v>1.4499999999999999E-3</v>
      </c>
      <c r="S56" s="14">
        <v>1.8799999999999999E-4</v>
      </c>
      <c r="T56" s="14">
        <v>2.8799999999999999E-5</v>
      </c>
      <c r="U56" s="14">
        <v>0</v>
      </c>
      <c r="V56" s="14">
        <v>2.9300000000000001E-5</v>
      </c>
      <c r="W56" s="14">
        <v>7.4499999999999995E-5</v>
      </c>
      <c r="X56" s="14">
        <v>1.45E-5</v>
      </c>
      <c r="Y56" s="15">
        <v>0</v>
      </c>
      <c r="Z56" s="14">
        <v>1.27E-5</v>
      </c>
      <c r="AA56" s="14">
        <v>1.66E-3</v>
      </c>
      <c r="AB56" s="14">
        <v>1.18E-4</v>
      </c>
      <c r="AC56" s="10">
        <v>3.5199999999999999E-4</v>
      </c>
      <c r="AD56" s="10">
        <v>7.7100000000000004E-5</v>
      </c>
      <c r="AE56" s="10">
        <v>2.6299999999999998E-6</v>
      </c>
      <c r="AF56" s="11">
        <v>0</v>
      </c>
      <c r="AG56" s="10">
        <v>7.9699999999999999E-5</v>
      </c>
      <c r="AH56" s="10">
        <v>1.7099999999999999E-3</v>
      </c>
      <c r="AI56" s="10">
        <v>7.7100000000000004E-5</v>
      </c>
      <c r="AJ56" s="11">
        <v>0</v>
      </c>
      <c r="AK56" s="10">
        <v>7.7100000000000004E-5</v>
      </c>
      <c r="AL56" s="10">
        <v>1.24E-5</v>
      </c>
      <c r="AM56" s="17">
        <v>1.05725E-9</v>
      </c>
      <c r="AN56" s="17">
        <v>3.6299999999999999E-4</v>
      </c>
      <c r="AO56" s="17">
        <v>6.86E-5</v>
      </c>
      <c r="AP56" s="17">
        <v>4.9615199999999996E-7</v>
      </c>
      <c r="AQ56" s="17">
        <v>8.2585999999999998E-10</v>
      </c>
      <c r="AR56" s="17">
        <v>1.5499999999999999E-3</v>
      </c>
      <c r="AS56" s="17">
        <v>2.2900000000000001E-4</v>
      </c>
    </row>
    <row r="57" spans="1:45" ht="13">
      <c r="A57" s="2" t="s">
        <v>88</v>
      </c>
      <c r="B57" s="2" t="s">
        <v>13</v>
      </c>
      <c r="C57" s="2" t="s">
        <v>97</v>
      </c>
      <c r="D57" s="5">
        <v>25</v>
      </c>
      <c r="E57" s="5">
        <v>8.25</v>
      </c>
      <c r="F57" s="5">
        <v>0.46</v>
      </c>
      <c r="G57" s="5">
        <v>0.46</v>
      </c>
      <c r="H57" s="6">
        <v>4.3189999999999998E-4</v>
      </c>
      <c r="I57" s="6">
        <v>3.852E-3</v>
      </c>
      <c r="J57" s="6">
        <v>3.5890000000000002E-3</v>
      </c>
      <c r="K57" s="3">
        <v>0</v>
      </c>
      <c r="L57" s="14">
        <v>3.4099999999999999E-4</v>
      </c>
      <c r="M57" s="14">
        <v>6.5699999999999998E-5</v>
      </c>
      <c r="N57" s="14">
        <v>2.0800000000000001E-5</v>
      </c>
      <c r="O57" s="14">
        <v>4.0799999999999999E-6</v>
      </c>
      <c r="P57" s="14">
        <v>0</v>
      </c>
      <c r="Q57" s="14">
        <v>9.0500000000000004E-5</v>
      </c>
      <c r="R57" s="14">
        <v>2.8900000000000002E-3</v>
      </c>
      <c r="S57" s="14">
        <v>3.7800000000000003E-4</v>
      </c>
      <c r="T57" s="14">
        <v>5.6900000000000001E-5</v>
      </c>
      <c r="U57" s="14">
        <v>0</v>
      </c>
      <c r="V57" s="14">
        <v>5.8499999999999999E-5</v>
      </c>
      <c r="W57" s="14">
        <v>1.4999999999999999E-4</v>
      </c>
      <c r="X57" s="14">
        <v>2.87E-5</v>
      </c>
      <c r="Y57" s="15">
        <v>0</v>
      </c>
      <c r="Z57" s="14">
        <v>2.5400000000000001E-5</v>
      </c>
      <c r="AA57" s="14">
        <v>3.3300000000000001E-3</v>
      </c>
      <c r="AB57" s="14">
        <v>2.3699999999999999E-4</v>
      </c>
      <c r="AC57" s="10">
        <v>3.5199999999999999E-4</v>
      </c>
      <c r="AD57" s="10">
        <v>7.7200000000000006E-5</v>
      </c>
      <c r="AE57" s="10">
        <v>2.6299999999999998E-6</v>
      </c>
      <c r="AF57" s="11">
        <v>0</v>
      </c>
      <c r="AG57" s="10">
        <v>7.9900000000000004E-5</v>
      </c>
      <c r="AH57" s="10">
        <v>3.4099999999999998E-3</v>
      </c>
      <c r="AI57" s="10">
        <v>1.55E-4</v>
      </c>
      <c r="AJ57" s="11">
        <v>0</v>
      </c>
      <c r="AK57" s="10">
        <v>1.55E-4</v>
      </c>
      <c r="AL57" s="10">
        <v>2.48E-5</v>
      </c>
      <c r="AM57" s="17">
        <v>1.05725E-9</v>
      </c>
      <c r="AN57" s="17">
        <v>3.6400000000000001E-4</v>
      </c>
      <c r="AO57" s="17">
        <v>6.8200000000000004E-5</v>
      </c>
      <c r="AP57" s="17">
        <v>4.9615199999999996E-7</v>
      </c>
      <c r="AQ57" s="17">
        <v>8.2585999999999998E-10</v>
      </c>
      <c r="AR57" s="17">
        <v>3.0999999999999999E-3</v>
      </c>
      <c r="AS57" s="17">
        <v>4.5399999999999998E-4</v>
      </c>
    </row>
    <row r="58" spans="1:45" ht="13">
      <c r="A58" s="2" t="s">
        <v>88</v>
      </c>
      <c r="B58" s="2" t="s">
        <v>13</v>
      </c>
      <c r="C58" s="2" t="s">
        <v>98</v>
      </c>
      <c r="D58" s="5">
        <v>25</v>
      </c>
      <c r="E58" s="5">
        <v>8.25</v>
      </c>
      <c r="F58" s="5">
        <v>0.46</v>
      </c>
      <c r="G58" s="5">
        <v>0.46</v>
      </c>
      <c r="H58" s="6">
        <v>4.3189999999999998E-4</v>
      </c>
      <c r="I58" s="6">
        <v>3.8530000000000001E-3</v>
      </c>
      <c r="J58" s="6">
        <v>4.7869999999999996E-3</v>
      </c>
      <c r="K58" s="3">
        <v>0</v>
      </c>
      <c r="L58" s="14">
        <v>3.4099999999999999E-4</v>
      </c>
      <c r="M58" s="14">
        <v>6.5699999999999998E-5</v>
      </c>
      <c r="N58" s="14">
        <v>2.09E-5</v>
      </c>
      <c r="O58" s="14">
        <v>4.0600000000000001E-6</v>
      </c>
      <c r="P58" s="14">
        <v>0</v>
      </c>
      <c r="Q58" s="14">
        <v>9.0699999999999996E-5</v>
      </c>
      <c r="R58" s="14">
        <v>3.8600000000000001E-3</v>
      </c>
      <c r="S58" s="14">
        <v>5.0600000000000005E-4</v>
      </c>
      <c r="T58" s="14">
        <v>7.5400000000000003E-5</v>
      </c>
      <c r="U58" s="14">
        <v>0</v>
      </c>
      <c r="V58" s="14">
        <v>7.7899999999999996E-5</v>
      </c>
      <c r="W58" s="14">
        <v>2.0100000000000001E-4</v>
      </c>
      <c r="X58" s="14">
        <v>3.8000000000000002E-5</v>
      </c>
      <c r="Y58" s="15">
        <v>0</v>
      </c>
      <c r="Z58" s="14">
        <v>3.3899999999999997E-5</v>
      </c>
      <c r="AA58" s="14">
        <v>4.4400000000000004E-3</v>
      </c>
      <c r="AB58" s="14">
        <v>3.1700000000000001E-4</v>
      </c>
      <c r="AC58" s="10">
        <v>3.5199999999999999E-4</v>
      </c>
      <c r="AD58" s="10">
        <v>7.7299999999999995E-5</v>
      </c>
      <c r="AE58" s="10">
        <v>2.6299999999999998E-6</v>
      </c>
      <c r="AF58" s="11">
        <v>0</v>
      </c>
      <c r="AG58" s="10">
        <v>7.9900000000000004E-5</v>
      </c>
      <c r="AH58" s="10">
        <v>4.5500000000000002E-3</v>
      </c>
      <c r="AI58" s="10">
        <v>2.0699999999999999E-4</v>
      </c>
      <c r="AJ58" s="11">
        <v>0</v>
      </c>
      <c r="AK58" s="10">
        <v>2.0699999999999999E-4</v>
      </c>
      <c r="AL58" s="10">
        <v>3.3000000000000003E-5</v>
      </c>
      <c r="AM58" s="17">
        <v>1.05725E-9</v>
      </c>
      <c r="AN58" s="17">
        <v>3.6400000000000001E-4</v>
      </c>
      <c r="AO58" s="17">
        <v>6.8200000000000004E-5</v>
      </c>
      <c r="AP58" s="17">
        <v>4.9615199999999996E-7</v>
      </c>
      <c r="AQ58" s="17">
        <v>8.2585999999999998E-10</v>
      </c>
      <c r="AR58" s="17">
        <v>4.13E-3</v>
      </c>
      <c r="AS58" s="17">
        <v>6.0599999999999998E-4</v>
      </c>
    </row>
    <row r="59" spans="1:45" ht="13">
      <c r="A59" s="2" t="s">
        <v>88</v>
      </c>
      <c r="B59" s="2" t="s">
        <v>13</v>
      </c>
      <c r="C59" s="2" t="s">
        <v>99</v>
      </c>
      <c r="D59" s="5">
        <v>25</v>
      </c>
      <c r="E59" s="5">
        <v>8.25</v>
      </c>
      <c r="F59" s="5">
        <v>0.45</v>
      </c>
      <c r="G59" s="5">
        <v>0.46</v>
      </c>
      <c r="H59" s="6">
        <v>4.3189999999999998E-4</v>
      </c>
      <c r="I59" s="6">
        <v>4.8170000000000001E-3</v>
      </c>
      <c r="J59" s="6">
        <v>2.3930000000000002E-3</v>
      </c>
      <c r="K59" s="3">
        <v>0</v>
      </c>
      <c r="L59" s="14">
        <v>3.4099999999999999E-4</v>
      </c>
      <c r="M59" s="14">
        <v>6.5500000000000006E-5</v>
      </c>
      <c r="N59" s="14">
        <v>2.0599999999999999E-5</v>
      </c>
      <c r="O59" s="14">
        <v>5.13E-6</v>
      </c>
      <c r="P59" s="14">
        <v>0</v>
      </c>
      <c r="Q59" s="14">
        <v>9.1299999999999997E-5</v>
      </c>
      <c r="R59" s="14">
        <v>1.92E-3</v>
      </c>
      <c r="S59" s="14">
        <v>2.4899999999999998E-4</v>
      </c>
      <c r="T59" s="14">
        <v>4.7599999999999998E-5</v>
      </c>
      <c r="U59" s="14">
        <v>0</v>
      </c>
      <c r="V59" s="14">
        <v>3.8800000000000001E-5</v>
      </c>
      <c r="W59" s="14">
        <v>9.8999999999999994E-5</v>
      </c>
      <c r="X59" s="14">
        <v>2.4000000000000001E-5</v>
      </c>
      <c r="Y59" s="15">
        <v>0</v>
      </c>
      <c r="Z59" s="14">
        <v>1.6900000000000001E-5</v>
      </c>
      <c r="AA59" s="14">
        <v>2.2100000000000002E-3</v>
      </c>
      <c r="AB59" s="14">
        <v>1.6200000000000001E-4</v>
      </c>
      <c r="AC59" s="10">
        <v>3.5100000000000002E-4</v>
      </c>
      <c r="AD59" s="10">
        <v>7.7200000000000006E-5</v>
      </c>
      <c r="AE59" s="10">
        <v>3.2799999999999999E-6</v>
      </c>
      <c r="AF59" s="11">
        <v>0</v>
      </c>
      <c r="AG59" s="10">
        <v>8.0500000000000005E-5</v>
      </c>
      <c r="AH59" s="10">
        <v>2.2699999999999999E-3</v>
      </c>
      <c r="AI59" s="10">
        <v>1.0399999999999999E-4</v>
      </c>
      <c r="AJ59" s="11">
        <v>0</v>
      </c>
      <c r="AK59" s="10">
        <v>1.0399999999999999E-4</v>
      </c>
      <c r="AL59" s="10">
        <v>1.6500000000000001E-5</v>
      </c>
      <c r="AM59" s="17">
        <v>1.0565099999999999E-9</v>
      </c>
      <c r="AN59" s="17">
        <v>3.6299999999999999E-4</v>
      </c>
      <c r="AO59" s="17">
        <v>6.8399999999999996E-5</v>
      </c>
      <c r="AP59" s="17">
        <v>5.1253799999999995E-7</v>
      </c>
      <c r="AQ59" s="17">
        <v>8.2421200000000001E-10</v>
      </c>
      <c r="AR59" s="17">
        <v>2.0699999999999998E-3</v>
      </c>
      <c r="AS59" s="17">
        <v>3.0299999999999999E-4</v>
      </c>
    </row>
    <row r="60" spans="1:45" ht="13">
      <c r="A60" s="2" t="s">
        <v>88</v>
      </c>
      <c r="B60" s="2" t="s">
        <v>13</v>
      </c>
      <c r="C60" s="2" t="s">
        <v>100</v>
      </c>
      <c r="D60" s="5">
        <v>25</v>
      </c>
      <c r="E60" s="5">
        <v>8.25</v>
      </c>
      <c r="F60" s="5">
        <v>0.45</v>
      </c>
      <c r="G60" s="5">
        <v>0.46</v>
      </c>
      <c r="H60" s="6">
        <v>4.3199999999999998E-4</v>
      </c>
      <c r="I60" s="6">
        <v>5.7780000000000001E-3</v>
      </c>
      <c r="J60" s="6">
        <v>2.3930000000000002E-3</v>
      </c>
      <c r="K60" s="3">
        <v>0</v>
      </c>
      <c r="L60" s="14">
        <v>3.4000000000000002E-4</v>
      </c>
      <c r="M60" s="14">
        <v>6.5500000000000006E-5</v>
      </c>
      <c r="N60" s="14">
        <v>2.0599999999999999E-5</v>
      </c>
      <c r="O60" s="14">
        <v>6.1500000000000004E-6</v>
      </c>
      <c r="P60" s="14">
        <v>0</v>
      </c>
      <c r="Q60" s="14">
        <v>9.2299999999999994E-5</v>
      </c>
      <c r="R60" s="14">
        <v>1.91E-3</v>
      </c>
      <c r="S60" s="14">
        <v>2.4800000000000001E-4</v>
      </c>
      <c r="T60" s="14">
        <v>5.6799999999999998E-5</v>
      </c>
      <c r="U60" s="14">
        <v>0</v>
      </c>
      <c r="V60" s="14">
        <v>3.8500000000000001E-5</v>
      </c>
      <c r="W60" s="14">
        <v>9.8400000000000007E-5</v>
      </c>
      <c r="X60" s="14">
        <v>2.8600000000000001E-5</v>
      </c>
      <c r="Y60" s="15">
        <v>0</v>
      </c>
      <c r="Z60" s="14">
        <v>1.6799999999999998E-5</v>
      </c>
      <c r="AA60" s="14">
        <v>2.2100000000000002E-3</v>
      </c>
      <c r="AB60" s="14">
        <v>1.65E-4</v>
      </c>
      <c r="AC60" s="10">
        <v>3.5100000000000002E-4</v>
      </c>
      <c r="AD60" s="10">
        <v>7.7299999999999995E-5</v>
      </c>
      <c r="AE60" s="10">
        <v>3.9299999999999996E-6</v>
      </c>
      <c r="AF60" s="11">
        <v>0</v>
      </c>
      <c r="AG60" s="10">
        <v>8.1199999999999995E-5</v>
      </c>
      <c r="AH60" s="10">
        <v>2.2699999999999999E-3</v>
      </c>
      <c r="AI60" s="10">
        <v>1.05E-4</v>
      </c>
      <c r="AJ60" s="11">
        <v>0</v>
      </c>
      <c r="AK60" s="10">
        <v>1.05E-4</v>
      </c>
      <c r="AL60" s="10">
        <v>1.6500000000000001E-5</v>
      </c>
      <c r="AM60" s="17">
        <v>1.0557600000000001E-9</v>
      </c>
      <c r="AN60" s="17">
        <v>3.6400000000000001E-4</v>
      </c>
      <c r="AO60" s="17">
        <v>6.8300000000000007E-5</v>
      </c>
      <c r="AP60" s="17">
        <v>5.2892399999999995E-7</v>
      </c>
      <c r="AQ60" s="17">
        <v>8.2256599999999995E-10</v>
      </c>
      <c r="AR60" s="17">
        <v>2.0699999999999998E-3</v>
      </c>
      <c r="AS60" s="17">
        <v>3.0200000000000002E-4</v>
      </c>
    </row>
    <row r="61" spans="1:45" ht="13">
      <c r="A61" s="2" t="s">
        <v>88</v>
      </c>
      <c r="B61" s="2" t="s">
        <v>13</v>
      </c>
      <c r="C61" s="2" t="s">
        <v>101</v>
      </c>
      <c r="D61" s="5">
        <v>25</v>
      </c>
      <c r="E61" s="5">
        <v>8.25</v>
      </c>
      <c r="F61" s="5">
        <v>0.45</v>
      </c>
      <c r="G61" s="5">
        <v>0.47</v>
      </c>
      <c r="H61" s="6">
        <v>4.3209999999999999E-4</v>
      </c>
      <c r="I61" s="6">
        <v>7.7060000000000002E-3</v>
      </c>
      <c r="J61" s="6">
        <v>2.3939999999999999E-3</v>
      </c>
      <c r="K61" s="3">
        <v>0</v>
      </c>
      <c r="L61" s="14">
        <v>3.3799999999999998E-4</v>
      </c>
      <c r="M61" s="14">
        <v>6.5400000000000004E-5</v>
      </c>
      <c r="N61" s="14">
        <v>2.0599999999999999E-5</v>
      </c>
      <c r="O61" s="14">
        <v>8.1999999999999994E-6</v>
      </c>
      <c r="P61" s="14">
        <v>0</v>
      </c>
      <c r="Q61" s="14">
        <v>9.4099999999999997E-5</v>
      </c>
      <c r="R61" s="14">
        <v>1.89E-3</v>
      </c>
      <c r="S61" s="14">
        <v>2.4499999999999999E-4</v>
      </c>
      <c r="T61" s="14">
        <v>7.4900000000000005E-5</v>
      </c>
      <c r="U61" s="14">
        <v>0</v>
      </c>
      <c r="V61" s="14">
        <v>3.8000000000000002E-5</v>
      </c>
      <c r="W61" s="14">
        <v>9.7399999999999996E-5</v>
      </c>
      <c r="X61" s="14">
        <v>3.7700000000000002E-5</v>
      </c>
      <c r="Y61" s="15">
        <v>0</v>
      </c>
      <c r="Z61" s="14">
        <v>1.66E-5</v>
      </c>
      <c r="AA61" s="14">
        <v>2.2000000000000001E-3</v>
      </c>
      <c r="AB61" s="14">
        <v>1.73E-4</v>
      </c>
      <c r="AC61" s="10">
        <v>3.4900000000000003E-4</v>
      </c>
      <c r="AD61" s="10">
        <v>7.75E-5</v>
      </c>
      <c r="AE61" s="10">
        <v>5.22E-6</v>
      </c>
      <c r="AF61" s="11">
        <v>0</v>
      </c>
      <c r="AG61" s="10">
        <v>8.2700000000000004E-5</v>
      </c>
      <c r="AH61" s="10">
        <v>2.2699999999999999E-3</v>
      </c>
      <c r="AI61" s="10">
        <v>1.06E-4</v>
      </c>
      <c r="AJ61" s="11">
        <v>0</v>
      </c>
      <c r="AK61" s="10">
        <v>1.06E-4</v>
      </c>
      <c r="AL61" s="10">
        <v>1.6500000000000001E-5</v>
      </c>
      <c r="AM61" s="17">
        <v>1.05428E-9</v>
      </c>
      <c r="AN61" s="17">
        <v>3.6400000000000001E-4</v>
      </c>
      <c r="AO61" s="17">
        <v>6.8100000000000002E-5</v>
      </c>
      <c r="AP61" s="17">
        <v>5.61698E-7</v>
      </c>
      <c r="AQ61" s="17">
        <v>8.1928500000000003E-10</v>
      </c>
      <c r="AR61" s="17">
        <v>2.0699999999999998E-3</v>
      </c>
      <c r="AS61" s="17">
        <v>3.01E-4</v>
      </c>
    </row>
    <row r="63" spans="1:45" ht="15.75" customHeight="1">
      <c r="A63" s="43" t="s">
        <v>129</v>
      </c>
      <c r="B63" s="43"/>
    </row>
  </sheetData>
  <mergeCells count="3">
    <mergeCell ref="L1:Q1"/>
    <mergeCell ref="AC1:AF1"/>
    <mergeCell ref="AM1:A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61"/>
  <sheetViews>
    <sheetView tabSelected="1" workbookViewId="0">
      <selection activeCell="A18" sqref="A18:XFD18"/>
    </sheetView>
  </sheetViews>
  <sheetFormatPr baseColWidth="10" defaultColWidth="14.5" defaultRowHeight="15.75" customHeight="1"/>
  <cols>
    <col min="1" max="1" width="14.83203125" customWidth="1"/>
    <col min="2" max="2" width="11.5" customWidth="1"/>
    <col min="3" max="3" width="10.83203125" customWidth="1"/>
    <col min="4" max="4" width="17.6640625" bestFit="1" customWidth="1"/>
    <col min="5" max="5" width="21.33203125" bestFit="1" customWidth="1"/>
    <col min="6" max="6" width="22.33203125" bestFit="1" customWidth="1"/>
    <col min="7" max="7" width="21.33203125" bestFit="1" customWidth="1"/>
    <col min="8" max="8" width="22.33203125" bestFit="1" customWidth="1"/>
    <col min="9" max="9" width="21.33203125" bestFit="1" customWidth="1"/>
    <col min="10" max="10" width="22.33203125" bestFit="1" customWidth="1"/>
    <col min="11" max="11" width="16.33203125" bestFit="1" customWidth="1"/>
    <col min="12" max="12" width="16.6640625" bestFit="1" customWidth="1"/>
    <col min="13" max="13" width="17.33203125" bestFit="1" customWidth="1"/>
  </cols>
  <sheetData>
    <row r="1" spans="1:13" ht="15.75" customHeight="1">
      <c r="A1" s="20" t="s">
        <v>126</v>
      </c>
      <c r="B1" s="9"/>
      <c r="C1" s="9"/>
      <c r="D1" s="2" t="s">
        <v>0</v>
      </c>
      <c r="E1" s="26" t="s">
        <v>128</v>
      </c>
      <c r="F1" s="27"/>
      <c r="G1" s="23" t="s">
        <v>1</v>
      </c>
      <c r="H1" s="24"/>
      <c r="I1" s="21" t="s">
        <v>2</v>
      </c>
      <c r="J1" s="18"/>
      <c r="K1" s="29" t="s">
        <v>127</v>
      </c>
      <c r="L1" s="30"/>
      <c r="M1" s="30"/>
    </row>
    <row r="2" spans="1:13" ht="13">
      <c r="A2" s="2" t="s">
        <v>3</v>
      </c>
      <c r="B2" s="2" t="s">
        <v>4</v>
      </c>
      <c r="C2" s="2" t="s">
        <v>5</v>
      </c>
      <c r="D2" s="2" t="s">
        <v>6</v>
      </c>
      <c r="E2" s="27" t="s">
        <v>7</v>
      </c>
      <c r="F2" s="27" t="s">
        <v>8</v>
      </c>
      <c r="G2" s="24" t="s">
        <v>7</v>
      </c>
      <c r="H2" s="24" t="s">
        <v>8</v>
      </c>
      <c r="I2" s="18" t="s">
        <v>7</v>
      </c>
      <c r="J2" s="18" t="s">
        <v>8</v>
      </c>
      <c r="K2" s="31" t="s">
        <v>9</v>
      </c>
      <c r="L2" s="31" t="s">
        <v>10</v>
      </c>
      <c r="M2" s="31" t="s">
        <v>11</v>
      </c>
    </row>
    <row r="3" spans="1:13" ht="13">
      <c r="A3" s="2" t="s">
        <v>12</v>
      </c>
      <c r="B3" s="2" t="s">
        <v>13</v>
      </c>
      <c r="C3" s="2" t="s">
        <v>14</v>
      </c>
      <c r="D3" s="19">
        <v>-0.8</v>
      </c>
      <c r="E3" s="28">
        <f>(D3*'Speciation Calculations'!H3-26*'Speciation Calculations'!L3)/('Speciation Calculations'!Q3+1.026*'Speciation Calculations'!L3)</f>
        <v>-8.9420297758630092</v>
      </c>
      <c r="F3" s="28">
        <f>(39.61*'Speciation Calculations'!H3-26*'Speciation Calculations'!L3)/('Speciation Calculations'!Q3+1.026*'Speciation Calculations'!L3)</f>
        <v>30.918136827180017</v>
      </c>
      <c r="G3" s="25">
        <f>(D3*'Speciation Calculations'!H3-26*'Speciation Calculations'!AC3)/('Speciation Calculations'!AD3+1.026*'Speciation Calculations'!AC3)</f>
        <v>-9.4526063771901185</v>
      </c>
      <c r="H3" s="25">
        <f>(39.61*'Speciation Calculations'!H3-26*'Speciation Calculations'!AC3)/('Speciation Calculations'!AD3+1.026*'Speciation Calculations'!AC3)</f>
        <v>30.318635052780497</v>
      </c>
      <c r="I3" s="22">
        <f>(D3*'Speciation Calculations'!H3-26*'Speciation Calculations'!AN3)/('Speciation Calculations'!AO3+1.026*'Speciation Calculations'!AN3)</f>
        <v>-9.1360219056998044</v>
      </c>
      <c r="J3" s="22">
        <f>(39.61*'Speciation Calculations'!H3-26*'Speciation Calculations'!AN3)/('Speciation Calculations'!AO3+1.026*'Speciation Calculations'!AN3)</f>
        <v>30.992358397013355</v>
      </c>
      <c r="K3" s="32">
        <f t="shared" ref="K3:K61" si="0">F3-H3</f>
        <v>0.59950177439952057</v>
      </c>
      <c r="L3" s="32">
        <f t="shared" ref="L3:L61" si="1">J3-H3</f>
        <v>0.67372334423285807</v>
      </c>
      <c r="M3" s="32">
        <f t="shared" ref="M3:M61" si="2">J3-F3</f>
        <v>7.4221569833337497E-2</v>
      </c>
    </row>
    <row r="4" spans="1:13" ht="13">
      <c r="A4" s="2" t="s">
        <v>12</v>
      </c>
      <c r="B4" s="2" t="s">
        <v>13</v>
      </c>
      <c r="C4" s="2" t="s">
        <v>39</v>
      </c>
      <c r="D4" s="19">
        <v>-0.8</v>
      </c>
      <c r="E4" s="28">
        <f>(D4*'Speciation Calculations'!H4-26*'Speciation Calculations'!L4)/('Speciation Calculations'!Q4+1.026*'Speciation Calculations'!L4)</f>
        <v>-20.953444631349587</v>
      </c>
      <c r="F4" s="28">
        <f>(39.61*'Speciation Calculations'!H4-26*'Speciation Calculations'!L4)/('Speciation Calculations'!Q4+1.026*'Speciation Calculations'!L4)</f>
        <v>18.343611783931557</v>
      </c>
      <c r="G4" s="25">
        <f>(D4*'Speciation Calculations'!H4-26*'Speciation Calculations'!AC4)/('Speciation Calculations'!AD4+1.026*'Speciation Calculations'!AC4)</f>
        <v>-21.389293162431212</v>
      </c>
      <c r="H4" s="25">
        <f>(39.61*'Speciation Calculations'!H4-26*'Speciation Calculations'!AC4)/('Speciation Calculations'!AD4+1.026*'Speciation Calculations'!AC4)</f>
        <v>17.890269126323975</v>
      </c>
      <c r="I4" s="22">
        <f>(D4*'Speciation Calculations'!H4-26*'Speciation Calculations'!AN4)/('Speciation Calculations'!AO4+1.026*'Speciation Calculations'!AN4)</f>
        <v>-21.141903125883921</v>
      </c>
      <c r="J4" s="22">
        <f>(39.61*'Speciation Calculations'!H4-26*'Speciation Calculations'!AN4)/('Speciation Calculations'!AO4+1.026*'Speciation Calculations'!AN4)</f>
        <v>18.424496898952064</v>
      </c>
      <c r="K4" s="32">
        <f t="shared" si="0"/>
        <v>0.45334265760758186</v>
      </c>
      <c r="L4" s="32">
        <f t="shared" si="1"/>
        <v>0.53422777262808907</v>
      </c>
      <c r="M4" s="32">
        <f t="shared" si="2"/>
        <v>8.0885115020507214E-2</v>
      </c>
    </row>
    <row r="5" spans="1:13" ht="13">
      <c r="A5" s="2" t="s">
        <v>12</v>
      </c>
      <c r="B5" s="2" t="s">
        <v>13</v>
      </c>
      <c r="C5" s="2" t="s">
        <v>40</v>
      </c>
      <c r="D5" s="19">
        <v>-0.8</v>
      </c>
      <c r="E5" s="28">
        <f>(D5*'Speciation Calculations'!H5-26*'Speciation Calculations'!L5)/('Speciation Calculations'!Q5+1.026*'Speciation Calculations'!L5)</f>
        <v>-21.768666313639457</v>
      </c>
      <c r="F5" s="28">
        <f>(39.61*'Speciation Calculations'!H5-26*'Speciation Calculations'!L5)/('Speciation Calculations'!Q5+1.026*'Speciation Calculations'!L5)</f>
        <v>18.073757470307889</v>
      </c>
      <c r="G5" s="25">
        <f>(D5*'Speciation Calculations'!H5-26*'Speciation Calculations'!AC5)/('Speciation Calculations'!AD5+1.026*'Speciation Calculations'!AC5)</f>
        <v>-22.123980301492423</v>
      </c>
      <c r="H5" s="25">
        <f>(39.61*'Speciation Calculations'!H5-26*'Speciation Calculations'!AC5)/('Speciation Calculations'!AD5+1.026*'Speciation Calculations'!AC5)</f>
        <v>17.474305477237699</v>
      </c>
      <c r="I5" s="22">
        <f>(D5*'Speciation Calculations'!H5-26*'Speciation Calculations'!AN5)/('Speciation Calculations'!AO5+1.026*'Speciation Calculations'!AN5)</f>
        <v>-21.937163599949933</v>
      </c>
      <c r="J5" s="22">
        <f>(39.61*'Speciation Calculations'!H5-26*'Speciation Calculations'!AN5)/('Speciation Calculations'!AO5+1.026*'Speciation Calculations'!AN5)</f>
        <v>17.617999749655784</v>
      </c>
      <c r="K5" s="32">
        <f t="shared" si="0"/>
        <v>0.59945199307018981</v>
      </c>
      <c r="L5" s="32">
        <f t="shared" si="1"/>
        <v>0.14369427241808452</v>
      </c>
      <c r="M5" s="32">
        <f t="shared" si="2"/>
        <v>-0.45575772065210529</v>
      </c>
    </row>
    <row r="6" spans="1:13" ht="13">
      <c r="A6" s="2" t="s">
        <v>12</v>
      </c>
      <c r="B6" s="2" t="s">
        <v>13</v>
      </c>
      <c r="C6" s="2" t="s">
        <v>41</v>
      </c>
      <c r="D6" s="19">
        <v>-0.8</v>
      </c>
      <c r="E6" s="28">
        <f>(D6*'Speciation Calculations'!H6-26*'Speciation Calculations'!L6)/('Speciation Calculations'!Q6+1.026*'Speciation Calculations'!L6)</f>
        <v>-22.067675451782073</v>
      </c>
      <c r="F6" s="28">
        <f>(39.61*'Speciation Calculations'!H6-26*'Speciation Calculations'!L6)/('Speciation Calculations'!Q6+1.026*'Speciation Calculations'!L6)</f>
        <v>17.819938537595618</v>
      </c>
      <c r="G6" s="25">
        <f>(D6*'Speciation Calculations'!H6-26*'Speciation Calculations'!AC6)/('Speciation Calculations'!AD6+1.026*'Speciation Calculations'!AC6)</f>
        <v>-22.433848427693768</v>
      </c>
      <c r="H6" s="25">
        <f>(39.61*'Speciation Calculations'!H6-26*'Speciation Calculations'!AC6)/('Speciation Calculations'!AD6+1.026*'Speciation Calculations'!AC6)</f>
        <v>17.078924147667738</v>
      </c>
      <c r="I6" s="22">
        <f>(D6*'Speciation Calculations'!H6-26*'Speciation Calculations'!AN6)/('Speciation Calculations'!AO6+1.026*'Speciation Calculations'!AN6)</f>
        <v>-22.2568281938326</v>
      </c>
      <c r="J6" s="22">
        <f>(39.61*'Speciation Calculations'!H6-26*'Speciation Calculations'!AN6)/('Speciation Calculations'!AO6+1.026*'Speciation Calculations'!AN6)</f>
        <v>17.196327092511012</v>
      </c>
      <c r="K6" s="32">
        <f t="shared" si="0"/>
        <v>0.74101438992788005</v>
      </c>
      <c r="L6" s="32">
        <f t="shared" si="1"/>
        <v>0.11740294484327407</v>
      </c>
      <c r="M6" s="32">
        <f t="shared" si="2"/>
        <v>-0.62361144508460598</v>
      </c>
    </row>
    <row r="7" spans="1:13" ht="13">
      <c r="A7" s="2" t="s">
        <v>12</v>
      </c>
      <c r="B7" s="2" t="s">
        <v>13</v>
      </c>
      <c r="C7" s="2" t="s">
        <v>42</v>
      </c>
      <c r="D7" s="19">
        <v>-0.8</v>
      </c>
      <c r="E7" s="28">
        <f>(D7*'Speciation Calculations'!H7-26*'Speciation Calculations'!L7)/('Speciation Calculations'!Q7+1.026*'Speciation Calculations'!L7)</f>
        <v>-22.446045952962141</v>
      </c>
      <c r="F7" s="28">
        <f>(39.61*'Speciation Calculations'!H7-26*'Speciation Calculations'!L7)/('Speciation Calculations'!Q7+1.026*'Speciation Calculations'!L7)</f>
        <v>17.303997636483398</v>
      </c>
      <c r="G7" s="25">
        <f>(D7*'Speciation Calculations'!H7-26*'Speciation Calculations'!AC7)/('Speciation Calculations'!AD7+1.026*'Speciation Calculations'!AC7)</f>
        <v>-22.771104131432715</v>
      </c>
      <c r="H7" s="25">
        <f>(39.61*'Speciation Calculations'!H7-26*'Speciation Calculations'!AC7)/('Speciation Calculations'!AD7+1.026*'Speciation Calculations'!AC7)</f>
        <v>16.887127325440922</v>
      </c>
      <c r="I7" s="22">
        <f>(D7*'Speciation Calculations'!H7-26*'Speciation Calculations'!AN7)/('Speciation Calculations'!AO7+1.026*'Speciation Calculations'!AN7)</f>
        <v>-22.604618857440528</v>
      </c>
      <c r="J7" s="22">
        <f>(39.61*'Speciation Calculations'!H7-26*'Speciation Calculations'!AN7)/('Speciation Calculations'!AO7+1.026*'Speciation Calculations'!AN7)</f>
        <v>16.982071540197953</v>
      </c>
      <c r="K7" s="32">
        <f t="shared" si="0"/>
        <v>0.41687031104247652</v>
      </c>
      <c r="L7" s="32">
        <f t="shared" si="1"/>
        <v>9.4944214757031631E-2</v>
      </c>
      <c r="M7" s="32">
        <f t="shared" si="2"/>
        <v>-0.32192609628544488</v>
      </c>
    </row>
    <row r="8" spans="1:13" ht="13">
      <c r="A8" s="2" t="s">
        <v>12</v>
      </c>
      <c r="B8" s="2" t="s">
        <v>13</v>
      </c>
      <c r="C8" s="2" t="s">
        <v>43</v>
      </c>
      <c r="D8" s="19">
        <v>-0.8</v>
      </c>
      <c r="E8" s="28">
        <f>(D8*'Speciation Calculations'!H8-26*'Speciation Calculations'!L8)/('Speciation Calculations'!Q8+1.026*'Speciation Calculations'!L8)</f>
        <v>-17.364500625606606</v>
      </c>
      <c r="F8" s="28">
        <f>(39.61*'Speciation Calculations'!H8-26*'Speciation Calculations'!L8)/('Speciation Calculations'!Q8+1.026*'Speciation Calculations'!L8)</f>
        <v>22.777570541529759</v>
      </c>
      <c r="G8" s="25">
        <f>(D8*'Speciation Calculations'!H8-26*'Speciation Calculations'!AC8)/('Speciation Calculations'!AD8+1.026*'Speciation Calculations'!AC8)</f>
        <v>-17.922342221502738</v>
      </c>
      <c r="H8" s="25">
        <f>(39.61*'Speciation Calculations'!H8-26*'Speciation Calculations'!AC8)/('Speciation Calculations'!AD8+1.026*'Speciation Calculations'!AC8)</f>
        <v>21.771808006290328</v>
      </c>
      <c r="I8" s="22">
        <f>(D8*'Speciation Calculations'!H8-26*'Speciation Calculations'!AN8)/('Speciation Calculations'!AO8+1.026*'Speciation Calculations'!AN8)</f>
        <v>-17.540136749358627</v>
      </c>
      <c r="J8" s="22">
        <f>(39.61*'Speciation Calculations'!H8-26*'Speciation Calculations'!AN8)/('Speciation Calculations'!AO8+1.026*'Speciation Calculations'!AN8)</f>
        <v>22.310222536944384</v>
      </c>
      <c r="K8" s="32">
        <f t="shared" si="0"/>
        <v>1.0057625352394304</v>
      </c>
      <c r="L8" s="32">
        <f t="shared" si="1"/>
        <v>0.53841453065405531</v>
      </c>
      <c r="M8" s="32">
        <f t="shared" si="2"/>
        <v>-0.46734800458537507</v>
      </c>
    </row>
    <row r="9" spans="1:13" ht="13">
      <c r="A9" s="2" t="s">
        <v>12</v>
      </c>
      <c r="B9" s="2" t="s">
        <v>13</v>
      </c>
      <c r="C9" s="2" t="s">
        <v>44</v>
      </c>
      <c r="D9" s="19">
        <v>-0.8</v>
      </c>
      <c r="E9" s="28">
        <f>(D9*'Speciation Calculations'!H9-26*'Speciation Calculations'!L9)/('Speciation Calculations'!Q9+1.026*'Speciation Calculations'!L9)</f>
        <v>-25.35973051238107</v>
      </c>
      <c r="F9" s="28">
        <f>(39.61*'Speciation Calculations'!H9-26*'Speciation Calculations'!L9)/('Speciation Calculations'!Q9+1.026*'Speciation Calculations'!L9)</f>
        <v>13.782158264877959</v>
      </c>
      <c r="G9" s="25">
        <f>(D9*'Speciation Calculations'!H9-26*'Speciation Calculations'!AC9)/('Speciation Calculations'!AD9+1.026*'Speciation Calculations'!AC9)</f>
        <v>-25.457522543901284</v>
      </c>
      <c r="H9" s="25">
        <f>(39.61*'Speciation Calculations'!H9-26*'Speciation Calculations'!AC9)/('Speciation Calculations'!AD9+1.026*'Speciation Calculations'!AC9)</f>
        <v>13.835304935927855</v>
      </c>
      <c r="I9" s="22">
        <f>(D9*'Speciation Calculations'!H9-26*'Speciation Calculations'!AN9)/('Speciation Calculations'!AO9+1.026*'Speciation Calculations'!AN9)</f>
        <v>-25.405160706201901</v>
      </c>
      <c r="J9" s="22">
        <f>(39.61*'Speciation Calculations'!H9-26*'Speciation Calculations'!AN9)/('Speciation Calculations'!AO9+1.026*'Speciation Calculations'!AN9)</f>
        <v>14.045882871506508</v>
      </c>
      <c r="K9" s="32">
        <f t="shared" si="0"/>
        <v>-5.3146671049896455E-2</v>
      </c>
      <c r="L9" s="32">
        <f t="shared" si="1"/>
        <v>0.21057793557865345</v>
      </c>
      <c r="M9" s="32">
        <f t="shared" si="2"/>
        <v>0.26372460662854991</v>
      </c>
    </row>
    <row r="10" spans="1:13" ht="13">
      <c r="A10" s="2" t="s">
        <v>12</v>
      </c>
      <c r="B10" s="2" t="s">
        <v>13</v>
      </c>
      <c r="C10" s="2" t="s">
        <v>46</v>
      </c>
      <c r="D10" s="19">
        <v>-0.8</v>
      </c>
      <c r="E10" s="28">
        <f>(D10*'Speciation Calculations'!H10-26*'Speciation Calculations'!L10)/('Speciation Calculations'!Q10+1.026*'Speciation Calculations'!L10)</f>
        <v>-25.523732544907311</v>
      </c>
      <c r="F10" s="28">
        <f>(39.61*'Speciation Calculations'!H10-26*'Speciation Calculations'!L10)/('Speciation Calculations'!Q10+1.026*'Speciation Calculations'!L10)</f>
        <v>13.649818669105683</v>
      </c>
      <c r="G10" s="25">
        <f>(D10*'Speciation Calculations'!H10-26*'Speciation Calculations'!AC10)/('Speciation Calculations'!AD10+1.026*'Speciation Calculations'!AC10)</f>
        <v>-25.609492834926357</v>
      </c>
      <c r="H10" s="25">
        <f>(39.61*'Speciation Calculations'!H10-26*'Speciation Calculations'!AC10)/('Speciation Calculations'!AD10+1.026*'Speciation Calculations'!AC10)</f>
        <v>13.624840223828659</v>
      </c>
      <c r="I10" s="22">
        <f>(D10*'Speciation Calculations'!H10-26*'Speciation Calculations'!AN10)/('Speciation Calculations'!AO10+1.026*'Speciation Calculations'!AN10)</f>
        <v>-25.60182723363252</v>
      </c>
      <c r="J10" s="22">
        <f>(39.61*'Speciation Calculations'!H10-26*'Speciation Calculations'!AN10)/('Speciation Calculations'!AO10+1.026*'Speciation Calculations'!AN10)</f>
        <v>13.833994753840937</v>
      </c>
      <c r="K10" s="32">
        <f t="shared" si="0"/>
        <v>2.4978445277023198E-2</v>
      </c>
      <c r="L10" s="32">
        <f t="shared" si="1"/>
        <v>0.20915453001227746</v>
      </c>
      <c r="M10" s="32">
        <f t="shared" si="2"/>
        <v>0.18417608473525426</v>
      </c>
    </row>
    <row r="11" spans="1:13" ht="13">
      <c r="A11" s="2" t="s">
        <v>12</v>
      </c>
      <c r="B11" s="2" t="s">
        <v>13</v>
      </c>
      <c r="C11" s="2" t="s">
        <v>47</v>
      </c>
      <c r="D11" s="19">
        <v>-0.8</v>
      </c>
      <c r="E11" s="28">
        <f>(D11*'Speciation Calculations'!H11-26*'Speciation Calculations'!L11)/('Speciation Calculations'!Q11+1.026*'Speciation Calculations'!L11)</f>
        <v>-25.530405807449721</v>
      </c>
      <c r="F11" s="28">
        <f>(39.61*'Speciation Calculations'!H11-26*'Speciation Calculations'!L11)/('Speciation Calculations'!Q11+1.026*'Speciation Calculations'!L11)</f>
        <v>13.73505295727716</v>
      </c>
      <c r="G11" s="25">
        <f>(D11*'Speciation Calculations'!H11-26*'Speciation Calculations'!AC11)/('Speciation Calculations'!AD11+1.026*'Speciation Calculations'!AC11)</f>
        <v>-25.620170221858192</v>
      </c>
      <c r="H11" s="25">
        <f>(39.61*'Speciation Calculations'!H11-26*'Speciation Calculations'!AC11)/('Speciation Calculations'!AD11+1.026*'Speciation Calculations'!AC11)</f>
        <v>13.546009757487269</v>
      </c>
      <c r="I11" s="22">
        <f>(D11*'Speciation Calculations'!H11-26*'Speciation Calculations'!AN11)/('Speciation Calculations'!AO11+1.026*'Speciation Calculations'!AN11)</f>
        <v>-25.60353264112663</v>
      </c>
      <c r="J11" s="22">
        <f>(39.61*'Speciation Calculations'!H11-26*'Speciation Calculations'!AN11)/('Speciation Calculations'!AO11+1.026*'Speciation Calculations'!AN11)</f>
        <v>13.77439431913116</v>
      </c>
      <c r="K11" s="32">
        <f t="shared" si="0"/>
        <v>0.18904319978989115</v>
      </c>
      <c r="L11" s="32">
        <f t="shared" si="1"/>
        <v>0.22838456164389065</v>
      </c>
      <c r="M11" s="32">
        <f t="shared" si="2"/>
        <v>3.9341361853999501E-2</v>
      </c>
    </row>
    <row r="12" spans="1:13" ht="13">
      <c r="A12" s="2" t="s">
        <v>12</v>
      </c>
      <c r="B12" s="2" t="s">
        <v>13</v>
      </c>
      <c r="C12" s="2" t="s">
        <v>48</v>
      </c>
      <c r="D12" s="19">
        <v>-0.8</v>
      </c>
      <c r="E12" s="28">
        <f>(D12*'Speciation Calculations'!H12-26*'Speciation Calculations'!L12)/('Speciation Calculations'!Q12+1.026*'Speciation Calculations'!L12)</f>
        <v>-17.277497326735133</v>
      </c>
      <c r="F12" s="28">
        <f>(39.61*'Speciation Calculations'!H12-26*'Speciation Calculations'!L12)/('Speciation Calculations'!Q12+1.026*'Speciation Calculations'!L12)</f>
        <v>22.642112003580937</v>
      </c>
      <c r="G12" s="25">
        <f>(D12*'Speciation Calculations'!H12-26*'Speciation Calculations'!AC12)/('Speciation Calculations'!AD12+1.026*'Speciation Calculations'!AC12)</f>
        <v>-18.1171300182707</v>
      </c>
      <c r="H12" s="25">
        <f>(39.61*'Speciation Calculations'!H12-26*'Speciation Calculations'!AC12)/('Speciation Calculations'!AD12+1.026*'Speciation Calculations'!AC12)</f>
        <v>21.51763493160832</v>
      </c>
      <c r="I12" s="22">
        <f>(D12*'Speciation Calculations'!H12-26*'Speciation Calculations'!AN12)/('Speciation Calculations'!AO12+1.026*'Speciation Calculations'!AN12)</f>
        <v>-17.970620575480908</v>
      </c>
      <c r="J12" s="22">
        <f>(39.61*'Speciation Calculations'!H12-26*'Speciation Calculations'!AN12)/('Speciation Calculations'!AO12+1.026*'Speciation Calculations'!AN12)</f>
        <v>21.694993884434346</v>
      </c>
      <c r="K12" s="32">
        <f t="shared" si="0"/>
        <v>1.1244770719726169</v>
      </c>
      <c r="L12" s="32">
        <f t="shared" si="1"/>
        <v>0.17735895282602598</v>
      </c>
      <c r="M12" s="32">
        <f t="shared" si="2"/>
        <v>-0.94711811914659094</v>
      </c>
    </row>
    <row r="13" spans="1:13" ht="13">
      <c r="A13" s="2" t="s">
        <v>12</v>
      </c>
      <c r="B13" s="2" t="s">
        <v>13</v>
      </c>
      <c r="C13" s="2" t="s">
        <v>49</v>
      </c>
      <c r="D13" s="19">
        <v>-0.8</v>
      </c>
      <c r="E13" s="28">
        <f>(D13*'Speciation Calculations'!H13-26*'Speciation Calculations'!L13)/('Speciation Calculations'!Q13+1.026*'Speciation Calculations'!L13)</f>
        <v>-15.063537134549462</v>
      </c>
      <c r="F13" s="28">
        <f>(39.61*'Speciation Calculations'!H13-26*'Speciation Calculations'!L13)/('Speciation Calculations'!Q13+1.026*'Speciation Calculations'!L13)</f>
        <v>24.769611849030259</v>
      </c>
      <c r="G13" s="25">
        <f>(D13*'Speciation Calculations'!H13-26*'Speciation Calculations'!AC13)/('Speciation Calculations'!AD13+1.026*'Speciation Calculations'!AC13)</f>
        <v>-15.976837463808536</v>
      </c>
      <c r="H13" s="25">
        <f>(39.61*'Speciation Calculations'!H13-26*'Speciation Calculations'!AC13)/('Speciation Calculations'!AD13+1.026*'Speciation Calculations'!AC13)</f>
        <v>23.577668871357613</v>
      </c>
      <c r="I13" s="22">
        <f>(D13*'Speciation Calculations'!H13-26*'Speciation Calculations'!AN13)/('Speciation Calculations'!AO13+1.026*'Speciation Calculations'!AN13)</f>
        <v>-15.799377733109516</v>
      </c>
      <c r="J13" s="22">
        <f>(39.61*'Speciation Calculations'!H13-26*'Speciation Calculations'!AN13)/('Speciation Calculations'!AO13+1.026*'Speciation Calculations'!AN13)</f>
        <v>24.004012124581678</v>
      </c>
      <c r="K13" s="32">
        <f t="shared" si="0"/>
        <v>1.191942977672646</v>
      </c>
      <c r="L13" s="32">
        <f t="shared" si="1"/>
        <v>0.42634325322406497</v>
      </c>
      <c r="M13" s="32">
        <f t="shared" si="2"/>
        <v>-0.76559972444858104</v>
      </c>
    </row>
    <row r="14" spans="1:13" ht="13">
      <c r="A14" s="2" t="s">
        <v>12</v>
      </c>
      <c r="B14" s="2" t="s">
        <v>13</v>
      </c>
      <c r="C14" s="2" t="s">
        <v>50</v>
      </c>
      <c r="D14" s="19">
        <v>-0.8</v>
      </c>
      <c r="E14" s="28">
        <f>(D14*'Speciation Calculations'!H14-26*'Speciation Calculations'!L14)/('Speciation Calculations'!Q14+1.026*'Speciation Calculations'!L14)</f>
        <v>-20.207054805485889</v>
      </c>
      <c r="F14" s="28">
        <f>(39.61*'Speciation Calculations'!H14-26*'Speciation Calculations'!L14)/('Speciation Calculations'!Q14+1.026*'Speciation Calculations'!L14)</f>
        <v>19.310168632264261</v>
      </c>
      <c r="G14" s="25">
        <f>(D14*'Speciation Calculations'!H14-26*'Speciation Calculations'!AC14)/('Speciation Calculations'!AD14+1.026*'Speciation Calculations'!AC14)</f>
        <v>-20.637060322703821</v>
      </c>
      <c r="H14" s="25">
        <f>(39.61*'Speciation Calculations'!H14-26*'Speciation Calculations'!AC14)/('Speciation Calculations'!AD14+1.026*'Speciation Calculations'!AC14)</f>
        <v>18.818050634485086</v>
      </c>
      <c r="I14" s="22">
        <f>(D14*'Speciation Calculations'!H14-26*'Speciation Calculations'!AN14)/('Speciation Calculations'!AO14+1.026*'Speciation Calculations'!AN14)</f>
        <v>-20.36560692353628</v>
      </c>
      <c r="J14" s="22">
        <f>(39.61*'Speciation Calculations'!H14-26*'Speciation Calculations'!AN14)/('Speciation Calculations'!AO14+1.026*'Speciation Calculations'!AN14)</f>
        <v>19.235090956086168</v>
      </c>
      <c r="K14" s="32">
        <f t="shared" si="0"/>
        <v>0.4921179977791752</v>
      </c>
      <c r="L14" s="32">
        <f t="shared" si="1"/>
        <v>0.41704032160108184</v>
      </c>
      <c r="M14" s="32">
        <f t="shared" si="2"/>
        <v>-7.5077676178093355E-2</v>
      </c>
    </row>
    <row r="15" spans="1:13" ht="13">
      <c r="A15" s="2" t="s">
        <v>12</v>
      </c>
      <c r="B15" s="2" t="s">
        <v>13</v>
      </c>
      <c r="C15" s="2" t="s">
        <v>51</v>
      </c>
      <c r="D15" s="19">
        <v>-0.8</v>
      </c>
      <c r="E15" s="28">
        <f>(D15*'Speciation Calculations'!H15-26*'Speciation Calculations'!L15)/('Speciation Calculations'!Q15+1.026*'Speciation Calculations'!L15)</f>
        <v>-22.731909332382866</v>
      </c>
      <c r="F15" s="28">
        <f>(39.61*'Speciation Calculations'!H15-26*'Speciation Calculations'!L15)/('Speciation Calculations'!Q15+1.026*'Speciation Calculations'!L15)</f>
        <v>16.55944864516238</v>
      </c>
      <c r="G15" s="25">
        <f>(D15*'Speciation Calculations'!H15-26*'Speciation Calculations'!AC15)/('Speciation Calculations'!AD15+1.026*'Speciation Calculations'!AC15)</f>
        <v>-23.074782223848771</v>
      </c>
      <c r="H15" s="25">
        <f>(39.61*'Speciation Calculations'!H15-26*'Speciation Calculations'!AC15)/('Speciation Calculations'!AD15+1.026*'Speciation Calculations'!AC15)</f>
        <v>16.331111243505013</v>
      </c>
      <c r="I15" s="22">
        <f>(D15*'Speciation Calculations'!H15-26*'Speciation Calculations'!AN15)/('Speciation Calculations'!AO15+1.026*'Speciation Calculations'!AN15)</f>
        <v>-22.877518426469205</v>
      </c>
      <c r="J15" s="22">
        <f>(39.61*'Speciation Calculations'!H15-26*'Speciation Calculations'!AN15)/('Speciation Calculations'!AO15+1.026*'Speciation Calculations'!AN15)</f>
        <v>16.665520083356814</v>
      </c>
      <c r="K15" s="32">
        <f t="shared" si="0"/>
        <v>0.22833740165736671</v>
      </c>
      <c r="L15" s="32">
        <f t="shared" si="1"/>
        <v>0.33440883985180037</v>
      </c>
      <c r="M15" s="32">
        <f t="shared" si="2"/>
        <v>0.10607143819443365</v>
      </c>
    </row>
    <row r="16" spans="1:13" ht="13">
      <c r="A16" s="2" t="s">
        <v>12</v>
      </c>
      <c r="B16" s="2" t="s">
        <v>13</v>
      </c>
      <c r="C16" s="2" t="s">
        <v>52</v>
      </c>
      <c r="D16" s="19">
        <v>-0.8</v>
      </c>
      <c r="E16" s="28">
        <f>(D16*'Speciation Calculations'!H16-26*'Speciation Calculations'!L16)/('Speciation Calculations'!Q16+1.026*'Speciation Calculations'!L16)</f>
        <v>-22.02022283384602</v>
      </c>
      <c r="F16" s="28">
        <f>(39.61*'Speciation Calculations'!H16-26*'Speciation Calculations'!L16)/('Speciation Calculations'!Q16+1.026*'Speciation Calculations'!L16)</f>
        <v>17.472057459929651</v>
      </c>
      <c r="G16" s="25">
        <f>(D16*'Speciation Calculations'!H16-26*'Speciation Calculations'!AC16)/('Speciation Calculations'!AD16+1.026*'Speciation Calculations'!AC16)</f>
        <v>-22.417885764902174</v>
      </c>
      <c r="H16" s="25">
        <f>(39.61*'Speciation Calculations'!H16-26*'Speciation Calculations'!AC16)/('Speciation Calculations'!AD16+1.026*'Speciation Calculations'!AC16)</f>
        <v>17.100817828535842</v>
      </c>
      <c r="I16" s="22">
        <f>(D16*'Speciation Calculations'!H16-26*'Speciation Calculations'!AN16)/('Speciation Calculations'!AO16+1.026*'Speciation Calculations'!AN16)</f>
        <v>-22.1504231268665</v>
      </c>
      <c r="J16" s="22">
        <f>(39.61*'Speciation Calculations'!H16-26*'Speciation Calculations'!AN16)/('Speciation Calculations'!AO16+1.026*'Speciation Calculations'!AN16)</f>
        <v>17.379092629111046</v>
      </c>
      <c r="K16" s="32">
        <f t="shared" si="0"/>
        <v>0.37123963139380933</v>
      </c>
      <c r="L16" s="32">
        <f t="shared" si="1"/>
        <v>0.27827480057520404</v>
      </c>
      <c r="M16" s="32">
        <f t="shared" si="2"/>
        <v>-9.2964830818605293E-2</v>
      </c>
    </row>
    <row r="17" spans="1:13" ht="13">
      <c r="A17" s="2" t="s">
        <v>12</v>
      </c>
      <c r="B17" s="2" t="s">
        <v>13</v>
      </c>
      <c r="C17" s="2" t="s">
        <v>53</v>
      </c>
      <c r="D17" s="19">
        <v>-0.8</v>
      </c>
      <c r="E17" s="28">
        <f>(D17*'Speciation Calculations'!H17-26*'Speciation Calculations'!L17)/('Speciation Calculations'!Q17+1.026*'Speciation Calculations'!L17)</f>
        <v>-22.331826800386374</v>
      </c>
      <c r="F17" s="28">
        <f>(39.61*'Speciation Calculations'!H17-26*'Speciation Calculations'!L17)/('Speciation Calculations'!Q17+1.026*'Speciation Calculations'!L17)</f>
        <v>17.231489321106167</v>
      </c>
      <c r="G17" s="25">
        <f>(D17*'Speciation Calculations'!H17-26*'Speciation Calculations'!AC17)/('Speciation Calculations'!AD17+1.026*'Speciation Calculations'!AC17)</f>
        <v>-22.688957135857937</v>
      </c>
      <c r="H17" s="25">
        <f>(39.61*'Speciation Calculations'!H17-26*'Speciation Calculations'!AC17)/('Speciation Calculations'!AD17+1.026*'Speciation Calculations'!AC17)</f>
        <v>16.956622014029133</v>
      </c>
      <c r="I17" s="22">
        <f>(D17*'Speciation Calculations'!H17-26*'Speciation Calculations'!AN17)/('Speciation Calculations'!AO17+1.026*'Speciation Calculations'!AN17)</f>
        <v>-22.45659163987138</v>
      </c>
      <c r="J17" s="22">
        <f>(39.61*'Speciation Calculations'!H17-26*'Speciation Calculations'!AN17)/('Speciation Calculations'!AO17+1.026*'Speciation Calculations'!AN17)</f>
        <v>17.053483386923901</v>
      </c>
      <c r="K17" s="32">
        <f t="shared" si="0"/>
        <v>0.27486730707703444</v>
      </c>
      <c r="L17" s="32">
        <f t="shared" si="1"/>
        <v>9.6861372894768039E-2</v>
      </c>
      <c r="M17" s="32">
        <f t="shared" si="2"/>
        <v>-0.1780059341822664</v>
      </c>
    </row>
    <row r="18" spans="1:13" ht="13">
      <c r="A18" s="2" t="s">
        <v>12</v>
      </c>
      <c r="B18" s="2" t="s">
        <v>13</v>
      </c>
      <c r="C18" s="2" t="s">
        <v>54</v>
      </c>
      <c r="D18" s="19">
        <v>-0.8</v>
      </c>
      <c r="E18" s="28">
        <f>(D18*'Speciation Calculations'!H18-26*'Speciation Calculations'!L18)/('Speciation Calculations'!Q18+1.026*'Speciation Calculations'!L18)</f>
        <v>-25.371042392946805</v>
      </c>
      <c r="F18" s="28">
        <f>(39.61*'Speciation Calculations'!H18-26*'Speciation Calculations'!L18)/('Speciation Calculations'!Q18+1.026*'Speciation Calculations'!L18)</f>
        <v>13.910514355063235</v>
      </c>
      <c r="G18" s="25">
        <f>(D18*'Speciation Calculations'!H18-26*'Speciation Calculations'!AC18)/('Speciation Calculations'!AD18+1.026*'Speciation Calculations'!AC18)</f>
        <v>-25.471772039180767</v>
      </c>
      <c r="H18" s="25">
        <f>(39.61*'Speciation Calculations'!H18-26*'Speciation Calculations'!AC18)/('Speciation Calculations'!AD18+1.026*'Speciation Calculations'!AC18)</f>
        <v>13.726767586821014</v>
      </c>
      <c r="I18" s="22">
        <f>(D18*'Speciation Calculations'!H18-26*'Speciation Calculations'!AN18)/('Speciation Calculations'!AO18+1.026*'Speciation Calculations'!AN18)</f>
        <v>-25.45280924358714</v>
      </c>
      <c r="J18" s="22">
        <f>(39.61*'Speciation Calculations'!H18-26*'Speciation Calculations'!AN18)/('Speciation Calculations'!AO18+1.026*'Speciation Calculations'!AN18)</f>
        <v>13.955345739284047</v>
      </c>
      <c r="K18" s="32">
        <f t="shared" si="0"/>
        <v>0.18374676824222114</v>
      </c>
      <c r="L18" s="32">
        <f t="shared" si="1"/>
        <v>0.22857815246303304</v>
      </c>
      <c r="M18" s="32">
        <f t="shared" si="2"/>
        <v>4.4831384220811898E-2</v>
      </c>
    </row>
    <row r="19" spans="1:13" ht="13">
      <c r="A19" s="2" t="s">
        <v>12</v>
      </c>
      <c r="B19" s="2" t="s">
        <v>13</v>
      </c>
      <c r="C19" s="2" t="s">
        <v>55</v>
      </c>
      <c r="D19" s="19">
        <v>-0.8</v>
      </c>
      <c r="E19" s="28">
        <f>(D19*'Speciation Calculations'!H19-26*'Speciation Calculations'!L19)/('Speciation Calculations'!Q19+1.026*'Speciation Calculations'!L19)</f>
        <v>-24.137063655030801</v>
      </c>
      <c r="F19" s="28">
        <f>(39.61*'Speciation Calculations'!H19-26*'Speciation Calculations'!L19)/('Speciation Calculations'!Q19+1.026*'Speciation Calculations'!L19)</f>
        <v>15.251276950718688</v>
      </c>
      <c r="G19" s="25">
        <f>(D19*'Speciation Calculations'!H19-26*'Speciation Calculations'!AC19)/('Speciation Calculations'!AD19+1.026*'Speciation Calculations'!AC19)</f>
        <v>-24.315447530269761</v>
      </c>
      <c r="H19" s="25">
        <f>(39.61*'Speciation Calculations'!H19-26*'Speciation Calculations'!AC19)/('Speciation Calculations'!AD19+1.026*'Speciation Calculations'!AC19)</f>
        <v>15.091605356753083</v>
      </c>
      <c r="I19" s="22">
        <f>(D19*'Speciation Calculations'!H19-26*'Speciation Calculations'!AN19)/('Speciation Calculations'!AO19+1.026*'Speciation Calculations'!AN19)</f>
        <v>-24.23035300180366</v>
      </c>
      <c r="J19" s="22">
        <f>(39.61*'Speciation Calculations'!H19-26*'Speciation Calculations'!AN19)/('Speciation Calculations'!AO19+1.026*'Speciation Calculations'!AN19)</f>
        <v>15.310222880700854</v>
      </c>
      <c r="K19" s="32">
        <f t="shared" si="0"/>
        <v>0.15967159396560504</v>
      </c>
      <c r="L19" s="32">
        <f t="shared" si="1"/>
        <v>0.21861752394777056</v>
      </c>
      <c r="M19" s="32">
        <f t="shared" si="2"/>
        <v>5.8945929982165524E-2</v>
      </c>
    </row>
    <row r="20" spans="1:13" ht="13">
      <c r="A20" s="2" t="s">
        <v>12</v>
      </c>
      <c r="B20" s="2" t="s">
        <v>13</v>
      </c>
      <c r="C20" s="2" t="s">
        <v>56</v>
      </c>
      <c r="D20" s="19">
        <v>-0.8</v>
      </c>
      <c r="E20" s="28">
        <f>(D20*'Speciation Calculations'!H20-26*'Speciation Calculations'!L20)/('Speciation Calculations'!Q20+1.026*'Speciation Calculations'!L20)</f>
        <v>-18.336949708279086</v>
      </c>
      <c r="F20" s="28">
        <f>(39.61*'Speciation Calculations'!H20-26*'Speciation Calculations'!L20)/('Speciation Calculations'!Q20+1.026*'Speciation Calculations'!L20)</f>
        <v>21.339438979700077</v>
      </c>
      <c r="G20" s="25">
        <f>(D20*'Speciation Calculations'!H20-26*'Speciation Calculations'!AC20)/('Speciation Calculations'!AD20+1.026*'Speciation Calculations'!AC20)</f>
        <v>-19.082542317825819</v>
      </c>
      <c r="H20" s="25">
        <f>(39.61*'Speciation Calculations'!H20-26*'Speciation Calculations'!AC20)/('Speciation Calculations'!AD20+1.026*'Speciation Calculations'!AC20)</f>
        <v>20.51508644024975</v>
      </c>
      <c r="I20" s="22">
        <f>(D20*'Speciation Calculations'!H20-26*'Speciation Calculations'!AN20)/('Speciation Calculations'!AO20+1.026*'Speciation Calculations'!AN20)</f>
        <v>-18.951908249807243</v>
      </c>
      <c r="J20" s="22">
        <f>(39.61*'Speciation Calculations'!H20-26*'Speciation Calculations'!AN20)/('Speciation Calculations'!AO20+1.026*'Speciation Calculations'!AN20)</f>
        <v>20.699625337316881</v>
      </c>
      <c r="K20" s="32">
        <f t="shared" si="0"/>
        <v>0.82435253945032727</v>
      </c>
      <c r="L20" s="32">
        <f t="shared" si="1"/>
        <v>0.18453889706713156</v>
      </c>
      <c r="M20" s="32">
        <f t="shared" si="2"/>
        <v>-0.63981364238319571</v>
      </c>
    </row>
    <row r="21" spans="1:13" ht="13">
      <c r="A21" s="2" t="s">
        <v>12</v>
      </c>
      <c r="B21" s="2" t="s">
        <v>13</v>
      </c>
      <c r="C21" s="2" t="s">
        <v>57</v>
      </c>
      <c r="D21" s="19">
        <v>-0.8</v>
      </c>
      <c r="E21" s="28">
        <f>(D21*'Speciation Calculations'!H21-26*'Speciation Calculations'!L21)/('Speciation Calculations'!Q21+1.026*'Speciation Calculations'!L21)</f>
        <v>-15.076070481736314</v>
      </c>
      <c r="F21" s="28">
        <f>(39.61*'Speciation Calculations'!H21-26*'Speciation Calculations'!L21)/('Speciation Calculations'!Q21+1.026*'Speciation Calculations'!L21)</f>
        <v>24.78290224122755</v>
      </c>
      <c r="G21" s="25">
        <f>(D21*'Speciation Calculations'!H21-26*'Speciation Calculations'!AC21)/('Speciation Calculations'!AD21+1.026*'Speciation Calculations'!AC21)</f>
        <v>-15.988058389821198</v>
      </c>
      <c r="H21" s="25">
        <f>(39.61*'Speciation Calculations'!H21-26*'Speciation Calculations'!AC21)/('Speciation Calculations'!AD21+1.026*'Speciation Calculations'!AC21)</f>
        <v>23.572499402273298</v>
      </c>
      <c r="I21" s="22">
        <f>(D21*'Speciation Calculations'!H21-26*'Speciation Calculations'!AN21)/('Speciation Calculations'!AO21+1.026*'Speciation Calculations'!AN21)</f>
        <v>-15.805197015945536</v>
      </c>
      <c r="J21" s="22">
        <f>(39.61*'Speciation Calculations'!H21-26*'Speciation Calculations'!AN21)/('Speciation Calculations'!AO21+1.026*'Speciation Calculations'!AN21)</f>
        <v>23.971681110041228</v>
      </c>
      <c r="K21" s="32">
        <f t="shared" si="0"/>
        <v>1.210402838954252</v>
      </c>
      <c r="L21" s="32">
        <f t="shared" si="1"/>
        <v>0.39918170776793005</v>
      </c>
      <c r="M21" s="32">
        <f t="shared" si="2"/>
        <v>-0.811221131186322</v>
      </c>
    </row>
    <row r="22" spans="1:13" ht="13">
      <c r="A22" s="2" t="s">
        <v>12</v>
      </c>
      <c r="B22" s="2" t="s">
        <v>13</v>
      </c>
      <c r="C22" s="2" t="s">
        <v>58</v>
      </c>
      <c r="D22" s="19">
        <v>-0.8</v>
      </c>
      <c r="E22" s="28">
        <f>(D22*'Speciation Calculations'!H22-26*'Speciation Calculations'!L22)/('Speciation Calculations'!Q22+1.026*'Speciation Calculations'!L22)</f>
        <v>-22.784594591718367</v>
      </c>
      <c r="F22" s="28">
        <f>(39.61*'Speciation Calculations'!H22-26*'Speciation Calculations'!L22)/('Speciation Calculations'!Q22+1.026*'Speciation Calculations'!L22)</f>
        <v>16.994529994572552</v>
      </c>
      <c r="G22" s="25">
        <f>(D22*'Speciation Calculations'!H22-26*'Speciation Calculations'!AC22)/('Speciation Calculations'!AD22+1.026*'Speciation Calculations'!AC22)</f>
        <v>-23.140776595970532</v>
      </c>
      <c r="H22" s="25">
        <f>(39.61*'Speciation Calculations'!H22-26*'Speciation Calculations'!AC22)/('Speciation Calculations'!AD22+1.026*'Speciation Calculations'!AC22)</f>
        <v>16.537428613888711</v>
      </c>
      <c r="I22" s="22">
        <f>(D22*'Speciation Calculations'!H22-26*'Speciation Calculations'!AN22)/('Speciation Calculations'!AO22+1.026*'Speciation Calculations'!AN22)</f>
        <v>-22.932915665710684</v>
      </c>
      <c r="J22" s="22">
        <f>(39.61*'Speciation Calculations'!H22-26*'Speciation Calculations'!AN22)/('Speciation Calculations'!AO22+1.026*'Speciation Calculations'!AN22)</f>
        <v>16.624776438466338</v>
      </c>
      <c r="K22" s="32">
        <f t="shared" si="0"/>
        <v>0.45710138068384154</v>
      </c>
      <c r="L22" s="32">
        <f t="shared" si="1"/>
        <v>8.7347824577626909E-2</v>
      </c>
      <c r="M22" s="32">
        <f t="shared" si="2"/>
        <v>-0.36975355610621463</v>
      </c>
    </row>
    <row r="23" spans="1:13" ht="13">
      <c r="A23" s="2" t="s">
        <v>12</v>
      </c>
      <c r="B23" s="2" t="s">
        <v>60</v>
      </c>
      <c r="C23" s="2" t="s">
        <v>59</v>
      </c>
      <c r="D23" s="19">
        <v>-0.8</v>
      </c>
      <c r="E23" s="28">
        <f>(D23*'Speciation Calculations'!H23-26*'Speciation Calculations'!L23)/('Speciation Calculations'!Q23+1.026*'Speciation Calculations'!L23)</f>
        <v>-24.981137586097788</v>
      </c>
      <c r="F23" s="28">
        <f>(39.61*'Speciation Calculations'!H23-26*'Speciation Calculations'!L23)/('Speciation Calculations'!Q23+1.026*'Speciation Calculations'!L23)</f>
        <v>14.236832818166324</v>
      </c>
      <c r="G23" s="25">
        <f>(D23*'Speciation Calculations'!H23-26*'Speciation Calculations'!AC23)/('Speciation Calculations'!AD23+1.026*'Speciation Calculations'!AC23)</f>
        <v>-25.279929512830872</v>
      </c>
      <c r="H23" s="25">
        <f>(39.61*'Speciation Calculations'!H23-26*'Speciation Calculations'!AC23)/('Speciation Calculations'!AD23+1.026*'Speciation Calculations'!AC23)</f>
        <v>14.157366276295015</v>
      </c>
      <c r="I23" s="22">
        <f>(D23*'Speciation Calculations'!H23-26*'Speciation Calculations'!AN23)/('Speciation Calculations'!AO23+1.026*'Speciation Calculations'!AN23)</f>
        <v>-25.27683629645038</v>
      </c>
      <c r="J23" s="22">
        <f>(39.61*'Speciation Calculations'!H23-26*'Speciation Calculations'!AN23)/('Speciation Calculations'!AO23+1.026*'Speciation Calculations'!AN23)</f>
        <v>14.155634001003335</v>
      </c>
      <c r="K23" s="32">
        <f t="shared" si="0"/>
        <v>7.9466541871308749E-2</v>
      </c>
      <c r="L23" s="32">
        <f t="shared" si="1"/>
        <v>-1.7322752916797413E-3</v>
      </c>
      <c r="M23" s="32">
        <f t="shared" si="2"/>
        <v>-8.119881716298849E-2</v>
      </c>
    </row>
    <row r="24" spans="1:13" ht="13">
      <c r="A24" s="2" t="s">
        <v>12</v>
      </c>
      <c r="B24" s="2" t="s">
        <v>60</v>
      </c>
      <c r="C24" s="2" t="s">
        <v>61</v>
      </c>
      <c r="D24" s="19">
        <v>-0.8</v>
      </c>
      <c r="E24" s="28">
        <f>(D24*'Speciation Calculations'!H24-26*'Speciation Calculations'!L24)/('Speciation Calculations'!Q24+1.026*'Speciation Calculations'!L24)</f>
        <v>-24.941454817604598</v>
      </c>
      <c r="F24" s="28">
        <f>(39.61*'Speciation Calculations'!H24-26*'Speciation Calculations'!L24)/('Speciation Calculations'!Q24+1.026*'Speciation Calculations'!L24)</f>
        <v>14.204177832500417</v>
      </c>
      <c r="G24" s="25">
        <f>(D24*'Speciation Calculations'!H24-26*'Speciation Calculations'!AC24)/('Speciation Calculations'!AD24+1.026*'Speciation Calculations'!AC24)</f>
        <v>-25.243732167789716</v>
      </c>
      <c r="H24" s="25">
        <f>(39.61*'Speciation Calculations'!H24-26*'Speciation Calculations'!AC24)/('Speciation Calculations'!AD24+1.026*'Speciation Calculations'!AC24)</f>
        <v>14.128604382929636</v>
      </c>
      <c r="I24" s="22">
        <f>(D24*'Speciation Calculations'!H24-26*'Speciation Calculations'!AN24)/('Speciation Calculations'!AO24+1.026*'Speciation Calculations'!AN24)</f>
        <v>-25.243732167789716</v>
      </c>
      <c r="J24" s="22">
        <f>(39.61*'Speciation Calculations'!H24-26*'Speciation Calculations'!AN24)/('Speciation Calculations'!AO24+1.026*'Speciation Calculations'!AN24)</f>
        <v>14.128604382929636</v>
      </c>
      <c r="K24" s="32">
        <f t="shared" si="0"/>
        <v>7.5573449570780937E-2</v>
      </c>
      <c r="L24" s="32">
        <f t="shared" si="1"/>
        <v>0</v>
      </c>
      <c r="M24" s="32">
        <f t="shared" si="2"/>
        <v>-7.5573449570780937E-2</v>
      </c>
    </row>
    <row r="25" spans="1:13" ht="13">
      <c r="A25" s="2" t="s">
        <v>12</v>
      </c>
      <c r="B25" s="2" t="s">
        <v>60</v>
      </c>
      <c r="C25" s="2" t="s">
        <v>62</v>
      </c>
      <c r="D25" s="19">
        <v>-0.8</v>
      </c>
      <c r="E25" s="28">
        <f>(D25*'Speciation Calculations'!H25-26*'Speciation Calculations'!L25)/('Speciation Calculations'!Q25+1.026*'Speciation Calculations'!L25)</f>
        <v>-20.20206734022447</v>
      </c>
      <c r="F25" s="28">
        <f>(39.61*'Speciation Calculations'!H25-26*'Speciation Calculations'!L25)/('Speciation Calculations'!Q25+1.026*'Speciation Calculations'!L25)</f>
        <v>19.635590451968167</v>
      </c>
      <c r="G25" s="25">
        <f>(D25*'Speciation Calculations'!H25-26*'Speciation Calculations'!AC25)/('Speciation Calculations'!AD25+1.026*'Speciation Calculations'!AC25)</f>
        <v>-21.420507770278384</v>
      </c>
      <c r="H25" s="25">
        <f>(39.61*'Speciation Calculations'!H25-26*'Speciation Calculations'!AC25)/('Speciation Calculations'!AD25+1.026*'Speciation Calculations'!AC25)</f>
        <v>19.588367400859891</v>
      </c>
      <c r="I25" s="22">
        <f>(D25*'Speciation Calculations'!H25-26*'Speciation Calculations'!AN25)/('Speciation Calculations'!AO25+1.026*'Speciation Calculations'!AN25)</f>
        <v>-21.30257172036022</v>
      </c>
      <c r="J25" s="22">
        <f>(39.61*'Speciation Calculations'!H25-26*'Speciation Calculations'!AN25)/('Speciation Calculations'!AO25+1.026*'Speciation Calculations'!AN25)</f>
        <v>18.325190325875031</v>
      </c>
      <c r="K25" s="32">
        <f t="shared" si="0"/>
        <v>4.7223051108275627E-2</v>
      </c>
      <c r="L25" s="32">
        <f t="shared" si="1"/>
        <v>-1.2631770749848599</v>
      </c>
      <c r="M25" s="32">
        <f t="shared" si="2"/>
        <v>-1.3104001260931355</v>
      </c>
    </row>
    <row r="26" spans="1:13" ht="13">
      <c r="A26" s="2" t="s">
        <v>12</v>
      </c>
      <c r="B26" s="2" t="s">
        <v>60</v>
      </c>
      <c r="C26" s="2" t="s">
        <v>63</v>
      </c>
      <c r="D26" s="19">
        <v>-0.8</v>
      </c>
      <c r="E26" s="28">
        <f>(D26*'Speciation Calculations'!H26-26*'Speciation Calculations'!L26)/('Speciation Calculations'!Q26+1.026*'Speciation Calculations'!L26)</f>
        <v>-19.890822244967591</v>
      </c>
      <c r="F26" s="28">
        <f>(39.61*'Speciation Calculations'!H26-26*'Speciation Calculations'!L26)/('Speciation Calculations'!Q26+1.026*'Speciation Calculations'!L26)</f>
        <v>19.747099965881951</v>
      </c>
      <c r="G26" s="25">
        <f>(D26*'Speciation Calculations'!H26-26*'Speciation Calculations'!AC26)/('Speciation Calculations'!AD26+1.026*'Speciation Calculations'!AC26)</f>
        <v>-21.140798150792033</v>
      </c>
      <c r="H26" s="25">
        <f>(39.61*'Speciation Calculations'!H26-26*'Speciation Calculations'!AC26)/('Speciation Calculations'!AD26+1.026*'Speciation Calculations'!AC26)</f>
        <v>19.931300564280374</v>
      </c>
      <c r="I26" s="22">
        <f>(D26*'Speciation Calculations'!H26-26*'Speciation Calculations'!AN26)/('Speciation Calculations'!AO26+1.026*'Speciation Calculations'!AN26)</f>
        <v>-21.032239485843686</v>
      </c>
      <c r="J26" s="22">
        <f>(39.61*'Speciation Calculations'!H26-26*'Speciation Calculations'!AN26)/('Speciation Calculations'!AO26+1.026*'Speciation Calculations'!AN26)</f>
        <v>18.506584028168646</v>
      </c>
      <c r="K26" s="32">
        <f t="shared" si="0"/>
        <v>-0.18420059839842295</v>
      </c>
      <c r="L26" s="32">
        <f t="shared" si="1"/>
        <v>-1.4247165361117275</v>
      </c>
      <c r="M26" s="32">
        <f t="shared" si="2"/>
        <v>-1.2405159377133046</v>
      </c>
    </row>
    <row r="27" spans="1:13" ht="13">
      <c r="A27" s="2" t="s">
        <v>12</v>
      </c>
      <c r="B27" s="2" t="s">
        <v>60</v>
      </c>
      <c r="C27" s="2" t="s">
        <v>64</v>
      </c>
      <c r="D27" s="19">
        <v>-0.8</v>
      </c>
      <c r="E27" s="28">
        <f>(D27*'Speciation Calculations'!H27-26*'Speciation Calculations'!L27)/('Speciation Calculations'!Q27+1.026*'Speciation Calculations'!L27)</f>
        <v>-23.895304080061585</v>
      </c>
      <c r="F27" s="28">
        <f>(39.61*'Speciation Calculations'!H27-26*'Speciation Calculations'!L27)/('Speciation Calculations'!Q27+1.026*'Speciation Calculations'!L27)</f>
        <v>15.204918903135034</v>
      </c>
      <c r="G27" s="25">
        <f>(D27*'Speciation Calculations'!H27-26*'Speciation Calculations'!AC27)/('Speciation Calculations'!AD27+1.026*'Speciation Calculations'!AC27)</f>
        <v>-24.441202842498292</v>
      </c>
      <c r="H27" s="25">
        <f>(39.61*'Speciation Calculations'!H27-26*'Speciation Calculations'!AC27)/('Speciation Calculations'!AD27+1.026*'Speciation Calculations'!AC27)</f>
        <v>14.982923597821285</v>
      </c>
      <c r="I27" s="22">
        <f>(D27*'Speciation Calculations'!H27-26*'Speciation Calculations'!AN27)/('Speciation Calculations'!AO27+1.026*'Speciation Calculations'!AN27)</f>
        <v>-24.553403372001441</v>
      </c>
      <c r="J27" s="22">
        <f>(39.61*'Speciation Calculations'!H27-26*'Speciation Calculations'!AN27)/('Speciation Calculations'!AO27+1.026*'Speciation Calculations'!AN27)</f>
        <v>14.771782515251427</v>
      </c>
      <c r="K27" s="32">
        <f t="shared" si="0"/>
        <v>0.22199530531374911</v>
      </c>
      <c r="L27" s="32">
        <f t="shared" si="1"/>
        <v>-0.21114108256985809</v>
      </c>
      <c r="M27" s="32">
        <f t="shared" si="2"/>
        <v>-0.4331363878836072</v>
      </c>
    </row>
    <row r="28" spans="1:13" ht="13">
      <c r="A28" s="2" t="s">
        <v>12</v>
      </c>
      <c r="B28" s="2" t="s">
        <v>60</v>
      </c>
      <c r="C28" s="2" t="s">
        <v>65</v>
      </c>
      <c r="D28" s="19">
        <v>-0.8</v>
      </c>
      <c r="E28" s="28">
        <f>(D28*'Speciation Calculations'!H28-26*'Speciation Calculations'!L28)/('Speciation Calculations'!Q28+1.026*'Speciation Calculations'!L28)</f>
        <v>-21.051329157247736</v>
      </c>
      <c r="F28" s="28">
        <f>(39.61*'Speciation Calculations'!H28-26*'Speciation Calculations'!L28)/('Speciation Calculations'!Q28+1.026*'Speciation Calculations'!L28)</f>
        <v>18.197184788259289</v>
      </c>
      <c r="G28" s="25">
        <f>(D28*'Speciation Calculations'!H28-26*'Speciation Calculations'!AC28)/('Speciation Calculations'!AD28+1.026*'Speciation Calculations'!AC28)</f>
        <v>-22.143238753921917</v>
      </c>
      <c r="H28" s="25">
        <f>(39.61*'Speciation Calculations'!H28-26*'Speciation Calculations'!AC28)/('Speciation Calculations'!AD28+1.026*'Speciation Calculations'!AC28)</f>
        <v>18.375885164210715</v>
      </c>
      <c r="I28" s="22">
        <f>(D28*'Speciation Calculations'!H28-26*'Speciation Calculations'!AN28)/('Speciation Calculations'!AO28+1.026*'Speciation Calculations'!AN28)</f>
        <v>-22.070367763630287</v>
      </c>
      <c r="J28" s="22">
        <f>(39.61*'Speciation Calculations'!H28-26*'Speciation Calculations'!AN28)/('Speciation Calculations'!AO28+1.026*'Speciation Calculations'!AN28)</f>
        <v>17.469824613787761</v>
      </c>
      <c r="K28" s="32">
        <f t="shared" si="0"/>
        <v>-0.17870037595142563</v>
      </c>
      <c r="L28" s="32">
        <f t="shared" si="1"/>
        <v>-0.90606055042295353</v>
      </c>
      <c r="M28" s="32">
        <f t="shared" si="2"/>
        <v>-0.7273601744715279</v>
      </c>
    </row>
    <row r="29" spans="1:13" ht="13">
      <c r="A29" s="2" t="s">
        <v>12</v>
      </c>
      <c r="B29" s="2" t="s">
        <v>60</v>
      </c>
      <c r="C29" s="2" t="s">
        <v>66</v>
      </c>
      <c r="D29" s="19">
        <v>-0.8</v>
      </c>
      <c r="E29" s="28">
        <f>(D29*'Speciation Calculations'!H29-26*'Speciation Calculations'!L29)/('Speciation Calculations'!Q29+1.026*'Speciation Calculations'!L29)</f>
        <v>-20.671737858396721</v>
      </c>
      <c r="F29" s="28">
        <f>(39.61*'Speciation Calculations'!H29-26*'Speciation Calculations'!L29)/('Speciation Calculations'!Q29+1.026*'Speciation Calculations'!L29)</f>
        <v>18.579637214745457</v>
      </c>
      <c r="G29" s="25">
        <f>(D29*'Speciation Calculations'!H29-26*'Speciation Calculations'!AC29)/('Speciation Calculations'!AD29+1.026*'Speciation Calculations'!AC29)</f>
        <v>-21.839122264654176</v>
      </c>
      <c r="H29" s="25">
        <f>(39.61*'Speciation Calculations'!H29-26*'Speciation Calculations'!AC29)/('Speciation Calculations'!AD29+1.026*'Speciation Calculations'!AC29)</f>
        <v>18.82317997211614</v>
      </c>
      <c r="I29" s="22">
        <f>(D29*'Speciation Calculations'!H29-26*'Speciation Calculations'!AN29)/('Speciation Calculations'!AO29+1.026*'Speciation Calculations'!AN29)</f>
        <v>-21.740753354676112</v>
      </c>
      <c r="J29" s="22">
        <f>(39.61*'Speciation Calculations'!H29-26*'Speciation Calculations'!AN29)/('Speciation Calculations'!AO29+1.026*'Speciation Calculations'!AN29)</f>
        <v>17.859083168721469</v>
      </c>
      <c r="K29" s="32">
        <f t="shared" si="0"/>
        <v>-0.2435427573706832</v>
      </c>
      <c r="L29" s="32">
        <f t="shared" si="1"/>
        <v>-0.9640968033946713</v>
      </c>
      <c r="M29" s="32">
        <f t="shared" si="2"/>
        <v>-0.72055404602398809</v>
      </c>
    </row>
    <row r="30" spans="1:13" ht="13">
      <c r="A30" s="2" t="s">
        <v>12</v>
      </c>
      <c r="B30" s="2" t="s">
        <v>60</v>
      </c>
      <c r="C30" s="2" t="s">
        <v>67</v>
      </c>
      <c r="D30" s="19">
        <v>-0.8</v>
      </c>
      <c r="E30" s="28">
        <f>(D30*'Speciation Calculations'!H30-26*'Speciation Calculations'!L30)/('Speciation Calculations'!Q30+1.026*'Speciation Calculations'!L30)</f>
        <v>-18.785889562355543</v>
      </c>
      <c r="F30" s="28">
        <f>(39.61*'Speciation Calculations'!H30-26*'Speciation Calculations'!L30)/('Speciation Calculations'!Q30+1.026*'Speciation Calculations'!L30)</f>
        <v>20.635559781422721</v>
      </c>
      <c r="G30" s="25">
        <f>(D30*'Speciation Calculations'!H30-26*'Speciation Calculations'!AC30)/('Speciation Calculations'!AD30+1.026*'Speciation Calculations'!AC30)</f>
        <v>-20.148912437255998</v>
      </c>
      <c r="H30" s="25">
        <f>(39.61*'Speciation Calculations'!H30-26*'Speciation Calculations'!AC30)/('Speciation Calculations'!AD30+1.026*'Speciation Calculations'!AC30)</f>
        <v>20.991682933630788</v>
      </c>
      <c r="I30" s="22">
        <f>(D30*'Speciation Calculations'!H30-26*'Speciation Calculations'!AN30)/('Speciation Calculations'!AO30+1.026*'Speciation Calculations'!AN30)</f>
        <v>-20.054544721745788</v>
      </c>
      <c r="J30" s="22">
        <f>(39.61*'Speciation Calculations'!H30-26*'Speciation Calculations'!AN30)/('Speciation Calculations'!AO30+1.026*'Speciation Calculations'!AN30)</f>
        <v>19.585811655015835</v>
      </c>
      <c r="K30" s="32">
        <f t="shared" si="0"/>
        <v>-0.35612315220806678</v>
      </c>
      <c r="L30" s="32">
        <f t="shared" si="1"/>
        <v>-1.4058712786149528</v>
      </c>
      <c r="M30" s="32">
        <f t="shared" si="2"/>
        <v>-1.049748126406886</v>
      </c>
    </row>
    <row r="31" spans="1:13" ht="13">
      <c r="A31" s="2" t="s">
        <v>12</v>
      </c>
      <c r="B31" s="2" t="s">
        <v>60</v>
      </c>
      <c r="C31" s="2" t="s">
        <v>68</v>
      </c>
      <c r="D31" s="19">
        <v>-0.8</v>
      </c>
      <c r="E31" s="28">
        <f>(D31*'Speciation Calculations'!H31-26*'Speciation Calculations'!L31)/('Speciation Calculations'!Q31+1.026*'Speciation Calculations'!L31)</f>
        <v>-13.576526608910056</v>
      </c>
      <c r="F31" s="28">
        <f>(39.61*'Speciation Calculations'!H31-26*'Speciation Calculations'!L31)/('Speciation Calculations'!Q31+1.026*'Speciation Calculations'!L31)</f>
        <v>26.153467751812574</v>
      </c>
      <c r="G31" s="25">
        <f>(D31*'Speciation Calculations'!H31-26*'Speciation Calculations'!AC31)/('Speciation Calculations'!AD31+1.026*'Speciation Calculations'!AC31)</f>
        <v>-15.430444863783451</v>
      </c>
      <c r="H31" s="25">
        <f>(39.61*'Speciation Calculations'!H31-26*'Speciation Calculations'!AC31)/('Speciation Calculations'!AD31+1.026*'Speciation Calculations'!AC31)</f>
        <v>26.483821134401936</v>
      </c>
      <c r="I31" s="22">
        <f>(D31*'Speciation Calculations'!H31-26*'Speciation Calculations'!AN31)/('Speciation Calculations'!AO31+1.026*'Speciation Calculations'!AN31)</f>
        <v>-15.810075225075204</v>
      </c>
      <c r="J31" s="22">
        <f>(39.61*'Speciation Calculations'!H31-26*'Speciation Calculations'!AN31)/('Speciation Calculations'!AO31+1.026*'Speciation Calculations'!AN31)</f>
        <v>23.992882000860252</v>
      </c>
      <c r="K31" s="32">
        <f t="shared" si="0"/>
        <v>-0.33035338258936164</v>
      </c>
      <c r="L31" s="32">
        <f t="shared" si="1"/>
        <v>-2.4909391335416835</v>
      </c>
      <c r="M31" s="32">
        <f t="shared" si="2"/>
        <v>-2.1605857509523219</v>
      </c>
    </row>
    <row r="32" spans="1:13" ht="13">
      <c r="A32" s="2" t="s">
        <v>70</v>
      </c>
      <c r="B32" s="2" t="s">
        <v>13</v>
      </c>
      <c r="C32" s="2" t="s">
        <v>69</v>
      </c>
      <c r="D32" s="19">
        <v>-14.24</v>
      </c>
      <c r="E32" s="28">
        <f>(D32*'Speciation Calculations'!H32-26*'Speciation Calculations'!L32)/('Speciation Calculations'!Q32+1.026*'Speciation Calculations'!L32)</f>
        <v>-29.910297287001715</v>
      </c>
      <c r="F32" s="28">
        <f>(39.61*'Speciation Calculations'!H32-26*'Speciation Calculations'!L32)/('Speciation Calculations'!Q32+1.026*'Speciation Calculations'!L32)</f>
        <v>21.373276001523749</v>
      </c>
      <c r="G32" s="25">
        <f>(D32*'Speciation Calculations'!H32-26*'Speciation Calculations'!AC32)/('Speciation Calculations'!AD32+1.026*'Speciation Calculations'!AC32)</f>
        <v>-30.816105819225484</v>
      </c>
      <c r="H32" s="25">
        <f>(39.61*'Speciation Calculations'!H32-26*'Speciation Calculations'!AC32)/('Speciation Calculations'!AD32+1.026*'Speciation Calculations'!AC32)</f>
        <v>20.282148205149529</v>
      </c>
      <c r="I32" s="22">
        <f>(D32*'Speciation Calculations'!H32-26*'Speciation Calculations'!AN32)/('Speciation Calculations'!AO32+1.026*'Speciation Calculations'!AN32)</f>
        <v>-33.03510497101005</v>
      </c>
      <c r="J32" s="22">
        <f>(39.61*'Speciation Calculations'!H32-26*'Speciation Calculations'!AN32)/('Speciation Calculations'!AO32+1.026*'Speciation Calculations'!AN32)</f>
        <v>19.773480781734456</v>
      </c>
      <c r="K32" s="32">
        <f t="shared" si="0"/>
        <v>1.0911277963742201</v>
      </c>
      <c r="L32" s="32">
        <f t="shared" si="1"/>
        <v>-0.50866742341507276</v>
      </c>
      <c r="M32" s="32">
        <f t="shared" si="2"/>
        <v>-1.5997952197892928</v>
      </c>
    </row>
    <row r="33" spans="1:13" ht="13">
      <c r="A33" s="2" t="s">
        <v>70</v>
      </c>
      <c r="B33" s="2" t="s">
        <v>13</v>
      </c>
      <c r="C33" s="2" t="s">
        <v>72</v>
      </c>
      <c r="D33" s="19">
        <v>-14.15</v>
      </c>
      <c r="E33" s="28">
        <f>(D33*'Speciation Calculations'!H33-26*'Speciation Calculations'!L33)/('Speciation Calculations'!Q33+1.026*'Speciation Calculations'!L33)</f>
        <v>-28.962913076559254</v>
      </c>
      <c r="F33" s="28">
        <f>(39.61*'Speciation Calculations'!H33-26*'Speciation Calculations'!L33)/('Speciation Calculations'!Q33+1.026*'Speciation Calculations'!L33)</f>
        <v>22.167071089267719</v>
      </c>
      <c r="G33" s="25">
        <f>(D33*'Speciation Calculations'!H33-26*'Speciation Calculations'!AC33)/('Speciation Calculations'!AD33+1.026*'Speciation Calculations'!AC33)</f>
        <v>-30.012460674215159</v>
      </c>
      <c r="H33" s="25">
        <f>(39.61*'Speciation Calculations'!H33-26*'Speciation Calculations'!AC33)/('Speciation Calculations'!AD33+1.026*'Speciation Calculations'!AC33)</f>
        <v>21.197820926724024</v>
      </c>
      <c r="I33" s="22">
        <f>(D33*'Speciation Calculations'!H33-26*'Speciation Calculations'!AN33)/('Speciation Calculations'!AO33+1.026*'Speciation Calculations'!AN33)</f>
        <v>-32.306031166598572</v>
      </c>
      <c r="J33" s="22">
        <f>(39.61*'Speciation Calculations'!H33-26*'Speciation Calculations'!AN33)/('Speciation Calculations'!AO33+1.026*'Speciation Calculations'!AN33)</f>
        <v>20.463890996492825</v>
      </c>
      <c r="K33" s="32">
        <f t="shared" si="0"/>
        <v>0.96925016254369467</v>
      </c>
      <c r="L33" s="32">
        <f t="shared" si="1"/>
        <v>-0.73392993023119857</v>
      </c>
      <c r="M33" s="32">
        <f t="shared" si="2"/>
        <v>-1.7031800927748932</v>
      </c>
    </row>
    <row r="34" spans="1:13" ht="13">
      <c r="A34" s="2" t="s">
        <v>70</v>
      </c>
      <c r="B34" s="2" t="s">
        <v>13</v>
      </c>
      <c r="C34" s="2" t="s">
        <v>73</v>
      </c>
      <c r="D34" s="19">
        <v>-14.34</v>
      </c>
      <c r="E34" s="28">
        <f>(D34*'Speciation Calculations'!H34-26*'Speciation Calculations'!L34)/('Speciation Calculations'!Q34+1.026*'Speciation Calculations'!L34)</f>
        <v>-29.428488329818951</v>
      </c>
      <c r="F34" s="28">
        <f>(39.61*'Speciation Calculations'!H34-26*'Speciation Calculations'!L34)/('Speciation Calculations'!Q34+1.026*'Speciation Calculations'!L34)</f>
        <v>21.847856571553219</v>
      </c>
      <c r="G34" s="25">
        <f>(D34*'Speciation Calculations'!H34-26*'Speciation Calculations'!AC34)/('Speciation Calculations'!AD34+1.026*'Speciation Calculations'!AC34)</f>
        <v>-30.410455698698225</v>
      </c>
      <c r="H34" s="25">
        <f>(39.61*'Speciation Calculations'!H34-26*'Speciation Calculations'!AC34)/('Speciation Calculations'!AD34+1.026*'Speciation Calculations'!AC34)</f>
        <v>20.814010802284979</v>
      </c>
      <c r="I34" s="22">
        <f>(D34*'Speciation Calculations'!H34-26*'Speciation Calculations'!AN34)/('Speciation Calculations'!AO34+1.026*'Speciation Calculations'!AN34)</f>
        <v>-32.704766299477917</v>
      </c>
      <c r="J34" s="22">
        <f>(39.61*'Speciation Calculations'!H34-26*'Speciation Calculations'!AN34)/('Speciation Calculations'!AO34+1.026*'Speciation Calculations'!AN34)</f>
        <v>20.269408867259394</v>
      </c>
      <c r="K34" s="32">
        <f t="shared" si="0"/>
        <v>1.0338457692682397</v>
      </c>
      <c r="L34" s="32">
        <f t="shared" si="1"/>
        <v>-0.54460193502558596</v>
      </c>
      <c r="M34" s="32">
        <f t="shared" si="2"/>
        <v>-1.5784477042938256</v>
      </c>
    </row>
    <row r="35" spans="1:13" ht="13">
      <c r="A35" s="2" t="s">
        <v>70</v>
      </c>
      <c r="B35" s="2" t="s">
        <v>13</v>
      </c>
      <c r="C35" s="2" t="s">
        <v>74</v>
      </c>
      <c r="D35" s="19">
        <v>-14.31</v>
      </c>
      <c r="E35" s="28">
        <f>(D35*'Speciation Calculations'!H35-26*'Speciation Calculations'!L35)/('Speciation Calculations'!Q35+1.026*'Speciation Calculations'!L35)</f>
        <v>-29.531022807527734</v>
      </c>
      <c r="F35" s="28">
        <f>(39.61*'Speciation Calculations'!H35-26*'Speciation Calculations'!L35)/('Speciation Calculations'!Q35+1.026*'Speciation Calculations'!L35)</f>
        <v>21.709889493581493</v>
      </c>
      <c r="G35" s="25">
        <f>(D35*'Speciation Calculations'!H35-26*'Speciation Calculations'!AC35)/('Speciation Calculations'!AD35+1.026*'Speciation Calculations'!AC35)</f>
        <v>-30.512754003621026</v>
      </c>
      <c r="H35" s="25">
        <f>(39.61*'Speciation Calculations'!H35-26*'Speciation Calculations'!AC35)/('Speciation Calculations'!AD35+1.026*'Speciation Calculations'!AC35)</f>
        <v>20.676322738284838</v>
      </c>
      <c r="I35" s="22">
        <f>(D35*'Speciation Calculations'!H35-26*'Speciation Calculations'!AN35)/('Speciation Calculations'!AO35+1.026*'Speciation Calculations'!AN35)</f>
        <v>-32.775071410580018</v>
      </c>
      <c r="J35" s="22">
        <f>(39.61*'Speciation Calculations'!H35-26*'Speciation Calculations'!AN35)/('Speciation Calculations'!AO35+1.026*'Speciation Calculations'!AN35)</f>
        <v>20.105521524997723</v>
      </c>
      <c r="K35" s="32">
        <f t="shared" si="0"/>
        <v>1.0335667552966541</v>
      </c>
      <c r="L35" s="32">
        <f t="shared" si="1"/>
        <v>-0.57080121328711542</v>
      </c>
      <c r="M35" s="32">
        <f t="shared" si="2"/>
        <v>-1.6043679685837695</v>
      </c>
    </row>
    <row r="36" spans="1:13" ht="13">
      <c r="A36" s="2" t="s">
        <v>70</v>
      </c>
      <c r="B36" s="2" t="s">
        <v>13</v>
      </c>
      <c r="C36" s="2" t="s">
        <v>75</v>
      </c>
      <c r="D36" s="19">
        <v>-14.09</v>
      </c>
      <c r="E36" s="28">
        <f>(D36*'Speciation Calculations'!H36-26*'Speciation Calculations'!L36)/('Speciation Calculations'!Q36+1.026*'Speciation Calculations'!L36)</f>
        <v>-26.694449143202775</v>
      </c>
      <c r="F36" s="28">
        <f>(39.61*'Speciation Calculations'!H36-26*'Speciation Calculations'!L36)/('Speciation Calculations'!Q36+1.026*'Speciation Calculations'!L36)</f>
        <v>24.504246823212206</v>
      </c>
      <c r="G36" s="25">
        <f>(D36*'Speciation Calculations'!H36-26*'Speciation Calculations'!AC36)/('Speciation Calculations'!AD36+1.026*'Speciation Calculations'!AC36)</f>
        <v>-28.507093849609365</v>
      </c>
      <c r="H36" s="25">
        <f>(39.61*'Speciation Calculations'!H36-26*'Speciation Calculations'!AC36)/('Speciation Calculations'!AD36+1.026*'Speciation Calculations'!AC36)</f>
        <v>22.596251745961908</v>
      </c>
      <c r="I36" s="22">
        <f>(D36*'Speciation Calculations'!H36-26*'Speciation Calculations'!AN36)/('Speciation Calculations'!AO36+1.026*'Speciation Calculations'!AN36)</f>
        <v>-29.7547657973683</v>
      </c>
      <c r="J36" s="22">
        <f>(39.61*'Speciation Calculations'!H36-26*'Speciation Calculations'!AN36)/('Speciation Calculations'!AO36+1.026*'Speciation Calculations'!AN36)</f>
        <v>23.092014412469645</v>
      </c>
      <c r="K36" s="32">
        <f t="shared" si="0"/>
        <v>1.9079950772502983</v>
      </c>
      <c r="L36" s="32">
        <f t="shared" si="1"/>
        <v>0.49576266650773704</v>
      </c>
      <c r="M36" s="32">
        <f t="shared" si="2"/>
        <v>-1.4122324107425612</v>
      </c>
    </row>
    <row r="37" spans="1:13" ht="13">
      <c r="A37" s="2" t="s">
        <v>70</v>
      </c>
      <c r="B37" s="2" t="s">
        <v>13</v>
      </c>
      <c r="C37" s="2" t="s">
        <v>76</v>
      </c>
      <c r="D37" s="19">
        <v>-14.02</v>
      </c>
      <c r="E37" s="28">
        <f>(D37*'Speciation Calculations'!H37-26*'Speciation Calculations'!L37)/('Speciation Calculations'!Q37+1.026*'Speciation Calculations'!L37)</f>
        <v>-26.791372211000738</v>
      </c>
      <c r="F37" s="28">
        <f>(39.61*'Speciation Calculations'!H37-26*'Speciation Calculations'!L37)/('Speciation Calculations'!Q37+1.026*'Speciation Calculations'!L37)</f>
        <v>24.308156833015722</v>
      </c>
      <c r="G37" s="25">
        <f>(D37*'Speciation Calculations'!H37-26*'Speciation Calculations'!AC37)/('Speciation Calculations'!AD37+1.026*'Speciation Calculations'!AC37)</f>
        <v>-28.561869616146115</v>
      </c>
      <c r="H37" s="25">
        <f>(39.61*'Speciation Calculations'!H37-26*'Speciation Calculations'!AC37)/('Speciation Calculations'!AD37+1.026*'Speciation Calculations'!AC37)</f>
        <v>22.444697260259773</v>
      </c>
      <c r="I37" s="22">
        <f>(D37*'Speciation Calculations'!H37-26*'Speciation Calculations'!AN37)/('Speciation Calculations'!AO37+1.026*'Speciation Calculations'!AN37)</f>
        <v>-29.828248163440399</v>
      </c>
      <c r="J37" s="22">
        <f>(39.61*'Speciation Calculations'!H37-26*'Speciation Calculations'!AN37)/('Speciation Calculations'!AO37+1.026*'Speciation Calculations'!AN37)</f>
        <v>22.941900369993029</v>
      </c>
      <c r="K37" s="32">
        <f t="shared" si="0"/>
        <v>1.86345957275595</v>
      </c>
      <c r="L37" s="32">
        <f t="shared" si="1"/>
        <v>0.4972031097332561</v>
      </c>
      <c r="M37" s="32">
        <f t="shared" si="2"/>
        <v>-1.3662564630226939</v>
      </c>
    </row>
    <row r="38" spans="1:13" ht="13">
      <c r="A38" s="2" t="s">
        <v>70</v>
      </c>
      <c r="B38" s="2" t="s">
        <v>13</v>
      </c>
      <c r="C38" s="2" t="s">
        <v>77</v>
      </c>
      <c r="D38" s="19">
        <v>-14.11</v>
      </c>
      <c r="E38" s="28">
        <f>(D38*'Speciation Calculations'!H38-26*'Speciation Calculations'!L38)/('Speciation Calculations'!Q38+1.026*'Speciation Calculations'!L38)</f>
        <v>-26.713007805823029</v>
      </c>
      <c r="F38" s="28">
        <f>(39.61*'Speciation Calculations'!H38-26*'Speciation Calculations'!L38)/('Speciation Calculations'!Q38+1.026*'Speciation Calculations'!L38)</f>
        <v>24.48573248869528</v>
      </c>
      <c r="G38" s="25">
        <f>(D38*'Speciation Calculations'!H38-26*'Speciation Calculations'!AC38)/('Speciation Calculations'!AD38+1.026*'Speciation Calculations'!AC38)</f>
        <v>-28.479308419332821</v>
      </c>
      <c r="H38" s="25">
        <f>(39.61*'Speciation Calculations'!H38-26*'Speciation Calculations'!AC38)/('Speciation Calculations'!AD38+1.026*'Speciation Calculations'!AC38)</f>
        <v>22.626517485988462</v>
      </c>
      <c r="I38" s="22">
        <f>(D38*'Speciation Calculations'!H38-26*'Speciation Calculations'!AN38)/('Speciation Calculations'!AO38+1.026*'Speciation Calculations'!AN38)</f>
        <v>-29.807088572391262</v>
      </c>
      <c r="J38" s="22">
        <f>(39.61*'Speciation Calculations'!H38-26*'Speciation Calculations'!AN38)/('Speciation Calculations'!AO38+1.026*'Speciation Calculations'!AN38)</f>
        <v>23.057595319210389</v>
      </c>
      <c r="K38" s="32">
        <f t="shared" si="0"/>
        <v>1.8592150027068186</v>
      </c>
      <c r="L38" s="32">
        <f t="shared" si="1"/>
        <v>0.43107783322192716</v>
      </c>
      <c r="M38" s="32">
        <f t="shared" si="2"/>
        <v>-1.4281371694848914</v>
      </c>
    </row>
    <row r="39" spans="1:13" ht="13">
      <c r="A39" s="2" t="s">
        <v>70</v>
      </c>
      <c r="B39" s="2" t="s">
        <v>13</v>
      </c>
      <c r="C39" s="2" t="s">
        <v>78</v>
      </c>
      <c r="D39" s="19">
        <v>-14.1</v>
      </c>
      <c r="E39" s="28">
        <f>(D39*'Speciation Calculations'!H39-26*'Speciation Calculations'!L39)/('Speciation Calculations'!Q39+1.026*'Speciation Calculations'!L39)</f>
        <v>-26.867597501388982</v>
      </c>
      <c r="F39" s="28">
        <f>(39.61*'Speciation Calculations'!H39-26*'Speciation Calculations'!L39)/('Speciation Calculations'!Q39+1.026*'Speciation Calculations'!L39)</f>
        <v>24.308156833015722</v>
      </c>
      <c r="G39" s="25">
        <f>(D39*'Speciation Calculations'!H39-26*'Speciation Calculations'!AC39)/('Speciation Calculations'!AD39+1.026*'Speciation Calculations'!AC39)</f>
        <v>-28.637956234645323</v>
      </c>
      <c r="H39" s="25">
        <f>(39.61*'Speciation Calculations'!H39-26*'Speciation Calculations'!AC39)/('Speciation Calculations'!AD39+1.026*'Speciation Calculations'!AC39)</f>
        <v>22.444697260259773</v>
      </c>
      <c r="I39" s="22">
        <f>(D39*'Speciation Calculations'!H39-26*'Speciation Calculations'!AN39)/('Speciation Calculations'!AO39+1.026*'Speciation Calculations'!AN39)</f>
        <v>-29.906965520939462</v>
      </c>
      <c r="J39" s="22">
        <f>(39.61*'Speciation Calculations'!H39-26*'Speciation Calculations'!AN39)/('Speciation Calculations'!AO39+1.026*'Speciation Calculations'!AN39)</f>
        <v>22.941900369993029</v>
      </c>
      <c r="K39" s="32">
        <f t="shared" si="0"/>
        <v>1.86345957275595</v>
      </c>
      <c r="L39" s="32">
        <f t="shared" si="1"/>
        <v>0.4972031097332561</v>
      </c>
      <c r="M39" s="32">
        <f t="shared" si="2"/>
        <v>-1.3662564630226939</v>
      </c>
    </row>
    <row r="40" spans="1:13" ht="13">
      <c r="A40" s="2" t="s">
        <v>70</v>
      </c>
      <c r="B40" s="2" t="s">
        <v>13</v>
      </c>
      <c r="C40" s="2" t="s">
        <v>79</v>
      </c>
      <c r="D40" s="19">
        <v>-14.01</v>
      </c>
      <c r="E40" s="28">
        <f>(D40*'Speciation Calculations'!H40-26*'Speciation Calculations'!L40)/('Speciation Calculations'!Q40+1.026*'Speciation Calculations'!L40)</f>
        <v>-26.45326248428751</v>
      </c>
      <c r="F40" s="28">
        <f>(39.61*'Speciation Calculations'!H40-26*'Speciation Calculations'!L40)/('Speciation Calculations'!Q40+1.026*'Speciation Calculations'!L40)</f>
        <v>24.653987596222763</v>
      </c>
      <c r="G40" s="25">
        <f>(D40*'Speciation Calculations'!H40-26*'Speciation Calculations'!AC40)/('Speciation Calculations'!AD40+1.026*'Speciation Calculations'!AC40)</f>
        <v>-28.298331886491347</v>
      </c>
      <c r="H40" s="25">
        <f>(39.61*'Speciation Calculations'!H40-26*'Speciation Calculations'!AC40)/('Speciation Calculations'!AD40+1.026*'Speciation Calculations'!AC40)</f>
        <v>22.84850264850056</v>
      </c>
      <c r="I40" s="22">
        <f>(D40*'Speciation Calculations'!H40-26*'Speciation Calculations'!AN40)/('Speciation Calculations'!AO40+1.026*'Speciation Calculations'!AN40)</f>
        <v>-29.547812141301662</v>
      </c>
      <c r="J40" s="22">
        <f>(39.61*'Speciation Calculations'!H40-26*'Speciation Calculations'!AN40)/('Speciation Calculations'!AO40+1.026*'Speciation Calculations'!AN40)</f>
        <v>23.227212263594328</v>
      </c>
      <c r="K40" s="32">
        <f t="shared" si="0"/>
        <v>1.8054849477222028</v>
      </c>
      <c r="L40" s="32">
        <f t="shared" si="1"/>
        <v>0.37870961509376855</v>
      </c>
      <c r="M40" s="32">
        <f t="shared" si="2"/>
        <v>-1.4267753326284343</v>
      </c>
    </row>
    <row r="41" spans="1:13" ht="13">
      <c r="A41" s="2" t="s">
        <v>70</v>
      </c>
      <c r="B41" s="2" t="s">
        <v>13</v>
      </c>
      <c r="C41" s="2" t="s">
        <v>80</v>
      </c>
      <c r="D41" s="19">
        <v>-14.35</v>
      </c>
      <c r="E41" s="28">
        <f>(D41*'Speciation Calculations'!H41-26*'Speciation Calculations'!L41)/('Speciation Calculations'!Q41+1.026*'Speciation Calculations'!L41)</f>
        <v>-26.90826741848748</v>
      </c>
      <c r="F41" s="28">
        <f>(39.61*'Speciation Calculations'!H41-26*'Speciation Calculations'!L41)/('Speciation Calculations'!Q41+1.026*'Speciation Calculations'!L41)</f>
        <v>24.506356540580054</v>
      </c>
      <c r="G41" s="25">
        <f>(D41*'Speciation Calculations'!H41-26*'Speciation Calculations'!AC41)/('Speciation Calculations'!AD41+1.026*'Speciation Calculations'!AC41)</f>
        <v>-28.763206295131305</v>
      </c>
      <c r="H41" s="25">
        <f>(39.61*'Speciation Calculations'!H41-26*'Speciation Calculations'!AC41)/('Speciation Calculations'!AD41+1.026*'Speciation Calculations'!AC41)</f>
        <v>22.691445560281309</v>
      </c>
      <c r="I41" s="22">
        <f>(D41*'Speciation Calculations'!H41-26*'Speciation Calculations'!AN41)/('Speciation Calculations'!AO41+1.026*'Speciation Calculations'!AN41)</f>
        <v>-30.034213889383182</v>
      </c>
      <c r="J41" s="22">
        <f>(39.61*'Speciation Calculations'!H41-26*'Speciation Calculations'!AN41)/('Speciation Calculations'!AO41+1.026*'Speciation Calculations'!AN41)</f>
        <v>23.067144420898249</v>
      </c>
      <c r="K41" s="32">
        <f t="shared" si="0"/>
        <v>1.8149109802987446</v>
      </c>
      <c r="L41" s="32">
        <f t="shared" si="1"/>
        <v>0.37569886061693936</v>
      </c>
      <c r="M41" s="32">
        <f t="shared" si="2"/>
        <v>-1.4392121196818053</v>
      </c>
    </row>
    <row r="42" spans="1:13" ht="13">
      <c r="A42" s="2" t="s">
        <v>70</v>
      </c>
      <c r="B42" s="2" t="s">
        <v>13</v>
      </c>
      <c r="C42" s="2" t="s">
        <v>81</v>
      </c>
      <c r="D42" s="19">
        <v>-14.03</v>
      </c>
      <c r="E42" s="28">
        <f>(D42*'Speciation Calculations'!H42-26*'Speciation Calculations'!L42)/('Speciation Calculations'!Q42+1.026*'Speciation Calculations'!L42)</f>
        <v>-26.735478515981853</v>
      </c>
      <c r="F42" s="28">
        <f>(39.61*'Speciation Calculations'!H42-26*'Speciation Calculations'!L42)/('Speciation Calculations'!Q42+1.026*'Speciation Calculations'!L42)</f>
        <v>24.367303365507592</v>
      </c>
      <c r="G42" s="25">
        <f>(D42*'Speciation Calculations'!H42-26*'Speciation Calculations'!AC42)/('Speciation Calculations'!AD42+1.026*'Speciation Calculations'!AC42)</f>
        <v>-28.590030928050485</v>
      </c>
      <c r="H42" s="25">
        <f>(39.61*'Speciation Calculations'!H42-26*'Speciation Calculations'!AC42)/('Speciation Calculations'!AD42+1.026*'Speciation Calculations'!AC42)</f>
        <v>22.552530666833846</v>
      </c>
      <c r="I42" s="22">
        <f>(D42*'Speciation Calculations'!H42-26*'Speciation Calculations'!AN42)/('Speciation Calculations'!AO42+1.026*'Speciation Calculations'!AN42)</f>
        <v>-29.855318988338176</v>
      </c>
      <c r="J42" s="22">
        <f>(39.61*'Speciation Calculations'!H42-26*'Speciation Calculations'!AN42)/('Speciation Calculations'!AO42+1.026*'Speciation Calculations'!AN42)</f>
        <v>22.923731783455633</v>
      </c>
      <c r="K42" s="32">
        <f t="shared" si="0"/>
        <v>1.814772698673746</v>
      </c>
      <c r="L42" s="32">
        <f t="shared" si="1"/>
        <v>0.37120111662178701</v>
      </c>
      <c r="M42" s="32">
        <f t="shared" si="2"/>
        <v>-1.443571582051959</v>
      </c>
    </row>
    <row r="43" spans="1:13" ht="13">
      <c r="A43" s="2" t="s">
        <v>70</v>
      </c>
      <c r="B43" s="2" t="s">
        <v>13</v>
      </c>
      <c r="C43" s="2" t="s">
        <v>82</v>
      </c>
      <c r="D43" s="19">
        <v>-14.03</v>
      </c>
      <c r="E43" s="28">
        <f>(D43*'Speciation Calculations'!H43-26*'Speciation Calculations'!L43)/('Speciation Calculations'!Q43+1.026*'Speciation Calculations'!L43)</f>
        <v>-26.768276809979486</v>
      </c>
      <c r="F43" s="28">
        <f>(39.61*'Speciation Calculations'!H43-26*'Speciation Calculations'!L43)/('Speciation Calculations'!Q43+1.026*'Speciation Calculations'!L43)</f>
        <v>24.337651113633289</v>
      </c>
      <c r="G43" s="25">
        <f>(D43*'Speciation Calculations'!H43-26*'Speciation Calculations'!AC43)/('Speciation Calculations'!AD43+1.026*'Speciation Calculations'!AC43)</f>
        <v>-28.543536442769913</v>
      </c>
      <c r="H43" s="25">
        <f>(39.61*'Speciation Calculations'!H43-26*'Speciation Calculations'!AC43)/('Speciation Calculations'!AD43+1.026*'Speciation Calculations'!AC43)</f>
        <v>22.46916980641809</v>
      </c>
      <c r="I43" s="22">
        <f>(D43*'Speciation Calculations'!H43-26*'Speciation Calculations'!AN43)/('Speciation Calculations'!AO43+1.026*'Speciation Calculations'!AN43)</f>
        <v>-29.880584977686969</v>
      </c>
      <c r="J43" s="22">
        <f>(39.61*'Speciation Calculations'!H43-26*'Speciation Calculations'!AN43)/('Speciation Calculations'!AO43+1.026*'Speciation Calculations'!AN43)</f>
        <v>22.897091241464597</v>
      </c>
      <c r="K43" s="32">
        <f t="shared" si="0"/>
        <v>1.8684813072151982</v>
      </c>
      <c r="L43" s="32">
        <f t="shared" si="1"/>
        <v>0.42792143504650682</v>
      </c>
      <c r="M43" s="32">
        <f t="shared" si="2"/>
        <v>-1.4405598721686914</v>
      </c>
    </row>
    <row r="44" spans="1:13" ht="13">
      <c r="A44" s="2" t="s">
        <v>70</v>
      </c>
      <c r="B44" s="2" t="s">
        <v>13</v>
      </c>
      <c r="C44" s="2" t="s">
        <v>83</v>
      </c>
      <c r="D44" s="19">
        <v>-14.04</v>
      </c>
      <c r="E44" s="28">
        <f>(D44*'Speciation Calculations'!H44-26*'Speciation Calculations'!L44)/('Speciation Calculations'!Q44+1.026*'Speciation Calculations'!L44)</f>
        <v>-26.221321769871249</v>
      </c>
      <c r="F44" s="28">
        <f>(39.61*'Speciation Calculations'!H44-26*'Speciation Calculations'!L44)/('Speciation Calculations'!Q44+1.026*'Speciation Calculations'!L44)</f>
        <v>24.937823994872932</v>
      </c>
      <c r="G44" s="25">
        <f>(D44*'Speciation Calculations'!H44-26*'Speciation Calculations'!AC44)/('Speciation Calculations'!AD44+1.026*'Speciation Calculations'!AC44)</f>
        <v>-28.766328161245426</v>
      </c>
      <c r="H44" s="25">
        <f>(39.61*'Speciation Calculations'!H44-26*'Speciation Calculations'!AC44)/('Speciation Calculations'!AD44+1.026*'Speciation Calculations'!AC44)</f>
        <v>22.259111294396622</v>
      </c>
      <c r="I44" s="22">
        <f>(D44*'Speciation Calculations'!H44-26*'Speciation Calculations'!AN44)/('Speciation Calculations'!AO44+1.026*'Speciation Calculations'!AN44)</f>
        <v>-28.820872573515278</v>
      </c>
      <c r="J44" s="22">
        <f>(39.61*'Speciation Calculations'!H44-26*'Speciation Calculations'!AN44)/('Speciation Calculations'!AO44+1.026*'Speciation Calculations'!AN44)</f>
        <v>24.024841437632137</v>
      </c>
      <c r="K44" s="32">
        <f t="shared" si="0"/>
        <v>2.6787127004763107</v>
      </c>
      <c r="L44" s="32">
        <f t="shared" si="1"/>
        <v>1.7657301432355155</v>
      </c>
      <c r="M44" s="32">
        <f t="shared" si="2"/>
        <v>-0.91298255724079524</v>
      </c>
    </row>
    <row r="45" spans="1:13" ht="13">
      <c r="A45" s="2" t="s">
        <v>70</v>
      </c>
      <c r="B45" s="2" t="s">
        <v>13</v>
      </c>
      <c r="C45" s="2" t="s">
        <v>84</v>
      </c>
      <c r="D45" s="19">
        <v>-13.96</v>
      </c>
      <c r="E45" s="28">
        <f>(D45*'Speciation Calculations'!H45-26*'Speciation Calculations'!L45)/('Speciation Calculations'!Q45+1.026*'Speciation Calculations'!L45)</f>
        <v>-26.119320626724377</v>
      </c>
      <c r="F45" s="28">
        <f>(39.61*'Speciation Calculations'!H45-26*'Speciation Calculations'!L45)/('Speciation Calculations'!Q45+1.026*'Speciation Calculations'!L45)</f>
        <v>24.864859392006483</v>
      </c>
      <c r="G45" s="25">
        <f>(D45*'Speciation Calculations'!H45-26*'Speciation Calculations'!AC45)/('Speciation Calculations'!AD45+1.026*'Speciation Calculations'!AC45)</f>
        <v>-28.684937886626646</v>
      </c>
      <c r="H45" s="25">
        <f>(39.61*'Speciation Calculations'!H45-26*'Speciation Calculations'!AC45)/('Speciation Calculations'!AD45+1.026*'Speciation Calculations'!AC45)</f>
        <v>22.297435482074697</v>
      </c>
      <c r="I45" s="22">
        <f>(D45*'Speciation Calculations'!H45-26*'Speciation Calculations'!AN45)/('Speciation Calculations'!AO45+1.026*'Speciation Calculations'!AN45)</f>
        <v>-28.801768715323803</v>
      </c>
      <c r="J45" s="22">
        <f>(39.61*'Speciation Calculations'!H45-26*'Speciation Calculations'!AN45)/('Speciation Calculations'!AO45+1.026*'Speciation Calculations'!AN45)</f>
        <v>23.961901368973084</v>
      </c>
      <c r="K45" s="32">
        <f t="shared" si="0"/>
        <v>2.5674239099317866</v>
      </c>
      <c r="L45" s="32">
        <f t="shared" si="1"/>
        <v>1.6644658868983875</v>
      </c>
      <c r="M45" s="32">
        <f t="shared" si="2"/>
        <v>-0.90295802303339912</v>
      </c>
    </row>
    <row r="46" spans="1:13" ht="13">
      <c r="A46" s="2" t="s">
        <v>70</v>
      </c>
      <c r="B46" s="2" t="s">
        <v>13</v>
      </c>
      <c r="C46" s="2" t="s">
        <v>85</v>
      </c>
      <c r="D46" s="19">
        <v>-14.25</v>
      </c>
      <c r="E46" s="28">
        <f>(D46*'Speciation Calculations'!H46-26*'Speciation Calculations'!L46)/('Speciation Calculations'!Q46+1.026*'Speciation Calculations'!L46)</f>
        <v>-26.433784273827989</v>
      </c>
      <c r="F46" s="28">
        <f>(39.61*'Speciation Calculations'!H46-26*'Speciation Calculations'!L46)/('Speciation Calculations'!Q46+1.026*'Speciation Calculations'!L46)</f>
        <v>24.971770050567116</v>
      </c>
      <c r="G46" s="25">
        <f>(D46*'Speciation Calculations'!H46-26*'Speciation Calculations'!AC46)/('Speciation Calculations'!AD46+1.026*'Speciation Calculations'!AC46)</f>
        <v>-28.904308305940834</v>
      </c>
      <c r="H46" s="25">
        <f>(39.61*'Speciation Calculations'!H46-26*'Speciation Calculations'!AC46)/('Speciation Calculations'!AD46+1.026*'Speciation Calculations'!AC46)</f>
        <v>22.238510181993107</v>
      </c>
      <c r="I46" s="22">
        <f>(D46*'Speciation Calculations'!H46-26*'Speciation Calculations'!AN46)/('Speciation Calculations'!AO46+1.026*'Speciation Calculations'!AN46)</f>
        <v>-29.037326000852449</v>
      </c>
      <c r="J46" s="22">
        <f>(39.61*'Speciation Calculations'!H46-26*'Speciation Calculations'!AN46)/('Speciation Calculations'!AO46+1.026*'Speciation Calculations'!AN46)</f>
        <v>24.01471520796731</v>
      </c>
      <c r="K46" s="32">
        <f t="shared" si="0"/>
        <v>2.7332598685740095</v>
      </c>
      <c r="L46" s="32">
        <f t="shared" si="1"/>
        <v>1.7762050259742033</v>
      </c>
      <c r="M46" s="32">
        <f t="shared" si="2"/>
        <v>-0.95705484259980622</v>
      </c>
    </row>
    <row r="47" spans="1:13" ht="13">
      <c r="A47" s="2" t="s">
        <v>70</v>
      </c>
      <c r="B47" s="2" t="s">
        <v>13</v>
      </c>
      <c r="C47" s="2" t="s">
        <v>86</v>
      </c>
      <c r="D47" s="19">
        <v>-13.97</v>
      </c>
      <c r="E47" s="28">
        <f>(D47*'Speciation Calculations'!H47-26*'Speciation Calculations'!L47)/('Speciation Calculations'!Q47+1.026*'Speciation Calculations'!L47)</f>
        <v>-26.32207418591365</v>
      </c>
      <c r="F47" s="28">
        <f>(39.61*'Speciation Calculations'!H47-26*'Speciation Calculations'!L47)/('Speciation Calculations'!Q47+1.026*'Speciation Calculations'!L47)</f>
        <v>24.785103648086174</v>
      </c>
      <c r="G47" s="25">
        <f>(D47*'Speciation Calculations'!H47-26*'Speciation Calculations'!AC47)/('Speciation Calculations'!AD47+1.026*'Speciation Calculations'!AC47)</f>
        <v>-28.833608913535652</v>
      </c>
      <c r="H47" s="25">
        <f>(39.61*'Speciation Calculations'!H47-26*'Speciation Calculations'!AC47)/('Speciation Calculations'!AD47+1.026*'Speciation Calculations'!AC47)</f>
        <v>22.14174149729083</v>
      </c>
      <c r="I47" s="22">
        <f>(D47*'Speciation Calculations'!H47-26*'Speciation Calculations'!AN47)/('Speciation Calculations'!AO47+1.026*'Speciation Calculations'!AN47)</f>
        <v>-28.88978422419196</v>
      </c>
      <c r="J47" s="22">
        <f>(39.61*'Speciation Calculations'!H47-26*'Speciation Calculations'!AN47)/('Speciation Calculations'!AO47+1.026*'Speciation Calculations'!AN47)</f>
        <v>23.879487868206635</v>
      </c>
      <c r="K47" s="32">
        <f t="shared" si="0"/>
        <v>2.643362150795344</v>
      </c>
      <c r="L47" s="32">
        <f t="shared" si="1"/>
        <v>1.7377463709158043</v>
      </c>
      <c r="M47" s="32">
        <f t="shared" si="2"/>
        <v>-0.90561577987953967</v>
      </c>
    </row>
    <row r="48" spans="1:13" ht="13">
      <c r="A48" s="2" t="s">
        <v>88</v>
      </c>
      <c r="B48" s="2" t="s">
        <v>13</v>
      </c>
      <c r="C48" s="2" t="s">
        <v>87</v>
      </c>
      <c r="D48" s="19">
        <v>-12.19</v>
      </c>
      <c r="E48" s="28">
        <f>(D48*'Speciation Calculations'!H48-26*'Speciation Calculations'!L48)/('Speciation Calculations'!Q48+1.026*'Speciation Calculations'!L48)</f>
        <v>-32.080484123890756</v>
      </c>
      <c r="F48" s="28">
        <f>(39.61*'Speciation Calculations'!H48-26*'Speciation Calculations'!L48)/('Speciation Calculations'!Q48+1.026*'Speciation Calculations'!L48)</f>
        <v>18.617058546268677</v>
      </c>
      <c r="G48" s="25">
        <f>(D48*'Speciation Calculations'!H48-26*'Speciation Calculations'!AC48)/('Speciation Calculations'!AD48+1.026*'Speciation Calculations'!AC48)</f>
        <v>-32.88877659962769</v>
      </c>
      <c r="H48" s="25">
        <f>(39.61*'Speciation Calculations'!H48-26*'Speciation Calculations'!AC48)/('Speciation Calculations'!AD48+1.026*'Speciation Calculations'!AC48)</f>
        <v>18.148791382268126</v>
      </c>
      <c r="I48" s="22">
        <f>(D48*'Speciation Calculations'!H48-26*'Speciation Calculations'!AN48)/('Speciation Calculations'!AO48+1.026*'Speciation Calculations'!AN48)</f>
        <v>-33.336948290170007</v>
      </c>
      <c r="J48" s="22">
        <f>(39.61*'Speciation Calculations'!H48-26*'Speciation Calculations'!AN48)/('Speciation Calculations'!AO48+1.026*'Speciation Calculations'!AN48)</f>
        <v>17.389791809322549</v>
      </c>
      <c r="K48" s="32">
        <f t="shared" si="0"/>
        <v>0.46826716400055091</v>
      </c>
      <c r="L48" s="32">
        <f t="shared" si="1"/>
        <v>-0.75899957294557652</v>
      </c>
      <c r="M48" s="32">
        <f t="shared" si="2"/>
        <v>-1.2272667369461274</v>
      </c>
    </row>
    <row r="49" spans="1:13" ht="13">
      <c r="A49" s="2" t="s">
        <v>88</v>
      </c>
      <c r="B49" s="2" t="s">
        <v>13</v>
      </c>
      <c r="C49" s="2" t="s">
        <v>89</v>
      </c>
      <c r="D49" s="19">
        <v>-12.19</v>
      </c>
      <c r="E49" s="28">
        <f>(D49*'Speciation Calculations'!H49-26*'Speciation Calculations'!L49)/('Speciation Calculations'!Q49+1.026*'Speciation Calculations'!L49)</f>
        <v>-32.080484123890756</v>
      </c>
      <c r="F49" s="28">
        <f>(39.61*'Speciation Calculations'!H49-26*'Speciation Calculations'!L49)/('Speciation Calculations'!Q49+1.026*'Speciation Calculations'!L49)</f>
        <v>18.617058546268677</v>
      </c>
      <c r="G49" s="25">
        <f>(D49*'Speciation Calculations'!H49-26*'Speciation Calculations'!AC49)/('Speciation Calculations'!AD49+1.026*'Speciation Calculations'!AC49)</f>
        <v>-32.88877659962769</v>
      </c>
      <c r="H49" s="25">
        <f>(39.61*'Speciation Calculations'!H49-26*'Speciation Calculations'!AC49)/('Speciation Calculations'!AD49+1.026*'Speciation Calculations'!AC49)</f>
        <v>18.148791382268126</v>
      </c>
      <c r="I49" s="22">
        <f>(D49*'Speciation Calculations'!H49-26*'Speciation Calculations'!AN49)/('Speciation Calculations'!AO49+1.026*'Speciation Calculations'!AN49)</f>
        <v>-33.344508751797306</v>
      </c>
      <c r="J49" s="22">
        <f>(39.61*'Speciation Calculations'!H49-26*'Speciation Calculations'!AN49)/('Speciation Calculations'!AO49+1.026*'Speciation Calculations'!AN49)</f>
        <v>17.393735627231035</v>
      </c>
      <c r="K49" s="32">
        <f t="shared" si="0"/>
        <v>0.46826716400055091</v>
      </c>
      <c r="L49" s="32">
        <f t="shared" si="1"/>
        <v>-0.7550557550370911</v>
      </c>
      <c r="M49" s="32">
        <f t="shared" si="2"/>
        <v>-1.223322919037642</v>
      </c>
    </row>
    <row r="50" spans="1:13" ht="13">
      <c r="A50" s="2" t="s">
        <v>88</v>
      </c>
      <c r="B50" s="2" t="s">
        <v>13</v>
      </c>
      <c r="C50" s="2" t="s">
        <v>90</v>
      </c>
      <c r="D50" s="19">
        <v>-12.19</v>
      </c>
      <c r="E50" s="28">
        <f>(D50*'Speciation Calculations'!H50-26*'Speciation Calculations'!L50)/('Speciation Calculations'!Q50+1.026*'Speciation Calculations'!L50)</f>
        <v>-30.852246093749997</v>
      </c>
      <c r="F50" s="28">
        <f>(39.61*'Speciation Calculations'!H50-26*'Speciation Calculations'!L50)/('Speciation Calculations'!Q50+1.026*'Speciation Calculations'!L50)</f>
        <v>19.957210664970919</v>
      </c>
      <c r="G50" s="25">
        <f>(D50*'Speciation Calculations'!H50-26*'Speciation Calculations'!AC50)/('Speciation Calculations'!AD50+1.026*'Speciation Calculations'!AC50)</f>
        <v>-31.804926466221062</v>
      </c>
      <c r="H50" s="25">
        <f>(39.61*'Speciation Calculations'!H50-26*'Speciation Calculations'!AC50)/('Speciation Calculations'!AD50+1.026*'Speciation Calculations'!AC50)</f>
        <v>19.301895110997393</v>
      </c>
      <c r="I50" s="22">
        <f>(D50*'Speciation Calculations'!H50-26*'Speciation Calculations'!AN50)/('Speciation Calculations'!AO50+1.026*'Speciation Calculations'!AN50)</f>
        <v>-32.352519079120498</v>
      </c>
      <c r="J50" s="22">
        <f>(39.61*'Speciation Calculations'!H50-26*'Speciation Calculations'!AN50)/('Speciation Calculations'!AO50+1.026*'Speciation Calculations'!AN50)</f>
        <v>18.402070345465923</v>
      </c>
      <c r="K50" s="32">
        <f t="shared" si="0"/>
        <v>0.65531555397352648</v>
      </c>
      <c r="L50" s="32">
        <f t="shared" si="1"/>
        <v>-0.89982476553146995</v>
      </c>
      <c r="M50" s="32">
        <f t="shared" si="2"/>
        <v>-1.5551403195049964</v>
      </c>
    </row>
    <row r="51" spans="1:13" ht="13">
      <c r="A51" s="2" t="s">
        <v>88</v>
      </c>
      <c r="B51" s="2" t="s">
        <v>13</v>
      </c>
      <c r="C51" s="2" t="s">
        <v>91</v>
      </c>
      <c r="D51" s="19">
        <v>-12.19</v>
      </c>
      <c r="E51" s="28">
        <f>(D51*'Speciation Calculations'!H51-26*'Speciation Calculations'!L51)/('Speciation Calculations'!Q51+1.026*'Speciation Calculations'!L51)</f>
        <v>-29.362077044153903</v>
      </c>
      <c r="F51" s="28">
        <f>(39.61*'Speciation Calculations'!H51-26*'Speciation Calculations'!L51)/('Speciation Calculations'!Q51+1.026*'Speciation Calculations'!L51)</f>
        <v>21.525504726551478</v>
      </c>
      <c r="G51" s="25">
        <f>(D51*'Speciation Calculations'!H51-26*'Speciation Calculations'!AC51)/('Speciation Calculations'!AD51+1.026*'Speciation Calculations'!AC51)</f>
        <v>-30.441783178290304</v>
      </c>
      <c r="H51" s="25">
        <f>(39.61*'Speciation Calculations'!H51-26*'Speciation Calculations'!AC51)/('Speciation Calculations'!AD51+1.026*'Speciation Calculations'!AC51)</f>
        <v>20.870165226326119</v>
      </c>
      <c r="I51" s="22">
        <f>(D51*'Speciation Calculations'!H51-26*'Speciation Calculations'!AN51)/('Speciation Calculations'!AO51+1.026*'Speciation Calculations'!AN51)</f>
        <v>-31.081096852124315</v>
      </c>
      <c r="J51" s="22">
        <f>(39.61*'Speciation Calculations'!H51-26*'Speciation Calculations'!AN51)/('Speciation Calculations'!AO51+1.026*'Speciation Calculations'!AN51)</f>
        <v>19.716361960292801</v>
      </c>
      <c r="K51" s="32">
        <f t="shared" si="0"/>
        <v>0.65533950022535947</v>
      </c>
      <c r="L51" s="32">
        <f t="shared" si="1"/>
        <v>-1.153803266033318</v>
      </c>
      <c r="M51" s="32">
        <f t="shared" si="2"/>
        <v>-1.8091427662586774</v>
      </c>
    </row>
    <row r="52" spans="1:13" ht="13">
      <c r="A52" s="2" t="s">
        <v>88</v>
      </c>
      <c r="B52" s="2" t="s">
        <v>13</v>
      </c>
      <c r="C52" s="2" t="s">
        <v>92</v>
      </c>
      <c r="D52" s="19">
        <v>-12.19</v>
      </c>
      <c r="E52" s="28">
        <f>(D52*'Speciation Calculations'!H52-26*'Speciation Calculations'!L52)/('Speciation Calculations'!Q52+1.026*'Speciation Calculations'!L52)</f>
        <v>-27.408522070481158</v>
      </c>
      <c r="F52" s="28">
        <f>(39.61*'Speciation Calculations'!H52-26*'Speciation Calculations'!L52)/('Speciation Calculations'!Q52+1.026*'Speciation Calculations'!L52)</f>
        <v>23.689267911562723</v>
      </c>
      <c r="G52" s="25">
        <f>(D52*'Speciation Calculations'!H52-26*'Speciation Calculations'!AC52)/('Speciation Calculations'!AD52+1.026*'Speciation Calculations'!AC52)</f>
        <v>-28.592979385005179</v>
      </c>
      <c r="H52" s="25">
        <f>(39.61*'Speciation Calculations'!H52-26*'Speciation Calculations'!AC52)/('Speciation Calculations'!AD52+1.026*'Speciation Calculations'!AC52)</f>
        <v>22.926633651963602</v>
      </c>
      <c r="I52" s="22">
        <f>(D52*'Speciation Calculations'!H52-26*'Speciation Calculations'!AN52)/('Speciation Calculations'!AO52+1.026*'Speciation Calculations'!AN52)</f>
        <v>-29.359304346243782</v>
      </c>
      <c r="J52" s="22">
        <f>(39.61*'Speciation Calculations'!H52-26*'Speciation Calculations'!AN52)/('Speciation Calculations'!AO52+1.026*'Speciation Calculations'!AN52)</f>
        <v>21.516495164269269</v>
      </c>
      <c r="K52" s="32">
        <f t="shared" si="0"/>
        <v>0.76263425959912112</v>
      </c>
      <c r="L52" s="32">
        <f t="shared" si="1"/>
        <v>-1.4101384876943328</v>
      </c>
      <c r="M52" s="32">
        <f t="shared" si="2"/>
        <v>-2.1727727472934539</v>
      </c>
    </row>
    <row r="53" spans="1:13" ht="13">
      <c r="A53" s="2" t="s">
        <v>88</v>
      </c>
      <c r="B53" s="2" t="s">
        <v>13</v>
      </c>
      <c r="C53" s="2" t="s">
        <v>93</v>
      </c>
      <c r="D53" s="19">
        <v>-12.19</v>
      </c>
      <c r="E53" s="28">
        <f>(D53*'Speciation Calculations'!H53-26*'Speciation Calculations'!L53)/('Speciation Calculations'!Q53+1.026*'Speciation Calculations'!L53)</f>
        <v>-34.068814251673665</v>
      </c>
      <c r="F53" s="28">
        <f>(39.61*'Speciation Calculations'!H53-26*'Speciation Calculations'!L53)/('Speciation Calculations'!Q53+1.026*'Speciation Calculations'!L53)</f>
        <v>16.679080903211162</v>
      </c>
      <c r="G53" s="25">
        <f>(D53*'Speciation Calculations'!H53-26*'Speciation Calculations'!AC53)/('Speciation Calculations'!AD53+1.026*'Speciation Calculations'!AC53)</f>
        <v>-34.831242243648312</v>
      </c>
      <c r="H53" s="25">
        <f>(39.61*'Speciation Calculations'!H53-26*'Speciation Calculations'!AC53)/('Speciation Calculations'!AD53+1.026*'Speciation Calculations'!AC53)</f>
        <v>15.996011019133466</v>
      </c>
      <c r="I53" s="22">
        <f>(D53*'Speciation Calculations'!H53-26*'Speciation Calculations'!AN53)/('Speciation Calculations'!AO53+1.026*'Speciation Calculations'!AN53)</f>
        <v>-34.891317053280176</v>
      </c>
      <c r="J53" s="22">
        <f>(39.61*'Speciation Calculations'!H53-26*'Speciation Calculations'!AN53)/('Speciation Calculations'!AO53+1.026*'Speciation Calculations'!AN53)</f>
        <v>15.765759786154403</v>
      </c>
      <c r="K53" s="32">
        <f t="shared" si="0"/>
        <v>0.68306988407769609</v>
      </c>
      <c r="L53" s="32">
        <f t="shared" si="1"/>
        <v>-0.23025123297906269</v>
      </c>
      <c r="M53" s="32">
        <f t="shared" si="2"/>
        <v>-0.91332111705675878</v>
      </c>
    </row>
    <row r="54" spans="1:13" ht="13">
      <c r="A54" s="2" t="s">
        <v>88</v>
      </c>
      <c r="B54" s="2" t="s">
        <v>13</v>
      </c>
      <c r="C54" s="2" t="s">
        <v>94</v>
      </c>
      <c r="D54" s="19">
        <v>-12.19</v>
      </c>
      <c r="E54" s="28">
        <f>(D54*'Speciation Calculations'!H54-26*'Speciation Calculations'!L54)/('Speciation Calculations'!Q54+1.026*'Speciation Calculations'!L54)</f>
        <v>-32.105236487254182</v>
      </c>
      <c r="F54" s="28">
        <f>(39.61*'Speciation Calculations'!H54-26*'Speciation Calculations'!L54)/('Speciation Calculations'!Q54+1.026*'Speciation Calculations'!L54)</f>
        <v>18.710004862906928</v>
      </c>
      <c r="G54" s="25">
        <f>(D54*'Speciation Calculations'!H54-26*'Speciation Calculations'!AC54)/('Speciation Calculations'!AD54+1.026*'Speciation Calculations'!AC54)</f>
        <v>-33.254254625980209</v>
      </c>
      <c r="H54" s="25">
        <f>(39.61*'Speciation Calculations'!H54-26*'Speciation Calculations'!AC54)/('Speciation Calculations'!AD54+1.026*'Speciation Calculations'!AC54)</f>
        <v>17.692037982931371</v>
      </c>
      <c r="I54" s="22">
        <f>(D54*'Speciation Calculations'!H54-26*'Speciation Calculations'!AN54)/('Speciation Calculations'!AO54+1.026*'Speciation Calculations'!AN54)</f>
        <v>-33.361677839859475</v>
      </c>
      <c r="J54" s="22">
        <f>(39.61*'Speciation Calculations'!H54-26*'Speciation Calculations'!AN54)/('Speciation Calculations'!AO54+1.026*'Speciation Calculations'!AN54)</f>
        <v>17.387599344586704</v>
      </c>
      <c r="K54" s="32">
        <f t="shared" si="0"/>
        <v>1.0179668799755568</v>
      </c>
      <c r="L54" s="32">
        <f t="shared" si="1"/>
        <v>-0.30443863834466711</v>
      </c>
      <c r="M54" s="32">
        <f t="shared" si="2"/>
        <v>-1.3224055183202239</v>
      </c>
    </row>
    <row r="55" spans="1:13" ht="13">
      <c r="A55" s="2" t="s">
        <v>88</v>
      </c>
      <c r="B55" s="2" t="s">
        <v>13</v>
      </c>
      <c r="C55" s="2" t="s">
        <v>95</v>
      </c>
      <c r="D55" s="19">
        <v>-12.19</v>
      </c>
      <c r="E55" s="28">
        <f>(D55*'Speciation Calculations'!H55-26*'Speciation Calculations'!L55)/('Speciation Calculations'!Q55+1.026*'Speciation Calculations'!L55)</f>
        <v>-29.368703518779437</v>
      </c>
      <c r="F55" s="28">
        <f>(39.61*'Speciation Calculations'!H55-26*'Speciation Calculations'!L55)/('Speciation Calculations'!Q55+1.026*'Speciation Calculations'!L55)</f>
        <v>21.626102895913981</v>
      </c>
      <c r="G55" s="25">
        <f>(D55*'Speciation Calculations'!H55-26*'Speciation Calculations'!AC55)/('Speciation Calculations'!AD55+1.026*'Speciation Calculations'!AC55)</f>
        <v>-30.959059421146975</v>
      </c>
      <c r="H55" s="25">
        <f>(39.61*'Speciation Calculations'!H55-26*'Speciation Calculations'!AC55)/('Speciation Calculations'!AD55+1.026*'Speciation Calculations'!AC55)</f>
        <v>20.313491135654054</v>
      </c>
      <c r="I55" s="22">
        <f>(D55*'Speciation Calculations'!H55-26*'Speciation Calculations'!AN55)/('Speciation Calculations'!AO55+1.026*'Speciation Calculations'!AN55)</f>
        <v>-31.078329064719451</v>
      </c>
      <c r="J55" s="22">
        <f>(39.61*'Speciation Calculations'!H55-26*'Speciation Calculations'!AN55)/('Speciation Calculations'!AO55+1.026*'Speciation Calculations'!AN55)</f>
        <v>19.707368354131468</v>
      </c>
      <c r="K55" s="32">
        <f t="shared" si="0"/>
        <v>1.3126117602599265</v>
      </c>
      <c r="L55" s="32">
        <f t="shared" si="1"/>
        <v>-0.60612278152258625</v>
      </c>
      <c r="M55" s="32">
        <f t="shared" si="2"/>
        <v>-1.9187345417825128</v>
      </c>
    </row>
    <row r="56" spans="1:13" ht="13">
      <c r="A56" s="2" t="s">
        <v>88</v>
      </c>
      <c r="B56" s="2" t="s">
        <v>13</v>
      </c>
      <c r="C56" s="2" t="s">
        <v>96</v>
      </c>
      <c r="D56" s="19">
        <v>-12.19</v>
      </c>
      <c r="E56" s="28">
        <f>(D56*'Speciation Calculations'!H56-26*'Speciation Calculations'!L56)/('Speciation Calculations'!Q56+1.026*'Speciation Calculations'!L56)</f>
        <v>-32.084992474931553</v>
      </c>
      <c r="F56" s="28">
        <f>(39.61*'Speciation Calculations'!H56-26*'Speciation Calculations'!L56)/('Speciation Calculations'!Q56+1.026*'Speciation Calculations'!L56)</f>
        <v>18.61230031369562</v>
      </c>
      <c r="G56" s="25">
        <f>(D56*'Speciation Calculations'!H56-26*'Speciation Calculations'!AC56)/('Speciation Calculations'!AD56+1.026*'Speciation Calculations'!AC56)</f>
        <v>-32.893499630349659</v>
      </c>
      <c r="H56" s="25">
        <f>(39.61*'Speciation Calculations'!H56-26*'Speciation Calculations'!AC56)/('Speciation Calculations'!AD56+1.026*'Speciation Calculations'!AC56)</f>
        <v>18.143894380402138</v>
      </c>
      <c r="I56" s="22">
        <f>(D56*'Speciation Calculations'!H56-26*'Speciation Calculations'!AN56)/('Speciation Calculations'!AO56+1.026*'Speciation Calculations'!AN56)</f>
        <v>-33.334184355996541</v>
      </c>
      <c r="J56" s="22">
        <f>(39.61*'Speciation Calculations'!H56-26*'Speciation Calculations'!AN56)/('Speciation Calculations'!AO56+1.026*'Speciation Calculations'!AN56)</f>
        <v>17.380810723792504</v>
      </c>
      <c r="K56" s="32">
        <f t="shared" si="0"/>
        <v>0.46840593329348224</v>
      </c>
      <c r="L56" s="32">
        <f t="shared" si="1"/>
        <v>-0.76308365660963418</v>
      </c>
      <c r="M56" s="32">
        <f t="shared" si="2"/>
        <v>-1.2314895899031164</v>
      </c>
    </row>
    <row r="57" spans="1:13" ht="13">
      <c r="A57" s="2" t="s">
        <v>88</v>
      </c>
      <c r="B57" s="2" t="s">
        <v>13</v>
      </c>
      <c r="C57" s="2" t="s">
        <v>97</v>
      </c>
      <c r="D57" s="19">
        <v>-12.19</v>
      </c>
      <c r="E57" s="28">
        <f>(D57*'Speciation Calculations'!H57-26*'Speciation Calculations'!L57)/('Speciation Calculations'!Q57+1.026*'Speciation Calculations'!L57)</f>
        <v>-32.088901050489824</v>
      </c>
      <c r="F57" s="28">
        <f>(39.61*'Speciation Calculations'!H57-26*'Speciation Calculations'!L57)/('Speciation Calculations'!Q57+1.026*'Speciation Calculations'!L57)</f>
        <v>18.715248225339824</v>
      </c>
      <c r="G57" s="25">
        <f>(D57*'Speciation Calculations'!H57-26*'Speciation Calculations'!AC57)/('Speciation Calculations'!AD57+1.026*'Speciation Calculations'!AC57)</f>
        <v>-32.88877659962769</v>
      </c>
      <c r="H57" s="25">
        <f>(39.61*'Speciation Calculations'!H57-26*'Speciation Calculations'!AC57)/('Speciation Calculations'!AD57+1.026*'Speciation Calculations'!AC57)</f>
        <v>18.148791382268126</v>
      </c>
      <c r="I57" s="22">
        <f>(D57*'Speciation Calculations'!H57-26*'Speciation Calculations'!AN57)/('Speciation Calculations'!AO57+1.026*'Speciation Calculations'!AN57)</f>
        <v>-33.348565878133599</v>
      </c>
      <c r="J57" s="22">
        <f>(39.61*'Speciation Calculations'!H57-26*'Speciation Calculations'!AN57)/('Speciation Calculations'!AO57+1.026*'Speciation Calculations'!AN57)</f>
        <v>17.306275811476592</v>
      </c>
      <c r="K57" s="32">
        <f t="shared" si="0"/>
        <v>0.5664568430716983</v>
      </c>
      <c r="L57" s="32">
        <f t="shared" si="1"/>
        <v>-0.84251557079153372</v>
      </c>
      <c r="M57" s="32">
        <f t="shared" si="2"/>
        <v>-1.408972413863232</v>
      </c>
    </row>
    <row r="58" spans="1:13" ht="13">
      <c r="A58" s="2" t="s">
        <v>88</v>
      </c>
      <c r="B58" s="2" t="s">
        <v>13</v>
      </c>
      <c r="C58" s="2" t="s">
        <v>98</v>
      </c>
      <c r="D58" s="19">
        <v>-12.19</v>
      </c>
      <c r="E58" s="28">
        <f>(D58*'Speciation Calculations'!H58-26*'Speciation Calculations'!L58)/('Speciation Calculations'!Q58+1.026*'Speciation Calculations'!L58)</f>
        <v>-32.074333924996481</v>
      </c>
      <c r="F58" s="28">
        <f>(39.61*'Speciation Calculations'!H58-26*'Speciation Calculations'!L58)/('Speciation Calculations'!Q58+1.026*'Speciation Calculations'!L58)</f>
        <v>18.706752223276418</v>
      </c>
      <c r="G58" s="25">
        <f>(D58*'Speciation Calculations'!H58-26*'Speciation Calculations'!AC58)/('Speciation Calculations'!AD58+1.026*'Speciation Calculations'!AC58)</f>
        <v>-32.881275487396572</v>
      </c>
      <c r="H58" s="25">
        <f>(39.61*'Speciation Calculations'!H58-26*'Speciation Calculations'!AC58)/('Speciation Calculations'!AD58+1.026*'Speciation Calculations'!AC58)</f>
        <v>18.144652094185904</v>
      </c>
      <c r="I58" s="22">
        <f>(D58*'Speciation Calculations'!H58-26*'Speciation Calculations'!AN58)/('Speciation Calculations'!AO58+1.026*'Speciation Calculations'!AN58)</f>
        <v>-33.348565878133599</v>
      </c>
      <c r="J58" s="22">
        <f>(39.61*'Speciation Calculations'!H58-26*'Speciation Calculations'!AN58)/('Speciation Calculations'!AO58+1.026*'Speciation Calculations'!AN58)</f>
        <v>17.306275811476592</v>
      </c>
      <c r="K58" s="32">
        <f t="shared" si="0"/>
        <v>0.56210012909051343</v>
      </c>
      <c r="L58" s="32">
        <f t="shared" si="1"/>
        <v>-0.83837628270931219</v>
      </c>
      <c r="M58" s="32">
        <f t="shared" si="2"/>
        <v>-1.4004764117998256</v>
      </c>
    </row>
    <row r="59" spans="1:13" ht="13">
      <c r="A59" s="2" t="s">
        <v>88</v>
      </c>
      <c r="B59" s="2" t="s">
        <v>13</v>
      </c>
      <c r="C59" s="2" t="s">
        <v>99</v>
      </c>
      <c r="D59" s="19">
        <v>-12.19</v>
      </c>
      <c r="E59" s="28">
        <f>(D59*'Speciation Calculations'!H59-26*'Speciation Calculations'!L59)/('Speciation Calculations'!Q59+1.026*'Speciation Calculations'!L59)</f>
        <v>-32.030711795559945</v>
      </c>
      <c r="F59" s="28">
        <f>(39.61*'Speciation Calculations'!H59-26*'Speciation Calculations'!L59)/('Speciation Calculations'!Q59+1.026*'Speciation Calculations'!L59)</f>
        <v>18.681310436434352</v>
      </c>
      <c r="G59" s="25">
        <f>(D59*'Speciation Calculations'!H59-26*'Speciation Calculations'!AC59)/('Speciation Calculations'!AD59+1.026*'Speciation Calculations'!AC59)</f>
        <v>-32.906483950188182</v>
      </c>
      <c r="H59" s="25">
        <f>(39.61*'Speciation Calculations'!H59-26*'Speciation Calculations'!AC59)/('Speciation Calculations'!AD59+1.026*'Speciation Calculations'!AC59)</f>
        <v>18.250822041223245</v>
      </c>
      <c r="I59" s="22">
        <f>(D59*'Speciation Calculations'!H59-26*'Speciation Calculations'!AN59)/('Speciation Calculations'!AO59+1.026*'Speciation Calculations'!AN59)</f>
        <v>-33.352072643465398</v>
      </c>
      <c r="J59" s="22">
        <f>(39.61*'Speciation Calculations'!H59-26*'Speciation Calculations'!AN59)/('Speciation Calculations'!AO59+1.026*'Speciation Calculations'!AN59)</f>
        <v>17.397681234376343</v>
      </c>
      <c r="K59" s="32">
        <f t="shared" si="0"/>
        <v>0.43048839521110693</v>
      </c>
      <c r="L59" s="32">
        <f t="shared" si="1"/>
        <v>-0.85314080684690197</v>
      </c>
      <c r="M59" s="32">
        <f t="shared" si="2"/>
        <v>-1.2836292020580089</v>
      </c>
    </row>
    <row r="60" spans="1:13" ht="13">
      <c r="A60" s="2" t="s">
        <v>88</v>
      </c>
      <c r="B60" s="2" t="s">
        <v>13</v>
      </c>
      <c r="C60" s="2" t="s">
        <v>100</v>
      </c>
      <c r="D60" s="19">
        <v>-12.19</v>
      </c>
      <c r="E60" s="28">
        <f>(D60*'Speciation Calculations'!H60-26*'Speciation Calculations'!L60)/('Speciation Calculations'!Q60+1.026*'Speciation Calculations'!L60)</f>
        <v>-31.976424717776666</v>
      </c>
      <c r="F60" s="28">
        <f>(39.61*'Speciation Calculations'!H60-26*'Speciation Calculations'!L60)/('Speciation Calculations'!Q60+1.026*'Speciation Calculations'!L60)</f>
        <v>18.750328693838686</v>
      </c>
      <c r="G60" s="25">
        <f>(D60*'Speciation Calculations'!H60-26*'Speciation Calculations'!AC60)/('Speciation Calculations'!AD60+1.026*'Speciation Calculations'!AC60)</f>
        <v>-32.901747952796583</v>
      </c>
      <c r="H60" s="25">
        <f>(39.61*'Speciation Calculations'!H60-26*'Speciation Calculations'!AC60)/('Speciation Calculations'!AD60+1.026*'Speciation Calculations'!AC60)</f>
        <v>18.255704964954067</v>
      </c>
      <c r="I60" s="22">
        <f>(D60*'Speciation Calculations'!H60-26*'Speciation Calculations'!AN60)/('Speciation Calculations'!AO60+1.026*'Speciation Calculations'!AN60)</f>
        <v>-33.343776314955498</v>
      </c>
      <c r="J60" s="22">
        <f>(39.61*'Speciation Calculations'!H60-26*'Speciation Calculations'!AN60)/('Speciation Calculations'!AO60+1.026*'Speciation Calculations'!AN60)</f>
        <v>17.31132459865448</v>
      </c>
      <c r="K60" s="32">
        <f t="shared" si="0"/>
        <v>0.49462372888461914</v>
      </c>
      <c r="L60" s="32">
        <f t="shared" si="1"/>
        <v>-0.94438036629958688</v>
      </c>
      <c r="M60" s="32">
        <f t="shared" si="2"/>
        <v>-1.439004095184206</v>
      </c>
    </row>
    <row r="61" spans="1:13" ht="13">
      <c r="A61" s="2" t="s">
        <v>88</v>
      </c>
      <c r="B61" s="2" t="s">
        <v>13</v>
      </c>
      <c r="C61" s="2" t="s">
        <v>101</v>
      </c>
      <c r="D61" s="19">
        <v>-12.19</v>
      </c>
      <c r="E61" s="28">
        <f>(D61*'Speciation Calculations'!H61-26*'Speciation Calculations'!L61)/('Speciation Calculations'!Q61+1.026*'Speciation Calculations'!L61)</f>
        <v>-31.879522690569935</v>
      </c>
      <c r="F61" s="28">
        <f>(39.61*'Speciation Calculations'!H61-26*'Speciation Calculations'!L61)/('Speciation Calculations'!Q61+1.026*'Speciation Calculations'!L61)</f>
        <v>18.887973816479466</v>
      </c>
      <c r="G61" s="25">
        <f>(D61*'Speciation Calculations'!H61-26*'Speciation Calculations'!AC61)/('Speciation Calculations'!AD61+1.026*'Speciation Calculations'!AC61)</f>
        <v>-32.925057510319711</v>
      </c>
      <c r="H61" s="25">
        <f>(39.61*'Speciation Calculations'!H61-26*'Speciation Calculations'!AC61)/('Speciation Calculations'!AD61+1.026*'Speciation Calculations'!AC61)</f>
        <v>18.461802127767033</v>
      </c>
      <c r="I61" s="22">
        <f>(D61*'Speciation Calculations'!H61-26*'Speciation Calculations'!AN61)/('Speciation Calculations'!AO61+1.026*'Speciation Calculations'!AN61)</f>
        <v>-33.361639535831728</v>
      </c>
      <c r="J61" s="22">
        <f>(39.61*'Speciation Calculations'!H61-26*'Speciation Calculations'!AN61)/('Speciation Calculations'!AO61+1.026*'Speciation Calculations'!AN61)</f>
        <v>17.328135898759861</v>
      </c>
      <c r="K61" s="32">
        <f t="shared" si="0"/>
        <v>0.42617168871243294</v>
      </c>
      <c r="L61" s="32">
        <f t="shared" si="1"/>
        <v>-1.1336662290071722</v>
      </c>
      <c r="M61" s="32">
        <f t="shared" si="2"/>
        <v>-1.5598379177196051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Speciation Calculations</vt:lpstr>
      <vt:lpstr>d11B-borate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 Farmer</cp:lastModifiedBy>
  <dcterms:modified xsi:type="dcterms:W3CDTF">2020-03-04T18:17:04Z</dcterms:modified>
</cp:coreProperties>
</file>