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 Holland\Google Drive\Kate\Mg_Reprocessing\Supplement\Data\"/>
    </mc:Choice>
  </mc:AlternateContent>
  <xr:revisionPtr revIDLastSave="0" documentId="10_ncr:100000_{DEC3B186-6355-4452-A660-30FEBCB90724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25" i="1" l="1"/>
  <c r="B224" i="1"/>
  <c r="B223" i="1"/>
  <c r="B222" i="1"/>
  <c r="B221" i="1"/>
  <c r="B220" i="1"/>
  <c r="B219" i="1"/>
  <c r="B218" i="1"/>
  <c r="B217" i="1"/>
  <c r="B215" i="1"/>
  <c r="B216" i="1"/>
  <c r="B214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E213" i="1"/>
  <c r="F213" i="1"/>
  <c r="E212" i="1"/>
  <c r="F212" i="1"/>
  <c r="C212" i="1"/>
  <c r="B212" i="1"/>
  <c r="G12" i="1"/>
  <c r="G11" i="1"/>
  <c r="G10" i="1"/>
  <c r="D10" i="1"/>
  <c r="G9" i="1"/>
  <c r="G7" i="1"/>
  <c r="D7" i="1"/>
  <c r="G6" i="1"/>
  <c r="G5" i="1"/>
  <c r="G4" i="1"/>
  <c r="G3" i="1"/>
</calcChain>
</file>

<file path=xl/sharedStrings.xml><?xml version="1.0" encoding="utf-8"?>
<sst xmlns="http://schemas.openxmlformats.org/spreadsheetml/2006/main" count="255" uniqueCount="21">
  <si>
    <t>Age (Myr)</t>
  </si>
  <si>
    <r>
      <rPr>
        <sz val="11"/>
        <color rgb="FF000000"/>
        <rFont val="Calibri"/>
        <family val="2"/>
        <charset val="1"/>
      </rPr>
      <t>Mg/Ca</t>
    </r>
    <r>
      <rPr>
        <vertAlign val="subscript"/>
        <sz val="11"/>
        <color rgb="FF000000"/>
        <rFont val="Calibri"/>
        <family val="2"/>
        <charset val="1"/>
      </rPr>
      <t>sw (mol/mol)</t>
    </r>
  </si>
  <si>
    <r>
      <rPr>
        <sz val="11"/>
        <color rgb="FF000000"/>
        <rFont val="Calibri"/>
        <family val="2"/>
        <charset val="1"/>
      </rPr>
      <t>Ca</t>
    </r>
    <r>
      <rPr>
        <vertAlign val="subscript"/>
        <sz val="11"/>
        <color rgb="FF000000"/>
        <rFont val="Calibri"/>
        <family val="2"/>
        <charset val="1"/>
      </rPr>
      <t>sw (mM)</t>
    </r>
  </si>
  <si>
    <r>
      <rPr>
        <sz val="11"/>
        <color rgb="FF000000"/>
        <rFont val="Calibri"/>
        <family val="2"/>
        <charset val="1"/>
      </rPr>
      <t>Mg</t>
    </r>
    <r>
      <rPr>
        <vertAlign val="subscript"/>
        <sz val="11"/>
        <color rgb="FF000000"/>
        <rFont val="Calibri"/>
        <family val="2"/>
        <charset val="1"/>
      </rPr>
      <t>sw (mM)</t>
    </r>
  </si>
  <si>
    <t>Reference</t>
  </si>
  <si>
    <t>Min</t>
  </si>
  <si>
    <t>Max</t>
  </si>
  <si>
    <t>Mean</t>
  </si>
  <si>
    <t>error</t>
  </si>
  <si>
    <t>err</t>
  </si>
  <si>
    <t>Timofeeff et al (2006)</t>
  </si>
  <si>
    <t>Dickson 2004</t>
  </si>
  <si>
    <t>Coggon, 2010</t>
  </si>
  <si>
    <t>Rausch et al (2013)</t>
  </si>
  <si>
    <t>Gothmann et al (2015)</t>
  </si>
  <si>
    <t>Brennan et al (2013)</t>
  </si>
  <si>
    <t>Brennan et al (2004)</t>
  </si>
  <si>
    <t>Horita et al (2002)</t>
  </si>
  <si>
    <t>Lowenstein et al (2005)</t>
  </si>
  <si>
    <t>Lowenstein et al (2003)</t>
  </si>
  <si>
    <t>Evans et al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</si>
</sst>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5"/>
  <sheetViews>
    <sheetView tabSelected="1" zoomScale="90" zoomScaleNormal="90" workbookViewId="0">
      <pane ySplit="1" topLeftCell="A2" activePane="bottomLeft" state="frozen"/>
      <selection pane="bottomLeft" activeCell="Q14" sqref="Q14"/>
    </sheetView>
  </sheetViews>
  <sheetFormatPr defaultRowHeight="12.75" x14ac:dyDescent="0.2"/>
  <cols>
    <col min="1" max="1025" width="11.5703125"/>
  </cols>
  <sheetData>
    <row r="1" spans="2:17" ht="18" x14ac:dyDescent="0.35"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3</v>
      </c>
      <c r="N1" s="1" t="s">
        <v>3</v>
      </c>
      <c r="O1" s="1" t="s">
        <v>3</v>
      </c>
      <c r="P1" s="1" t="s">
        <v>3</v>
      </c>
      <c r="Q1" t="s">
        <v>4</v>
      </c>
    </row>
    <row r="2" spans="2:17" x14ac:dyDescent="0.2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8</v>
      </c>
      <c r="I2" t="s">
        <v>5</v>
      </c>
      <c r="J2" t="s">
        <v>6</v>
      </c>
      <c r="K2" t="s">
        <v>7</v>
      </c>
      <c r="L2" t="s">
        <v>9</v>
      </c>
      <c r="M2" t="s">
        <v>5</v>
      </c>
      <c r="N2" t="s">
        <v>6</v>
      </c>
      <c r="O2" t="s">
        <v>7</v>
      </c>
      <c r="P2" t="s">
        <v>9</v>
      </c>
      <c r="Q2" t="s">
        <v>4</v>
      </c>
    </row>
    <row r="3" spans="2:17" x14ac:dyDescent="0.2">
      <c r="D3">
        <v>81.400000000000006</v>
      </c>
      <c r="E3">
        <v>2.7</v>
      </c>
      <c r="F3">
        <v>3.5</v>
      </c>
      <c r="G3">
        <f>AVERAGE(2.7,3.5)</f>
        <v>3.1</v>
      </c>
      <c r="Q3" t="s">
        <v>10</v>
      </c>
    </row>
    <row r="4" spans="2:17" x14ac:dyDescent="0.2">
      <c r="D4">
        <v>84.8</v>
      </c>
      <c r="E4">
        <v>1.6</v>
      </c>
      <c r="F4">
        <v>2.2000000000000002</v>
      </c>
      <c r="G4">
        <f>AVERAGE(1.6,2.2)</f>
        <v>1.9000000000000001</v>
      </c>
      <c r="Q4" t="s">
        <v>10</v>
      </c>
    </row>
    <row r="5" spans="2:17" x14ac:dyDescent="0.2">
      <c r="D5">
        <v>88.2</v>
      </c>
      <c r="E5">
        <v>1.9</v>
      </c>
      <c r="F5">
        <v>2.9</v>
      </c>
      <c r="G5">
        <f>AVERAGE(1.9,2.9)</f>
        <v>2.4</v>
      </c>
      <c r="Q5" t="s">
        <v>10</v>
      </c>
    </row>
    <row r="6" spans="2:17" x14ac:dyDescent="0.2">
      <c r="D6">
        <v>96</v>
      </c>
      <c r="E6">
        <v>1.5</v>
      </c>
      <c r="F6">
        <v>2.1</v>
      </c>
      <c r="G6">
        <f>AVERAGE(1.5,2.1)</f>
        <v>1.8</v>
      </c>
      <c r="Q6" t="s">
        <v>10</v>
      </c>
    </row>
    <row r="7" spans="2:17" x14ac:dyDescent="0.2">
      <c r="B7">
        <v>93.5</v>
      </c>
      <c r="C7">
        <v>112.2</v>
      </c>
      <c r="D7">
        <f>AVERAGE(B7:C7)</f>
        <v>102.85</v>
      </c>
      <c r="E7">
        <v>1.2</v>
      </c>
      <c r="F7">
        <v>1.7</v>
      </c>
      <c r="G7">
        <f>AVERAGE(1.2,1.7)</f>
        <v>1.45</v>
      </c>
      <c r="Q7" t="s">
        <v>10</v>
      </c>
    </row>
    <row r="8" spans="2:17" x14ac:dyDescent="0.2">
      <c r="D8">
        <v>100</v>
      </c>
      <c r="E8">
        <v>0.9</v>
      </c>
      <c r="G8">
        <v>0.9</v>
      </c>
      <c r="Q8" t="s">
        <v>10</v>
      </c>
    </row>
    <row r="9" spans="2:17" x14ac:dyDescent="0.2">
      <c r="D9">
        <v>106</v>
      </c>
      <c r="E9">
        <v>0.8</v>
      </c>
      <c r="F9">
        <v>1.3</v>
      </c>
      <c r="G9">
        <f>AVERAGE(0.8,1.3)</f>
        <v>1.05</v>
      </c>
      <c r="Q9" t="s">
        <v>10</v>
      </c>
    </row>
    <row r="10" spans="2:17" x14ac:dyDescent="0.2">
      <c r="B10">
        <v>112.2</v>
      </c>
      <c r="C10">
        <v>121</v>
      </c>
      <c r="D10">
        <f>AVERAGE(B10:C10)</f>
        <v>116.6</v>
      </c>
      <c r="E10">
        <v>1.1000000000000001</v>
      </c>
      <c r="F10">
        <v>1.3</v>
      </c>
      <c r="G10">
        <f>AVERAGE(1.1,1.3)</f>
        <v>1.2000000000000002</v>
      </c>
      <c r="Q10" t="s">
        <v>10</v>
      </c>
    </row>
    <row r="11" spans="2:17" x14ac:dyDescent="0.2">
      <c r="D11">
        <v>121.2</v>
      </c>
      <c r="E11">
        <v>0.9</v>
      </c>
      <c r="F11">
        <v>1.4</v>
      </c>
      <c r="G11">
        <f>AVERAGE(0.9,1.4)</f>
        <v>1.1499999999999999</v>
      </c>
      <c r="Q11" t="s">
        <v>10</v>
      </c>
    </row>
    <row r="12" spans="2:17" x14ac:dyDescent="0.2">
      <c r="D12">
        <v>130</v>
      </c>
      <c r="E12">
        <v>1.7</v>
      </c>
      <c r="F12">
        <v>1.8</v>
      </c>
      <c r="G12">
        <f>AVERAGE(1.7,1.8)</f>
        <v>1.75</v>
      </c>
      <c r="Q12" t="s">
        <v>10</v>
      </c>
    </row>
    <row r="13" spans="2:17" x14ac:dyDescent="0.2">
      <c r="D13">
        <v>100</v>
      </c>
      <c r="G13">
        <v>0.9</v>
      </c>
      <c r="Q13" t="s">
        <v>11</v>
      </c>
    </row>
    <row r="14" spans="2:17" x14ac:dyDescent="0.2">
      <c r="D14">
        <v>100</v>
      </c>
      <c r="G14">
        <v>0.9</v>
      </c>
      <c r="Q14" t="s">
        <v>11</v>
      </c>
    </row>
    <row r="15" spans="2:17" x14ac:dyDescent="0.2">
      <c r="D15">
        <v>164</v>
      </c>
      <c r="G15">
        <v>1</v>
      </c>
      <c r="Q15" t="s">
        <v>11</v>
      </c>
    </row>
    <row r="16" spans="2:17" x14ac:dyDescent="0.2">
      <c r="D16">
        <v>166</v>
      </c>
      <c r="G16">
        <v>1.2</v>
      </c>
      <c r="Q16" t="s">
        <v>11</v>
      </c>
    </row>
    <row r="17" spans="4:17" x14ac:dyDescent="0.2">
      <c r="D17">
        <v>164</v>
      </c>
      <c r="G17">
        <v>1.2</v>
      </c>
      <c r="Q17" t="s">
        <v>11</v>
      </c>
    </row>
    <row r="18" spans="4:17" x14ac:dyDescent="0.2">
      <c r="D18">
        <v>156</v>
      </c>
      <c r="G18">
        <v>1.2</v>
      </c>
      <c r="Q18" t="s">
        <v>11</v>
      </c>
    </row>
    <row r="19" spans="4:17" x14ac:dyDescent="0.2">
      <c r="D19">
        <v>200</v>
      </c>
      <c r="G19">
        <v>1.2</v>
      </c>
      <c r="Q19" t="s">
        <v>11</v>
      </c>
    </row>
    <row r="20" spans="4:17" x14ac:dyDescent="0.2">
      <c r="D20">
        <v>200</v>
      </c>
      <c r="G20">
        <v>1.2</v>
      </c>
      <c r="Q20" t="s">
        <v>11</v>
      </c>
    </row>
    <row r="21" spans="4:17" x14ac:dyDescent="0.2">
      <c r="D21">
        <v>156</v>
      </c>
      <c r="G21">
        <v>1.3</v>
      </c>
      <c r="Q21" t="s">
        <v>11</v>
      </c>
    </row>
    <row r="22" spans="4:17" x14ac:dyDescent="0.2">
      <c r="D22">
        <v>184</v>
      </c>
      <c r="G22">
        <v>1.3</v>
      </c>
      <c r="Q22" t="s">
        <v>11</v>
      </c>
    </row>
    <row r="23" spans="4:17" x14ac:dyDescent="0.2">
      <c r="D23">
        <v>354</v>
      </c>
      <c r="G23">
        <v>1.3</v>
      </c>
      <c r="Q23" t="s">
        <v>11</v>
      </c>
    </row>
    <row r="24" spans="4:17" x14ac:dyDescent="0.2">
      <c r="D24">
        <v>354</v>
      </c>
      <c r="G24">
        <v>1.3</v>
      </c>
      <c r="Q24" t="s">
        <v>11</v>
      </c>
    </row>
    <row r="25" spans="4:17" x14ac:dyDescent="0.2">
      <c r="D25">
        <v>156</v>
      </c>
      <c r="G25">
        <v>1.4</v>
      </c>
      <c r="Q25" t="s">
        <v>11</v>
      </c>
    </row>
    <row r="26" spans="4:17" x14ac:dyDescent="0.2">
      <c r="D26">
        <v>192</v>
      </c>
      <c r="G26">
        <v>1.4</v>
      </c>
      <c r="Q26" t="s">
        <v>11</v>
      </c>
    </row>
    <row r="27" spans="4:17" x14ac:dyDescent="0.2">
      <c r="D27">
        <v>354</v>
      </c>
      <c r="G27">
        <v>1.3</v>
      </c>
      <c r="Q27" t="s">
        <v>11</v>
      </c>
    </row>
    <row r="28" spans="4:17" x14ac:dyDescent="0.2">
      <c r="D28">
        <v>166</v>
      </c>
      <c r="G28">
        <v>1.5</v>
      </c>
      <c r="Q28" t="s">
        <v>11</v>
      </c>
    </row>
    <row r="29" spans="4:17" x14ac:dyDescent="0.2">
      <c r="D29">
        <v>190</v>
      </c>
      <c r="G29">
        <v>1.5</v>
      </c>
      <c r="Q29" t="s">
        <v>11</v>
      </c>
    </row>
    <row r="30" spans="4:17" x14ac:dyDescent="0.2">
      <c r="D30">
        <v>152</v>
      </c>
      <c r="G30">
        <v>1.5</v>
      </c>
      <c r="Q30" t="s">
        <v>11</v>
      </c>
    </row>
    <row r="31" spans="4:17" x14ac:dyDescent="0.2">
      <c r="D31">
        <v>53</v>
      </c>
      <c r="G31">
        <v>1.5</v>
      </c>
      <c r="Q31" t="s">
        <v>11</v>
      </c>
    </row>
    <row r="32" spans="4:17" x14ac:dyDescent="0.2">
      <c r="D32">
        <v>53</v>
      </c>
      <c r="G32">
        <v>1.6</v>
      </c>
      <c r="Q32" t="s">
        <v>11</v>
      </c>
    </row>
    <row r="33" spans="4:17" x14ac:dyDescent="0.2">
      <c r="D33">
        <v>152</v>
      </c>
      <c r="G33">
        <v>1.5</v>
      </c>
      <c r="Q33" t="s">
        <v>11</v>
      </c>
    </row>
    <row r="34" spans="4:17" x14ac:dyDescent="0.2">
      <c r="D34">
        <v>190</v>
      </c>
      <c r="G34">
        <v>1.5</v>
      </c>
      <c r="Q34" t="s">
        <v>11</v>
      </c>
    </row>
    <row r="35" spans="4:17" x14ac:dyDescent="0.2">
      <c r="D35">
        <v>184</v>
      </c>
      <c r="G35">
        <v>1.6</v>
      </c>
      <c r="Q35" t="s">
        <v>11</v>
      </c>
    </row>
    <row r="36" spans="4:17" x14ac:dyDescent="0.2">
      <c r="D36">
        <v>192</v>
      </c>
      <c r="G36">
        <v>1.5</v>
      </c>
      <c r="Q36" t="s">
        <v>11</v>
      </c>
    </row>
    <row r="37" spans="4:17" x14ac:dyDescent="0.2">
      <c r="D37">
        <v>354</v>
      </c>
      <c r="G37">
        <v>1.5</v>
      </c>
      <c r="Q37" t="s">
        <v>11</v>
      </c>
    </row>
    <row r="38" spans="4:17" x14ac:dyDescent="0.2">
      <c r="D38">
        <v>354</v>
      </c>
      <c r="G38">
        <v>1.6</v>
      </c>
      <c r="Q38" t="s">
        <v>11</v>
      </c>
    </row>
    <row r="39" spans="4:17" x14ac:dyDescent="0.2">
      <c r="D39">
        <v>354</v>
      </c>
      <c r="G39">
        <v>1.6</v>
      </c>
      <c r="Q39" t="s">
        <v>11</v>
      </c>
    </row>
    <row r="40" spans="4:17" x14ac:dyDescent="0.2">
      <c r="D40">
        <v>354</v>
      </c>
      <c r="G40">
        <v>1.7</v>
      </c>
      <c r="Q40" t="s">
        <v>11</v>
      </c>
    </row>
    <row r="41" spans="4:17" x14ac:dyDescent="0.2">
      <c r="D41">
        <v>190</v>
      </c>
      <c r="G41">
        <v>1.8</v>
      </c>
      <c r="Q41" t="s">
        <v>11</v>
      </c>
    </row>
    <row r="42" spans="4:17" x14ac:dyDescent="0.2">
      <c r="D42">
        <v>350</v>
      </c>
      <c r="G42">
        <v>1.7</v>
      </c>
      <c r="Q42" t="s">
        <v>11</v>
      </c>
    </row>
    <row r="43" spans="4:17" x14ac:dyDescent="0.2">
      <c r="D43">
        <v>130</v>
      </c>
      <c r="G43">
        <v>1.7</v>
      </c>
      <c r="Q43" t="s">
        <v>11</v>
      </c>
    </row>
    <row r="44" spans="4:17" x14ac:dyDescent="0.2">
      <c r="D44">
        <v>130</v>
      </c>
      <c r="G44">
        <v>1.8</v>
      </c>
      <c r="Q44" t="s">
        <v>11</v>
      </c>
    </row>
    <row r="45" spans="4:17" x14ac:dyDescent="0.2">
      <c r="D45">
        <v>432</v>
      </c>
      <c r="G45">
        <v>1.9</v>
      </c>
      <c r="Q45" t="s">
        <v>11</v>
      </c>
    </row>
    <row r="46" spans="4:17" x14ac:dyDescent="0.2">
      <c r="D46">
        <v>53</v>
      </c>
      <c r="G46">
        <v>1.9</v>
      </c>
      <c r="Q46" t="s">
        <v>11</v>
      </c>
    </row>
    <row r="47" spans="4:17" x14ac:dyDescent="0.2">
      <c r="D47">
        <v>432</v>
      </c>
      <c r="G47">
        <v>1.9</v>
      </c>
      <c r="Q47" t="s">
        <v>11</v>
      </c>
    </row>
    <row r="48" spans="4:17" x14ac:dyDescent="0.2">
      <c r="D48">
        <v>432</v>
      </c>
      <c r="G48">
        <v>1.9</v>
      </c>
      <c r="Q48" t="s">
        <v>11</v>
      </c>
    </row>
    <row r="49" spans="4:17" x14ac:dyDescent="0.2">
      <c r="D49">
        <v>342</v>
      </c>
      <c r="G49">
        <v>1.9</v>
      </c>
      <c r="Q49" t="s">
        <v>11</v>
      </c>
    </row>
    <row r="50" spans="4:17" x14ac:dyDescent="0.2">
      <c r="D50">
        <v>330</v>
      </c>
      <c r="G50">
        <v>2</v>
      </c>
      <c r="Q50" t="s">
        <v>11</v>
      </c>
    </row>
    <row r="51" spans="4:17" x14ac:dyDescent="0.2">
      <c r="D51">
        <v>330</v>
      </c>
      <c r="G51">
        <v>2</v>
      </c>
      <c r="Q51" t="s">
        <v>11</v>
      </c>
    </row>
    <row r="52" spans="4:17" x14ac:dyDescent="0.2">
      <c r="D52">
        <v>350</v>
      </c>
      <c r="G52">
        <v>2.1</v>
      </c>
      <c r="Q52" t="s">
        <v>11</v>
      </c>
    </row>
    <row r="53" spans="4:17" x14ac:dyDescent="0.2">
      <c r="D53">
        <v>260</v>
      </c>
      <c r="G53">
        <v>2.2000000000000002</v>
      </c>
      <c r="Q53" t="s">
        <v>11</v>
      </c>
    </row>
    <row r="54" spans="4:17" x14ac:dyDescent="0.2">
      <c r="D54">
        <v>330</v>
      </c>
      <c r="G54">
        <v>2.2000000000000002</v>
      </c>
      <c r="Q54" t="s">
        <v>11</v>
      </c>
    </row>
    <row r="55" spans="4:17" x14ac:dyDescent="0.2">
      <c r="D55">
        <v>432</v>
      </c>
      <c r="G55">
        <v>2.2000000000000002</v>
      </c>
      <c r="Q55" t="s">
        <v>11</v>
      </c>
    </row>
    <row r="56" spans="4:17" x14ac:dyDescent="0.2">
      <c r="D56">
        <v>432</v>
      </c>
      <c r="G56">
        <v>2.2999999999999998</v>
      </c>
      <c r="Q56" t="s">
        <v>11</v>
      </c>
    </row>
    <row r="57" spans="4:17" x14ac:dyDescent="0.2">
      <c r="D57">
        <v>330</v>
      </c>
      <c r="G57">
        <v>2.2999999999999998</v>
      </c>
      <c r="Q57" t="s">
        <v>11</v>
      </c>
    </row>
    <row r="58" spans="4:17" x14ac:dyDescent="0.2">
      <c r="D58">
        <v>385</v>
      </c>
      <c r="G58">
        <v>2.4</v>
      </c>
      <c r="Q58" t="s">
        <v>11</v>
      </c>
    </row>
    <row r="59" spans="4:17" x14ac:dyDescent="0.2">
      <c r="D59">
        <v>260</v>
      </c>
      <c r="G59">
        <v>2.5</v>
      </c>
      <c r="Q59" t="s">
        <v>11</v>
      </c>
    </row>
    <row r="60" spans="4:17" x14ac:dyDescent="0.2">
      <c r="D60">
        <v>432</v>
      </c>
      <c r="G60">
        <v>2.4</v>
      </c>
      <c r="Q60" t="s">
        <v>11</v>
      </c>
    </row>
    <row r="61" spans="4:17" x14ac:dyDescent="0.2">
      <c r="D61">
        <v>330</v>
      </c>
      <c r="G61">
        <v>2.6</v>
      </c>
      <c r="Q61" t="s">
        <v>11</v>
      </c>
    </row>
    <row r="62" spans="4:17" x14ac:dyDescent="0.2">
      <c r="D62">
        <v>326</v>
      </c>
      <c r="G62">
        <v>2.6</v>
      </c>
      <c r="Q62" t="s">
        <v>11</v>
      </c>
    </row>
    <row r="63" spans="4:17" x14ac:dyDescent="0.2">
      <c r="D63">
        <v>325</v>
      </c>
      <c r="G63">
        <v>2.8</v>
      </c>
      <c r="Q63" t="s">
        <v>11</v>
      </c>
    </row>
    <row r="64" spans="4:17" x14ac:dyDescent="0.2">
      <c r="D64">
        <v>253</v>
      </c>
      <c r="G64">
        <v>2.9</v>
      </c>
      <c r="Q64" t="s">
        <v>11</v>
      </c>
    </row>
    <row r="65" spans="4:17" x14ac:dyDescent="0.2">
      <c r="D65">
        <v>291</v>
      </c>
      <c r="G65">
        <v>2.8</v>
      </c>
      <c r="Q65" t="s">
        <v>11</v>
      </c>
    </row>
    <row r="66" spans="4:17" x14ac:dyDescent="0.2">
      <c r="D66">
        <v>292</v>
      </c>
      <c r="G66">
        <v>3</v>
      </c>
      <c r="Q66" t="s">
        <v>11</v>
      </c>
    </row>
    <row r="67" spans="4:17" x14ac:dyDescent="0.2">
      <c r="D67">
        <v>292</v>
      </c>
      <c r="G67">
        <v>3</v>
      </c>
      <c r="Q67" t="s">
        <v>11</v>
      </c>
    </row>
    <row r="68" spans="4:17" x14ac:dyDescent="0.2">
      <c r="D68">
        <v>518</v>
      </c>
      <c r="G68">
        <v>3.1</v>
      </c>
      <c r="Q68" t="s">
        <v>11</v>
      </c>
    </row>
    <row r="69" spans="4:17" x14ac:dyDescent="0.2">
      <c r="D69">
        <v>518</v>
      </c>
      <c r="G69">
        <v>3.2</v>
      </c>
      <c r="Q69" t="s">
        <v>11</v>
      </c>
    </row>
    <row r="70" spans="4:17" x14ac:dyDescent="0.2">
      <c r="D70">
        <v>326</v>
      </c>
      <c r="G70">
        <v>2.5</v>
      </c>
      <c r="Q70" t="s">
        <v>11</v>
      </c>
    </row>
    <row r="71" spans="4:17" x14ac:dyDescent="0.2">
      <c r="D71">
        <v>292</v>
      </c>
      <c r="G71">
        <v>3.2</v>
      </c>
      <c r="Q71" t="s">
        <v>11</v>
      </c>
    </row>
    <row r="72" spans="4:17" x14ac:dyDescent="0.2">
      <c r="D72">
        <v>292</v>
      </c>
      <c r="G72">
        <v>3.2</v>
      </c>
      <c r="Q72" t="s">
        <v>11</v>
      </c>
    </row>
    <row r="73" spans="4:17" x14ac:dyDescent="0.2">
      <c r="D73">
        <v>518</v>
      </c>
      <c r="G73">
        <v>3.4</v>
      </c>
      <c r="Q73" t="s">
        <v>11</v>
      </c>
    </row>
    <row r="74" spans="4:17" x14ac:dyDescent="0.2">
      <c r="D74">
        <v>292</v>
      </c>
      <c r="G74">
        <v>3.4</v>
      </c>
      <c r="Q74" t="s">
        <v>11</v>
      </c>
    </row>
    <row r="75" spans="4:17" x14ac:dyDescent="0.2">
      <c r="D75">
        <v>292</v>
      </c>
      <c r="G75">
        <v>3.4</v>
      </c>
      <c r="Q75" t="s">
        <v>11</v>
      </c>
    </row>
    <row r="76" spans="4:17" x14ac:dyDescent="0.2">
      <c r="D76">
        <v>220</v>
      </c>
      <c r="G76">
        <v>3.4</v>
      </c>
      <c r="Q76" t="s">
        <v>11</v>
      </c>
    </row>
    <row r="77" spans="4:17" x14ac:dyDescent="0.2">
      <c r="D77">
        <v>292</v>
      </c>
      <c r="G77">
        <v>3.4</v>
      </c>
      <c r="Q77" t="s">
        <v>11</v>
      </c>
    </row>
    <row r="78" spans="4:17" x14ac:dyDescent="0.2">
      <c r="D78">
        <v>325</v>
      </c>
      <c r="G78">
        <v>3.4</v>
      </c>
      <c r="Q78" t="s">
        <v>11</v>
      </c>
    </row>
    <row r="79" spans="4:17" x14ac:dyDescent="0.2">
      <c r="D79">
        <v>292</v>
      </c>
      <c r="G79">
        <v>3.6</v>
      </c>
      <c r="Q79" t="s">
        <v>11</v>
      </c>
    </row>
    <row r="80" spans="4:17" x14ac:dyDescent="0.2">
      <c r="D80">
        <v>220</v>
      </c>
      <c r="G80">
        <v>3.4</v>
      </c>
      <c r="Q80" t="s">
        <v>11</v>
      </c>
    </row>
    <row r="81" spans="4:17" x14ac:dyDescent="0.2">
      <c r="D81">
        <v>325</v>
      </c>
      <c r="G81">
        <v>3.6</v>
      </c>
      <c r="Q81" t="s">
        <v>11</v>
      </c>
    </row>
    <row r="82" spans="4:17" x14ac:dyDescent="0.2">
      <c r="D82">
        <v>297</v>
      </c>
      <c r="G82">
        <v>3.7</v>
      </c>
      <c r="Q82" t="s">
        <v>11</v>
      </c>
    </row>
    <row r="83" spans="4:17" x14ac:dyDescent="0.2">
      <c r="D83">
        <v>1.65</v>
      </c>
      <c r="G83">
        <v>5.5</v>
      </c>
      <c r="H83">
        <v>0.53</v>
      </c>
      <c r="Q83" t="s">
        <v>12</v>
      </c>
    </row>
    <row r="84" spans="4:17" x14ac:dyDescent="0.2">
      <c r="D84">
        <v>109</v>
      </c>
      <c r="G84">
        <v>1.33</v>
      </c>
      <c r="H84">
        <v>0.18</v>
      </c>
      <c r="Q84" t="s">
        <v>12</v>
      </c>
    </row>
    <row r="85" spans="4:17" x14ac:dyDescent="0.2">
      <c r="D85">
        <v>79</v>
      </c>
      <c r="G85">
        <v>1.82</v>
      </c>
      <c r="H85">
        <v>0.28999999999999998</v>
      </c>
      <c r="Q85" t="s">
        <v>12</v>
      </c>
    </row>
    <row r="86" spans="4:17" x14ac:dyDescent="0.2">
      <c r="D86">
        <v>130</v>
      </c>
      <c r="G86">
        <v>1.8</v>
      </c>
      <c r="H86">
        <v>0.24</v>
      </c>
      <c r="Q86" t="s">
        <v>12</v>
      </c>
    </row>
    <row r="87" spans="4:17" x14ac:dyDescent="0.2">
      <c r="D87">
        <v>169</v>
      </c>
      <c r="G87">
        <v>1.51</v>
      </c>
      <c r="H87">
        <v>0.34</v>
      </c>
      <c r="Q87" t="s">
        <v>12</v>
      </c>
    </row>
    <row r="88" spans="4:17" x14ac:dyDescent="0.2">
      <c r="D88">
        <v>33</v>
      </c>
      <c r="G88">
        <v>2.41</v>
      </c>
      <c r="Q88" t="s">
        <v>12</v>
      </c>
    </row>
    <row r="89" spans="4:17" x14ac:dyDescent="0.2">
      <c r="D89">
        <v>33</v>
      </c>
      <c r="G89">
        <v>2.35</v>
      </c>
      <c r="Q89" t="s">
        <v>12</v>
      </c>
    </row>
    <row r="90" spans="4:17" x14ac:dyDescent="0.2">
      <c r="D90">
        <v>36</v>
      </c>
      <c r="G90">
        <v>2.41</v>
      </c>
      <c r="Q90" t="s">
        <v>12</v>
      </c>
    </row>
    <row r="91" spans="4:17" x14ac:dyDescent="0.2">
      <c r="D91">
        <v>30</v>
      </c>
      <c r="G91">
        <v>2.0499999999999998</v>
      </c>
      <c r="Q91" t="s">
        <v>12</v>
      </c>
    </row>
    <row r="92" spans="4:17" x14ac:dyDescent="0.2">
      <c r="D92">
        <v>24</v>
      </c>
      <c r="G92">
        <v>2.27</v>
      </c>
      <c r="Q92" t="s">
        <v>12</v>
      </c>
    </row>
    <row r="93" spans="4:17" x14ac:dyDescent="0.2">
      <c r="D93">
        <v>32</v>
      </c>
      <c r="G93">
        <v>1.97</v>
      </c>
      <c r="Q93" t="s">
        <v>12</v>
      </c>
    </row>
    <row r="94" spans="4:17" x14ac:dyDescent="0.2">
      <c r="D94">
        <v>40</v>
      </c>
      <c r="G94">
        <v>1.76</v>
      </c>
      <c r="Q94" t="s">
        <v>12</v>
      </c>
    </row>
    <row r="95" spans="4:17" x14ac:dyDescent="0.2">
      <c r="D95">
        <v>3.2</v>
      </c>
      <c r="G95">
        <v>5.26</v>
      </c>
      <c r="H95">
        <v>0</v>
      </c>
      <c r="Q95" t="s">
        <v>13</v>
      </c>
    </row>
    <row r="96" spans="4:17" x14ac:dyDescent="0.2">
      <c r="D96">
        <v>8.6</v>
      </c>
      <c r="G96">
        <v>5.46</v>
      </c>
      <c r="H96">
        <v>0.42</v>
      </c>
      <c r="Q96" t="s">
        <v>13</v>
      </c>
    </row>
    <row r="97" spans="4:17" x14ac:dyDescent="0.2">
      <c r="D97">
        <v>7.9</v>
      </c>
      <c r="G97">
        <v>4.71</v>
      </c>
      <c r="H97">
        <v>0.71</v>
      </c>
      <c r="Q97" t="s">
        <v>13</v>
      </c>
    </row>
    <row r="98" spans="4:17" x14ac:dyDescent="0.2">
      <c r="D98">
        <v>23.6</v>
      </c>
      <c r="G98">
        <v>3.61</v>
      </c>
      <c r="H98">
        <v>0.62</v>
      </c>
      <c r="Q98" t="s">
        <v>13</v>
      </c>
    </row>
    <row r="99" spans="4:17" x14ac:dyDescent="0.2">
      <c r="D99">
        <v>20.6</v>
      </c>
      <c r="G99">
        <v>2.93</v>
      </c>
      <c r="H99">
        <v>1.04</v>
      </c>
      <c r="Q99" t="s">
        <v>13</v>
      </c>
    </row>
    <row r="100" spans="4:17" x14ac:dyDescent="0.2">
      <c r="D100">
        <v>31.8</v>
      </c>
      <c r="G100">
        <v>2.11</v>
      </c>
      <c r="H100">
        <v>0.02</v>
      </c>
      <c r="Q100" t="s">
        <v>13</v>
      </c>
    </row>
    <row r="101" spans="4:17" x14ac:dyDescent="0.2">
      <c r="D101">
        <v>81.7</v>
      </c>
      <c r="G101">
        <v>1.1399999999999999</v>
      </c>
      <c r="H101">
        <v>0.27</v>
      </c>
      <c r="Q101" t="s">
        <v>13</v>
      </c>
    </row>
    <row r="102" spans="4:17" x14ac:dyDescent="0.2">
      <c r="D102">
        <v>130</v>
      </c>
      <c r="G102">
        <v>1.96</v>
      </c>
      <c r="H102">
        <v>0.57999999999999996</v>
      </c>
      <c r="Q102" t="s">
        <v>13</v>
      </c>
    </row>
    <row r="103" spans="4:17" x14ac:dyDescent="0.2">
      <c r="D103">
        <v>170</v>
      </c>
      <c r="G103">
        <v>2.06</v>
      </c>
      <c r="H103">
        <v>0.56999999999999995</v>
      </c>
      <c r="Q103" t="s">
        <v>13</v>
      </c>
    </row>
    <row r="104" spans="4:17" x14ac:dyDescent="0.2">
      <c r="D104">
        <v>0</v>
      </c>
      <c r="G104" s="2">
        <v>5.4</v>
      </c>
      <c r="Q104" t="s">
        <v>14</v>
      </c>
    </row>
    <row r="105" spans="4:17" x14ac:dyDescent="0.2">
      <c r="D105">
        <v>0</v>
      </c>
      <c r="G105" s="2">
        <v>5.9285714285714297</v>
      </c>
      <c r="Q105" t="s">
        <v>14</v>
      </c>
    </row>
    <row r="106" spans="4:17" x14ac:dyDescent="0.2">
      <c r="D106">
        <v>2.9</v>
      </c>
      <c r="G106" s="2">
        <v>3.5714285714285698</v>
      </c>
      <c r="Q106" t="s">
        <v>14</v>
      </c>
    </row>
    <row r="107" spans="4:17" x14ac:dyDescent="0.2">
      <c r="D107">
        <v>1.4</v>
      </c>
      <c r="G107" s="2">
        <v>4.9000000000000004</v>
      </c>
      <c r="Q107" t="s">
        <v>14</v>
      </c>
    </row>
    <row r="108" spans="4:17" x14ac:dyDescent="0.2">
      <c r="D108">
        <v>0.1</v>
      </c>
      <c r="G108" s="2">
        <v>5.5142857142857098</v>
      </c>
      <c r="Q108" t="s">
        <v>14</v>
      </c>
    </row>
    <row r="109" spans="4:17" x14ac:dyDescent="0.2">
      <c r="D109">
        <v>0.2</v>
      </c>
      <c r="G109" s="2">
        <v>5.8428571428571399</v>
      </c>
      <c r="Q109" t="s">
        <v>14</v>
      </c>
    </row>
    <row r="110" spans="4:17" x14ac:dyDescent="0.2">
      <c r="D110">
        <v>0.8</v>
      </c>
      <c r="G110" s="2">
        <v>6.04285714285714</v>
      </c>
      <c r="Q110" t="s">
        <v>14</v>
      </c>
    </row>
    <row r="111" spans="4:17" x14ac:dyDescent="0.2">
      <c r="D111">
        <v>0.1</v>
      </c>
      <c r="G111" s="2">
        <v>6.3571428571428603</v>
      </c>
      <c r="Q111" t="s">
        <v>14</v>
      </c>
    </row>
    <row r="112" spans="4:17" x14ac:dyDescent="0.2">
      <c r="D112">
        <v>2.2999999999999998</v>
      </c>
      <c r="G112" s="2">
        <v>4.2714285714285696</v>
      </c>
      <c r="Q112" t="s">
        <v>14</v>
      </c>
    </row>
    <row r="113" spans="4:17" x14ac:dyDescent="0.2">
      <c r="D113">
        <v>2.2000000000000002</v>
      </c>
      <c r="G113" s="2">
        <v>4.4428571428571404</v>
      </c>
      <c r="Q113" t="s">
        <v>14</v>
      </c>
    </row>
    <row r="114" spans="4:17" x14ac:dyDescent="0.2">
      <c r="D114">
        <v>2.2000000000000002</v>
      </c>
      <c r="G114" s="2">
        <v>3.1857142857142899</v>
      </c>
      <c r="Q114" t="s">
        <v>14</v>
      </c>
    </row>
    <row r="115" spans="4:17" x14ac:dyDescent="0.2">
      <c r="D115">
        <v>3.5</v>
      </c>
      <c r="G115" s="2">
        <v>4.2428571428571402</v>
      </c>
      <c r="Q115" t="s">
        <v>14</v>
      </c>
    </row>
    <row r="116" spans="4:17" x14ac:dyDescent="0.2">
      <c r="D116">
        <v>3.8</v>
      </c>
      <c r="G116" s="2">
        <v>5.3428571428571399</v>
      </c>
      <c r="Q116" t="s">
        <v>14</v>
      </c>
    </row>
    <row r="117" spans="4:17" x14ac:dyDescent="0.2">
      <c r="D117">
        <v>2.2999999999999998</v>
      </c>
      <c r="G117" s="2">
        <v>3.27142857142857</v>
      </c>
      <c r="Q117" t="s">
        <v>14</v>
      </c>
    </row>
    <row r="118" spans="4:17" x14ac:dyDescent="0.2">
      <c r="D118">
        <v>18</v>
      </c>
      <c r="G118" s="2">
        <v>2.9857142857142902</v>
      </c>
      <c r="Q118" t="s">
        <v>14</v>
      </c>
    </row>
    <row r="119" spans="4:17" x14ac:dyDescent="0.2">
      <c r="D119">
        <v>17.8</v>
      </c>
      <c r="G119" s="2">
        <v>3.72857142857143</v>
      </c>
      <c r="Q119" t="s">
        <v>14</v>
      </c>
    </row>
    <row r="120" spans="4:17" x14ac:dyDescent="0.2">
      <c r="D120">
        <v>18.2</v>
      </c>
      <c r="G120" s="2">
        <v>2.3857142857142901</v>
      </c>
      <c r="Q120" t="s">
        <v>14</v>
      </c>
    </row>
    <row r="121" spans="4:17" x14ac:dyDescent="0.2">
      <c r="D121">
        <v>18</v>
      </c>
      <c r="G121" s="2">
        <v>4.4142857142857101</v>
      </c>
      <c r="Q121" t="s">
        <v>14</v>
      </c>
    </row>
    <row r="122" spans="4:17" x14ac:dyDescent="0.2">
      <c r="D122">
        <v>18</v>
      </c>
      <c r="G122" s="2">
        <v>5.0857142857142899</v>
      </c>
      <c r="Q122" t="s">
        <v>14</v>
      </c>
    </row>
    <row r="123" spans="4:17" x14ac:dyDescent="0.2">
      <c r="D123">
        <v>5.4</v>
      </c>
      <c r="G123" s="2">
        <v>5.6428571428571397</v>
      </c>
      <c r="Q123" t="s">
        <v>14</v>
      </c>
    </row>
    <row r="124" spans="4:17" x14ac:dyDescent="0.2">
      <c r="D124">
        <v>14</v>
      </c>
      <c r="G124" s="2">
        <v>3.0857142857142899</v>
      </c>
      <c r="Q124" t="s">
        <v>14</v>
      </c>
    </row>
    <row r="125" spans="4:17" x14ac:dyDescent="0.2">
      <c r="D125">
        <v>14</v>
      </c>
      <c r="G125" s="2">
        <v>2.4</v>
      </c>
      <c r="Q125" t="s">
        <v>14</v>
      </c>
    </row>
    <row r="126" spans="4:17" x14ac:dyDescent="0.2">
      <c r="D126">
        <v>7.4</v>
      </c>
      <c r="G126" s="2">
        <v>5.3857142857142897</v>
      </c>
      <c r="Q126" t="s">
        <v>14</v>
      </c>
    </row>
    <row r="127" spans="4:17" x14ac:dyDescent="0.2">
      <c r="D127">
        <v>8</v>
      </c>
      <c r="G127" s="2">
        <v>4.8714285714285701</v>
      </c>
      <c r="Q127" t="s">
        <v>14</v>
      </c>
    </row>
    <row r="128" spans="4:17" x14ac:dyDescent="0.2">
      <c r="D128">
        <v>9.3000000000000007</v>
      </c>
      <c r="G128" s="2">
        <v>4.9714285714285698</v>
      </c>
      <c r="Q128" t="s">
        <v>14</v>
      </c>
    </row>
    <row r="129" spans="4:17" x14ac:dyDescent="0.2">
      <c r="D129">
        <v>10</v>
      </c>
      <c r="G129" s="2">
        <v>5.8</v>
      </c>
      <c r="Q129" t="s">
        <v>14</v>
      </c>
    </row>
    <row r="130" spans="4:17" x14ac:dyDescent="0.2">
      <c r="D130">
        <v>9.4</v>
      </c>
      <c r="G130" s="2">
        <v>3.55714285714286</v>
      </c>
      <c r="Q130" t="s">
        <v>14</v>
      </c>
    </row>
    <row r="131" spans="4:17" x14ac:dyDescent="0.2">
      <c r="D131">
        <v>11</v>
      </c>
      <c r="G131" s="2">
        <v>3.72857142857143</v>
      </c>
      <c r="Q131" t="s">
        <v>14</v>
      </c>
    </row>
    <row r="132" spans="4:17" x14ac:dyDescent="0.2">
      <c r="D132">
        <v>11.9</v>
      </c>
      <c r="G132" s="2">
        <v>5.4428571428571404</v>
      </c>
      <c r="Q132" t="s">
        <v>14</v>
      </c>
    </row>
    <row r="133" spans="4:17" x14ac:dyDescent="0.2">
      <c r="D133">
        <v>10.5</v>
      </c>
      <c r="G133" s="2">
        <v>4.2571428571428598</v>
      </c>
      <c r="Q133" t="s">
        <v>14</v>
      </c>
    </row>
    <row r="134" spans="4:17" x14ac:dyDescent="0.2">
      <c r="D134">
        <v>12.3</v>
      </c>
      <c r="G134" s="2">
        <v>5.3571428571428603</v>
      </c>
      <c r="Q134" t="s">
        <v>14</v>
      </c>
    </row>
    <row r="135" spans="4:17" x14ac:dyDescent="0.2">
      <c r="D135">
        <v>15.3</v>
      </c>
      <c r="G135" s="2">
        <v>4.8571428571428603</v>
      </c>
      <c r="Q135" t="s">
        <v>14</v>
      </c>
    </row>
    <row r="136" spans="4:17" x14ac:dyDescent="0.2">
      <c r="D136">
        <v>23.7</v>
      </c>
      <c r="G136" s="2">
        <v>1.78571428571429</v>
      </c>
      <c r="Q136" t="s">
        <v>14</v>
      </c>
    </row>
    <row r="137" spans="4:17" x14ac:dyDescent="0.2">
      <c r="D137">
        <v>37.700000000000003</v>
      </c>
      <c r="G137" s="2">
        <v>2.3285714285714301</v>
      </c>
      <c r="Q137" t="s">
        <v>14</v>
      </c>
    </row>
    <row r="138" spans="4:17" x14ac:dyDescent="0.2">
      <c r="D138">
        <v>31.8</v>
      </c>
      <c r="G138" s="2">
        <v>2.4</v>
      </c>
      <c r="Q138" t="s">
        <v>14</v>
      </c>
    </row>
    <row r="139" spans="4:17" x14ac:dyDescent="0.2">
      <c r="D139">
        <v>32.4</v>
      </c>
      <c r="G139" s="2">
        <v>2.4714285714285702</v>
      </c>
      <c r="Q139" t="s">
        <v>14</v>
      </c>
    </row>
    <row r="140" spans="4:17" x14ac:dyDescent="0.2">
      <c r="D140">
        <v>32.6</v>
      </c>
      <c r="G140" s="2">
        <v>4.3285714285714301</v>
      </c>
      <c r="Q140" t="s">
        <v>14</v>
      </c>
    </row>
    <row r="141" spans="4:17" x14ac:dyDescent="0.2">
      <c r="D141">
        <v>30</v>
      </c>
      <c r="G141" s="2">
        <v>2.7428571428571402</v>
      </c>
      <c r="Q141" t="s">
        <v>14</v>
      </c>
    </row>
    <row r="142" spans="4:17" x14ac:dyDescent="0.2">
      <c r="D142">
        <v>39.200000000000003</v>
      </c>
      <c r="G142" s="2">
        <v>2.1285714285714299</v>
      </c>
      <c r="Q142" t="s">
        <v>14</v>
      </c>
    </row>
    <row r="143" spans="4:17" x14ac:dyDescent="0.2">
      <c r="D143">
        <v>38.6</v>
      </c>
      <c r="G143" s="2">
        <v>1.6571428571428599</v>
      </c>
      <c r="Q143" t="s">
        <v>14</v>
      </c>
    </row>
    <row r="144" spans="4:17" x14ac:dyDescent="0.2">
      <c r="D144">
        <v>41</v>
      </c>
      <c r="G144" s="2">
        <v>1.97142857142857</v>
      </c>
      <c r="Q144" t="s">
        <v>14</v>
      </c>
    </row>
    <row r="145" spans="4:17" x14ac:dyDescent="0.2">
      <c r="D145">
        <v>46.7</v>
      </c>
      <c r="G145" s="2">
        <v>1.9285714285714299</v>
      </c>
      <c r="Q145" t="s">
        <v>14</v>
      </c>
    </row>
    <row r="146" spans="4:17" x14ac:dyDescent="0.2">
      <c r="D146">
        <v>39.299999999999997</v>
      </c>
      <c r="G146" s="2">
        <v>2.6285714285714299</v>
      </c>
      <c r="Q146" t="s">
        <v>14</v>
      </c>
    </row>
    <row r="147" spans="4:17" x14ac:dyDescent="0.2">
      <c r="D147">
        <v>34.6</v>
      </c>
      <c r="G147" s="2">
        <v>1.72857142857143</v>
      </c>
      <c r="Q147" t="s">
        <v>14</v>
      </c>
    </row>
    <row r="148" spans="4:17" x14ac:dyDescent="0.2">
      <c r="D148">
        <v>48.9</v>
      </c>
      <c r="G148" s="2">
        <v>2.2428571428571402</v>
      </c>
      <c r="Q148" t="s">
        <v>14</v>
      </c>
    </row>
    <row r="149" spans="4:17" x14ac:dyDescent="0.2">
      <c r="D149">
        <v>36.9</v>
      </c>
      <c r="G149" s="2">
        <v>1.8428571428571401</v>
      </c>
      <c r="Q149" t="s">
        <v>14</v>
      </c>
    </row>
    <row r="150" spans="4:17" x14ac:dyDescent="0.2">
      <c r="D150">
        <v>61</v>
      </c>
      <c r="G150" s="2">
        <v>2.04285714285714</v>
      </c>
      <c r="Q150" t="s">
        <v>14</v>
      </c>
    </row>
    <row r="151" spans="4:17" x14ac:dyDescent="0.2">
      <c r="D151">
        <v>57.5</v>
      </c>
      <c r="G151" s="2">
        <v>1.8714285714285701</v>
      </c>
      <c r="Q151" t="s">
        <v>14</v>
      </c>
    </row>
    <row r="152" spans="4:17" x14ac:dyDescent="0.2">
      <c r="D152">
        <v>60.1</v>
      </c>
      <c r="G152" s="2">
        <v>2.1</v>
      </c>
      <c r="Q152" t="s">
        <v>14</v>
      </c>
    </row>
    <row r="153" spans="4:17" x14ac:dyDescent="0.2">
      <c r="D153">
        <v>63</v>
      </c>
      <c r="G153" s="2">
        <v>2.2428571428571402</v>
      </c>
      <c r="Q153" t="s">
        <v>14</v>
      </c>
    </row>
    <row r="154" spans="4:17" x14ac:dyDescent="0.2">
      <c r="D154">
        <v>71.400000000000006</v>
      </c>
      <c r="G154" s="2">
        <v>1.3</v>
      </c>
      <c r="Q154" t="s">
        <v>14</v>
      </c>
    </row>
    <row r="155" spans="4:17" x14ac:dyDescent="0.2">
      <c r="D155">
        <v>86.7</v>
      </c>
      <c r="G155" s="2">
        <v>1.3142857142857101</v>
      </c>
      <c r="Q155" t="s">
        <v>14</v>
      </c>
    </row>
    <row r="156" spans="4:17" x14ac:dyDescent="0.2">
      <c r="D156">
        <v>85.8</v>
      </c>
      <c r="G156" s="2">
        <v>0.67142857142857104</v>
      </c>
      <c r="Q156" t="s">
        <v>14</v>
      </c>
    </row>
    <row r="157" spans="4:17" x14ac:dyDescent="0.2">
      <c r="D157">
        <v>84.4</v>
      </c>
      <c r="G157" s="2">
        <v>1.25714285714286</v>
      </c>
      <c r="Q157" t="s">
        <v>14</v>
      </c>
    </row>
    <row r="158" spans="4:17" x14ac:dyDescent="0.2">
      <c r="D158">
        <v>160.30000000000001</v>
      </c>
      <c r="G158" s="2">
        <v>1.3571428571428601</v>
      </c>
      <c r="Q158" t="s">
        <v>14</v>
      </c>
    </row>
    <row r="159" spans="4:17" x14ac:dyDescent="0.2">
      <c r="D159">
        <v>158.80000000000001</v>
      </c>
      <c r="G159" s="2">
        <v>1.02857142857143</v>
      </c>
      <c r="Q159" t="s">
        <v>14</v>
      </c>
    </row>
    <row r="160" spans="4:17" x14ac:dyDescent="0.2">
      <c r="D160">
        <v>163</v>
      </c>
      <c r="G160" s="2">
        <v>1.3428571428571401</v>
      </c>
      <c r="Q160" t="s">
        <v>14</v>
      </c>
    </row>
    <row r="161" spans="2:17" x14ac:dyDescent="0.2">
      <c r="D161">
        <v>161.5</v>
      </c>
      <c r="G161" s="2">
        <v>1</v>
      </c>
      <c r="Q161" t="s">
        <v>14</v>
      </c>
    </row>
    <row r="162" spans="2:17" x14ac:dyDescent="0.2">
      <c r="D162">
        <v>206.4</v>
      </c>
      <c r="G162" s="2">
        <v>1.48571428571429</v>
      </c>
      <c r="Q162" t="s">
        <v>14</v>
      </c>
    </row>
    <row r="163" spans="2:17" x14ac:dyDescent="0.2">
      <c r="D163">
        <v>220</v>
      </c>
      <c r="G163" s="2">
        <v>1.45714285714286</v>
      </c>
      <c r="Q163" t="s">
        <v>14</v>
      </c>
    </row>
    <row r="164" spans="2:17" x14ac:dyDescent="0.2">
      <c r="D164">
        <v>220</v>
      </c>
      <c r="G164" s="2">
        <v>1.8428571428571401</v>
      </c>
      <c r="Q164" t="s">
        <v>14</v>
      </c>
    </row>
    <row r="165" spans="2:17" x14ac:dyDescent="0.2">
      <c r="D165">
        <v>230</v>
      </c>
      <c r="G165" s="2">
        <v>1.4285714285714299</v>
      </c>
      <c r="Q165" t="s">
        <v>14</v>
      </c>
    </row>
    <row r="166" spans="2:17" x14ac:dyDescent="0.2">
      <c r="D166">
        <v>230</v>
      </c>
      <c r="G166" s="2">
        <v>1.44285714285714</v>
      </c>
      <c r="Q166" t="s">
        <v>14</v>
      </c>
    </row>
    <row r="167" spans="2:17" ht="15" x14ac:dyDescent="0.25">
      <c r="B167" s="3">
        <v>34</v>
      </c>
      <c r="C167" s="3">
        <v>36</v>
      </c>
      <c r="D167" s="3">
        <v>35</v>
      </c>
      <c r="E167" s="3"/>
      <c r="F167" s="3"/>
      <c r="G167" s="4">
        <v>2.2999999999999998</v>
      </c>
      <c r="H167" s="3"/>
      <c r="I167" s="3">
        <v>11</v>
      </c>
      <c r="J167" s="3">
        <v>20</v>
      </c>
      <c r="K167" s="3">
        <v>16</v>
      </c>
      <c r="L167" s="3"/>
      <c r="M167" s="3"/>
      <c r="N167" s="3"/>
      <c r="O167" s="3">
        <v>36</v>
      </c>
      <c r="P167" s="3"/>
      <c r="Q167" t="s">
        <v>15</v>
      </c>
    </row>
    <row r="168" spans="2:17" ht="15" x14ac:dyDescent="0.25">
      <c r="B168" s="3">
        <v>11.8</v>
      </c>
      <c r="C168" s="3">
        <v>13.5</v>
      </c>
      <c r="D168" s="3">
        <v>12.65</v>
      </c>
      <c r="E168" s="3"/>
      <c r="F168" s="3"/>
      <c r="G168" s="4">
        <v>3.4</v>
      </c>
      <c r="H168" s="3"/>
      <c r="I168" s="3">
        <v>8</v>
      </c>
      <c r="J168" s="3">
        <v>16</v>
      </c>
      <c r="K168" s="3">
        <v>13</v>
      </c>
      <c r="L168" s="3"/>
      <c r="M168" s="3"/>
      <c r="N168" s="3"/>
      <c r="O168" s="3">
        <v>44</v>
      </c>
      <c r="P168" s="3"/>
      <c r="Q168" t="s">
        <v>15</v>
      </c>
    </row>
    <row r="169" spans="2:17" ht="15" x14ac:dyDescent="0.25">
      <c r="B169" s="3">
        <v>5</v>
      </c>
      <c r="C169" s="3">
        <v>6</v>
      </c>
      <c r="D169" s="3">
        <v>5.5</v>
      </c>
      <c r="E169" s="3"/>
      <c r="F169" s="3"/>
      <c r="G169" s="4">
        <v>4</v>
      </c>
      <c r="H169" s="3"/>
      <c r="I169" s="3">
        <v>7</v>
      </c>
      <c r="J169" s="3">
        <v>15</v>
      </c>
      <c r="K169" s="3">
        <v>12</v>
      </c>
      <c r="L169" s="3"/>
      <c r="M169" s="3"/>
      <c r="N169" s="3"/>
      <c r="O169" s="3">
        <v>48</v>
      </c>
      <c r="P169" s="3"/>
      <c r="Q169" t="s">
        <v>15</v>
      </c>
    </row>
    <row r="170" spans="2:17" x14ac:dyDescent="0.2">
      <c r="D170">
        <v>0</v>
      </c>
      <c r="G170" s="2">
        <v>5</v>
      </c>
      <c r="K170">
        <v>11</v>
      </c>
      <c r="O170">
        <v>55</v>
      </c>
      <c r="Q170" t="s">
        <v>16</v>
      </c>
    </row>
    <row r="171" spans="2:17" x14ac:dyDescent="0.2">
      <c r="D171">
        <v>554</v>
      </c>
      <c r="G171" s="2">
        <v>4</v>
      </c>
      <c r="I171">
        <v>9.5</v>
      </c>
      <c r="J171">
        <v>18.5</v>
      </c>
      <c r="K171">
        <v>14</v>
      </c>
      <c r="O171">
        <v>52</v>
      </c>
      <c r="Q171" t="s">
        <v>16</v>
      </c>
    </row>
    <row r="172" spans="2:17" x14ac:dyDescent="0.2">
      <c r="D172">
        <v>515</v>
      </c>
      <c r="G172" s="2">
        <v>1</v>
      </c>
      <c r="I172">
        <v>33.299999999999997</v>
      </c>
      <c r="J172">
        <v>40</v>
      </c>
      <c r="K172">
        <v>37</v>
      </c>
      <c r="O172">
        <v>44</v>
      </c>
      <c r="Q172" t="s">
        <v>16</v>
      </c>
    </row>
    <row r="173" spans="2:17" x14ac:dyDescent="0.2">
      <c r="D173">
        <v>0</v>
      </c>
      <c r="K173">
        <v>10.6</v>
      </c>
      <c r="O173">
        <v>55.1</v>
      </c>
      <c r="Q173" t="s">
        <v>17</v>
      </c>
    </row>
    <row r="174" spans="2:17" x14ac:dyDescent="0.2">
      <c r="D174">
        <v>5</v>
      </c>
      <c r="I174">
        <v>7</v>
      </c>
      <c r="J174">
        <v>15</v>
      </c>
      <c r="K174">
        <v>12</v>
      </c>
      <c r="O174">
        <v>43</v>
      </c>
      <c r="P174">
        <v>7</v>
      </c>
      <c r="Q174" t="s">
        <v>17</v>
      </c>
    </row>
    <row r="175" spans="2:17" x14ac:dyDescent="0.2">
      <c r="D175">
        <v>14</v>
      </c>
      <c r="I175">
        <v>9</v>
      </c>
      <c r="J175">
        <v>18</v>
      </c>
      <c r="K175">
        <v>14</v>
      </c>
      <c r="O175">
        <v>48</v>
      </c>
      <c r="P175">
        <v>5</v>
      </c>
      <c r="Q175" t="s">
        <v>17</v>
      </c>
    </row>
    <row r="176" spans="2:17" x14ac:dyDescent="0.2">
      <c r="D176">
        <v>35</v>
      </c>
      <c r="I176">
        <v>12</v>
      </c>
      <c r="J176">
        <v>21</v>
      </c>
      <c r="K176">
        <v>17</v>
      </c>
      <c r="O176">
        <v>35</v>
      </c>
      <c r="P176">
        <v>1</v>
      </c>
      <c r="Q176" t="s">
        <v>17</v>
      </c>
    </row>
    <row r="177" spans="2:17" x14ac:dyDescent="0.2">
      <c r="D177">
        <v>37</v>
      </c>
      <c r="I177">
        <v>11</v>
      </c>
      <c r="J177">
        <v>20</v>
      </c>
      <c r="K177">
        <v>16</v>
      </c>
      <c r="O177">
        <v>38</v>
      </c>
      <c r="P177">
        <v>5</v>
      </c>
      <c r="Q177" t="s">
        <v>17</v>
      </c>
    </row>
    <row r="178" spans="2:17" x14ac:dyDescent="0.2">
      <c r="D178">
        <v>103</v>
      </c>
      <c r="I178">
        <v>26</v>
      </c>
      <c r="J178">
        <v>34</v>
      </c>
      <c r="K178">
        <v>30</v>
      </c>
      <c r="M178">
        <v>28</v>
      </c>
      <c r="N178">
        <v>33</v>
      </c>
      <c r="O178">
        <v>30.5</v>
      </c>
      <c r="Q178" t="s">
        <v>17</v>
      </c>
    </row>
    <row r="179" spans="2:17" x14ac:dyDescent="0.2">
      <c r="D179">
        <v>150</v>
      </c>
      <c r="I179">
        <v>20</v>
      </c>
      <c r="J179">
        <v>26</v>
      </c>
      <c r="N179">
        <v>28</v>
      </c>
      <c r="O179">
        <v>28</v>
      </c>
      <c r="Q179" t="s">
        <v>17</v>
      </c>
    </row>
    <row r="180" spans="2:17" x14ac:dyDescent="0.2">
      <c r="D180">
        <v>230</v>
      </c>
      <c r="J180">
        <v>17</v>
      </c>
      <c r="K180">
        <v>17</v>
      </c>
      <c r="N180">
        <v>32</v>
      </c>
      <c r="O180">
        <v>32</v>
      </c>
      <c r="Q180" t="s">
        <v>17</v>
      </c>
    </row>
    <row r="181" spans="2:17" x14ac:dyDescent="0.2">
      <c r="D181">
        <v>240</v>
      </c>
      <c r="J181">
        <v>16</v>
      </c>
      <c r="K181">
        <v>16</v>
      </c>
      <c r="N181">
        <v>52</v>
      </c>
      <c r="O181">
        <v>52</v>
      </c>
      <c r="Q181" t="s">
        <v>17</v>
      </c>
    </row>
    <row r="182" spans="2:17" x14ac:dyDescent="0.2">
      <c r="D182">
        <v>250</v>
      </c>
      <c r="J182">
        <v>13</v>
      </c>
      <c r="K182">
        <v>13</v>
      </c>
      <c r="N182">
        <v>48</v>
      </c>
      <c r="O182">
        <v>48</v>
      </c>
      <c r="Q182" t="s">
        <v>17</v>
      </c>
    </row>
    <row r="183" spans="2:17" x14ac:dyDescent="0.2">
      <c r="D183">
        <v>270</v>
      </c>
      <c r="J183">
        <v>14</v>
      </c>
      <c r="K183">
        <v>14</v>
      </c>
      <c r="M183">
        <v>31</v>
      </c>
      <c r="N183">
        <v>41</v>
      </c>
      <c r="O183">
        <v>36</v>
      </c>
      <c r="Q183" t="s">
        <v>17</v>
      </c>
    </row>
    <row r="184" spans="2:17" x14ac:dyDescent="0.2">
      <c r="D184">
        <v>380</v>
      </c>
      <c r="I184">
        <v>25</v>
      </c>
      <c r="J184">
        <v>35</v>
      </c>
      <c r="K184">
        <v>29</v>
      </c>
      <c r="M184">
        <v>37</v>
      </c>
      <c r="N184">
        <v>41</v>
      </c>
      <c r="O184">
        <v>39</v>
      </c>
      <c r="Q184" t="s">
        <v>17</v>
      </c>
    </row>
    <row r="185" spans="2:17" x14ac:dyDescent="0.2">
      <c r="D185">
        <v>410</v>
      </c>
      <c r="I185">
        <v>25</v>
      </c>
      <c r="J185">
        <v>31</v>
      </c>
      <c r="K185">
        <v>29.5</v>
      </c>
      <c r="M185">
        <v>67</v>
      </c>
      <c r="O185">
        <v>67</v>
      </c>
      <c r="Q185" t="s">
        <v>17</v>
      </c>
    </row>
    <row r="186" spans="2:17" x14ac:dyDescent="0.2">
      <c r="D186">
        <v>550</v>
      </c>
      <c r="J186">
        <v>11</v>
      </c>
      <c r="K186">
        <v>11</v>
      </c>
      <c r="Q186" t="s">
        <v>18</v>
      </c>
    </row>
    <row r="187" spans="2:17" x14ac:dyDescent="0.2">
      <c r="D187">
        <v>0</v>
      </c>
      <c r="G187">
        <v>5.2</v>
      </c>
      <c r="K187">
        <v>11</v>
      </c>
      <c r="O187">
        <v>55</v>
      </c>
      <c r="Q187" t="s">
        <v>18</v>
      </c>
    </row>
    <row r="188" spans="2:17" x14ac:dyDescent="0.2">
      <c r="B188">
        <v>251</v>
      </c>
      <c r="C188">
        <v>258</v>
      </c>
      <c r="D188">
        <v>254.5</v>
      </c>
      <c r="E188">
        <v>3.1</v>
      </c>
      <c r="F188">
        <v>5.8</v>
      </c>
      <c r="G188">
        <v>3.7</v>
      </c>
      <c r="I188">
        <v>9</v>
      </c>
      <c r="J188">
        <v>7</v>
      </c>
      <c r="K188">
        <v>14</v>
      </c>
      <c r="O188">
        <v>52</v>
      </c>
      <c r="Q188" t="s">
        <v>18</v>
      </c>
    </row>
    <row r="189" spans="2:17" x14ac:dyDescent="0.2">
      <c r="B189">
        <v>274</v>
      </c>
      <c r="C189">
        <v>283</v>
      </c>
      <c r="D189">
        <v>278.5</v>
      </c>
      <c r="E189">
        <v>3</v>
      </c>
      <c r="F189">
        <v>5.5</v>
      </c>
      <c r="G189">
        <v>3.5</v>
      </c>
      <c r="I189">
        <v>11</v>
      </c>
      <c r="J189">
        <v>20</v>
      </c>
      <c r="K189">
        <v>17</v>
      </c>
      <c r="O189">
        <v>60</v>
      </c>
      <c r="Q189" t="s">
        <v>18</v>
      </c>
    </row>
    <row r="190" spans="2:17" x14ac:dyDescent="0.2">
      <c r="B190">
        <v>283</v>
      </c>
      <c r="C190">
        <v>296</v>
      </c>
      <c r="D190">
        <v>289.5</v>
      </c>
      <c r="E190">
        <v>2.7</v>
      </c>
      <c r="F190">
        <v>5.2</v>
      </c>
      <c r="G190">
        <v>3.5</v>
      </c>
      <c r="I190">
        <v>10</v>
      </c>
      <c r="J190">
        <v>19</v>
      </c>
      <c r="K190">
        <v>15</v>
      </c>
      <c r="O190">
        <v>52</v>
      </c>
      <c r="Q190" t="s">
        <v>18</v>
      </c>
    </row>
    <row r="191" spans="2:17" x14ac:dyDescent="0.2">
      <c r="D191">
        <v>245</v>
      </c>
      <c r="G191">
        <v>3.5</v>
      </c>
      <c r="K191">
        <v>14</v>
      </c>
      <c r="O191">
        <v>47</v>
      </c>
      <c r="Q191" t="s">
        <v>18</v>
      </c>
    </row>
    <row r="192" spans="2:17" x14ac:dyDescent="0.2">
      <c r="D192">
        <v>255</v>
      </c>
      <c r="G192">
        <v>2.8</v>
      </c>
      <c r="K192">
        <v>15</v>
      </c>
      <c r="O192">
        <v>43</v>
      </c>
      <c r="Q192" t="s">
        <v>18</v>
      </c>
    </row>
    <row r="193" spans="2:17" x14ac:dyDescent="0.2">
      <c r="D193">
        <v>265</v>
      </c>
      <c r="G193">
        <v>2.8</v>
      </c>
      <c r="K193">
        <v>15</v>
      </c>
      <c r="O193">
        <v>43</v>
      </c>
      <c r="Q193" t="s">
        <v>18</v>
      </c>
    </row>
    <row r="194" spans="2:17" x14ac:dyDescent="0.2">
      <c r="D194">
        <v>275</v>
      </c>
      <c r="G194">
        <v>4.3</v>
      </c>
      <c r="K194">
        <v>12</v>
      </c>
      <c r="O194">
        <v>52</v>
      </c>
      <c r="Q194" t="s">
        <v>18</v>
      </c>
    </row>
    <row r="195" spans="2:17" x14ac:dyDescent="0.2">
      <c r="D195">
        <v>285</v>
      </c>
      <c r="G195">
        <v>2.4</v>
      </c>
      <c r="K195">
        <v>17</v>
      </c>
      <c r="O195">
        <v>40</v>
      </c>
      <c r="Q195" t="s">
        <v>18</v>
      </c>
    </row>
    <row r="196" spans="2:17" x14ac:dyDescent="0.2">
      <c r="D196">
        <v>0</v>
      </c>
      <c r="K196">
        <v>10.6</v>
      </c>
      <c r="Q196" t="s">
        <v>19</v>
      </c>
    </row>
    <row r="197" spans="2:17" x14ac:dyDescent="0.2">
      <c r="D197">
        <v>5</v>
      </c>
      <c r="I197">
        <v>7</v>
      </c>
      <c r="J197">
        <v>15</v>
      </c>
      <c r="K197">
        <v>11</v>
      </c>
      <c r="Q197" t="s">
        <v>19</v>
      </c>
    </row>
    <row r="198" spans="2:17" x14ac:dyDescent="0.2">
      <c r="D198">
        <v>14</v>
      </c>
      <c r="I198">
        <v>9</v>
      </c>
      <c r="J198">
        <v>18</v>
      </c>
      <c r="K198">
        <v>13.5</v>
      </c>
      <c r="Q198" t="s">
        <v>19</v>
      </c>
    </row>
    <row r="199" spans="2:17" x14ac:dyDescent="0.2">
      <c r="D199">
        <v>35</v>
      </c>
      <c r="I199">
        <v>12</v>
      </c>
      <c r="J199">
        <v>21</v>
      </c>
      <c r="K199">
        <v>16.5</v>
      </c>
      <c r="Q199" t="s">
        <v>19</v>
      </c>
    </row>
    <row r="200" spans="2:17" x14ac:dyDescent="0.2">
      <c r="D200">
        <v>37</v>
      </c>
      <c r="I200">
        <v>11</v>
      </c>
      <c r="J200">
        <v>20</v>
      </c>
      <c r="K200">
        <v>15.5</v>
      </c>
      <c r="Q200" t="s">
        <v>19</v>
      </c>
    </row>
    <row r="201" spans="2:17" x14ac:dyDescent="0.2">
      <c r="B201">
        <v>94</v>
      </c>
      <c r="C201">
        <v>112</v>
      </c>
      <c r="D201">
        <v>103</v>
      </c>
      <c r="I201">
        <v>26</v>
      </c>
      <c r="J201">
        <v>34</v>
      </c>
      <c r="K201">
        <v>30</v>
      </c>
      <c r="Q201" t="s">
        <v>19</v>
      </c>
    </row>
    <row r="202" spans="2:17" x14ac:dyDescent="0.2">
      <c r="B202">
        <v>112</v>
      </c>
      <c r="C202">
        <v>124</v>
      </c>
      <c r="D202">
        <v>118</v>
      </c>
      <c r="I202">
        <v>31</v>
      </c>
      <c r="J202">
        <v>38</v>
      </c>
      <c r="K202">
        <v>34.5</v>
      </c>
      <c r="Q202" t="s">
        <v>19</v>
      </c>
    </row>
    <row r="203" spans="2:17" x14ac:dyDescent="0.2">
      <c r="D203">
        <v>150</v>
      </c>
      <c r="I203">
        <v>21</v>
      </c>
      <c r="J203">
        <v>29</v>
      </c>
      <c r="K203">
        <v>25</v>
      </c>
      <c r="Q203" t="s">
        <v>19</v>
      </c>
    </row>
    <row r="204" spans="2:17" x14ac:dyDescent="0.2">
      <c r="D204">
        <v>230</v>
      </c>
      <c r="I204">
        <v>12</v>
      </c>
      <c r="J204">
        <v>21</v>
      </c>
      <c r="K204">
        <v>16.5</v>
      </c>
      <c r="Q204" t="s">
        <v>19</v>
      </c>
    </row>
    <row r="205" spans="2:17" x14ac:dyDescent="0.2">
      <c r="D205">
        <v>240</v>
      </c>
      <c r="I205">
        <v>11</v>
      </c>
      <c r="J205">
        <v>20</v>
      </c>
      <c r="K205">
        <v>15.5</v>
      </c>
      <c r="Q205" t="s">
        <v>19</v>
      </c>
    </row>
    <row r="206" spans="2:17" x14ac:dyDescent="0.2">
      <c r="B206">
        <v>251</v>
      </c>
      <c r="C206">
        <v>258</v>
      </c>
      <c r="D206">
        <v>254.5</v>
      </c>
      <c r="I206">
        <v>9</v>
      </c>
      <c r="J206">
        <v>17</v>
      </c>
      <c r="K206">
        <v>13</v>
      </c>
      <c r="Q206" t="s">
        <v>19</v>
      </c>
    </row>
    <row r="207" spans="2:17" x14ac:dyDescent="0.2">
      <c r="D207">
        <v>270</v>
      </c>
      <c r="I207">
        <v>9</v>
      </c>
      <c r="J207">
        <v>18</v>
      </c>
      <c r="K207">
        <v>13.5</v>
      </c>
      <c r="Q207" t="s">
        <v>19</v>
      </c>
    </row>
    <row r="208" spans="2:17" x14ac:dyDescent="0.2">
      <c r="D208">
        <v>380</v>
      </c>
      <c r="I208">
        <v>31</v>
      </c>
      <c r="J208">
        <v>38</v>
      </c>
      <c r="K208">
        <v>34.5</v>
      </c>
      <c r="Q208" t="s">
        <v>19</v>
      </c>
    </row>
    <row r="209" spans="2:17" x14ac:dyDescent="0.2">
      <c r="D209">
        <v>420</v>
      </c>
      <c r="I209">
        <v>29</v>
      </c>
      <c r="J209">
        <v>36</v>
      </c>
      <c r="K209">
        <v>32.5</v>
      </c>
      <c r="Q209" t="s">
        <v>19</v>
      </c>
    </row>
    <row r="210" spans="2:17" x14ac:dyDescent="0.2">
      <c r="D210">
        <v>515</v>
      </c>
      <c r="I210">
        <v>34</v>
      </c>
      <c r="J210">
        <v>40</v>
      </c>
      <c r="K210">
        <v>37</v>
      </c>
      <c r="Q210" t="s">
        <v>19</v>
      </c>
    </row>
    <row r="211" spans="2:17" x14ac:dyDescent="0.2">
      <c r="D211">
        <v>544</v>
      </c>
      <c r="I211">
        <v>9</v>
      </c>
      <c r="J211">
        <v>18.5</v>
      </c>
      <c r="K211">
        <v>13.75</v>
      </c>
      <c r="Q211" t="s">
        <v>19</v>
      </c>
    </row>
    <row r="212" spans="2:17" x14ac:dyDescent="0.2">
      <c r="B212">
        <f>D212-1</f>
        <v>30</v>
      </c>
      <c r="C212">
        <f>D212+1</f>
        <v>32</v>
      </c>
      <c r="D212">
        <v>31</v>
      </c>
      <c r="E212">
        <f>G212-0.23</f>
        <v>2.0100000000000002</v>
      </c>
      <c r="F212">
        <f>G212+0.25</f>
        <v>2.4900000000000002</v>
      </c>
      <c r="G212">
        <v>2.2400000000000002</v>
      </c>
      <c r="Q212" t="s">
        <v>20</v>
      </c>
    </row>
    <row r="213" spans="2:17" x14ac:dyDescent="0.2">
      <c r="D213">
        <v>33.9</v>
      </c>
      <c r="E213">
        <f>G213-0.47</f>
        <v>1.9800000000000002</v>
      </c>
      <c r="F213">
        <f>G213+0.57</f>
        <v>3.02</v>
      </c>
      <c r="G213">
        <v>2.4500000000000002</v>
      </c>
      <c r="Q213" t="s">
        <v>20</v>
      </c>
    </row>
    <row r="214" spans="2:17" x14ac:dyDescent="0.2">
      <c r="B214">
        <f>D214-1</f>
        <v>38</v>
      </c>
      <c r="C214">
        <f>D214+1</f>
        <v>40</v>
      </c>
      <c r="D214">
        <v>39</v>
      </c>
      <c r="E214">
        <f>G214-0.17</f>
        <v>1.92</v>
      </c>
      <c r="F214">
        <f>G214+0.18</f>
        <v>2.27</v>
      </c>
      <c r="G214">
        <v>2.09</v>
      </c>
      <c r="Q214" t="s">
        <v>20</v>
      </c>
    </row>
    <row r="215" spans="2:17" x14ac:dyDescent="0.2">
      <c r="B215">
        <f>D215-1</f>
        <v>38</v>
      </c>
      <c r="C215">
        <f>D215+1</f>
        <v>40</v>
      </c>
      <c r="D215">
        <v>39</v>
      </c>
      <c r="E215">
        <f>G215-0.32</f>
        <v>1.7899999999999998</v>
      </c>
      <c r="F215">
        <f>G215+0.36</f>
        <v>2.4699999999999998</v>
      </c>
      <c r="G215">
        <v>2.11</v>
      </c>
      <c r="Q215" t="s">
        <v>20</v>
      </c>
    </row>
    <row r="216" spans="2:17" x14ac:dyDescent="0.2">
      <c r="B216">
        <f>D216-1.5</f>
        <v>41</v>
      </c>
      <c r="C216">
        <f>D216+1.5</f>
        <v>44</v>
      </c>
      <c r="D216">
        <v>42.5</v>
      </c>
      <c r="E216">
        <f>G216-0.18</f>
        <v>2.02</v>
      </c>
      <c r="F216">
        <f>G216+0.19</f>
        <v>2.39</v>
      </c>
      <c r="G216">
        <v>2.2000000000000002</v>
      </c>
      <c r="Q216" t="s">
        <v>20</v>
      </c>
    </row>
    <row r="217" spans="2:17" x14ac:dyDescent="0.2">
      <c r="B217">
        <f>D217-1</f>
        <v>43</v>
      </c>
      <c r="C217">
        <f>D217+1</f>
        <v>45</v>
      </c>
      <c r="D217">
        <v>44</v>
      </c>
      <c r="E217">
        <f>G217-0.18</f>
        <v>1.82</v>
      </c>
      <c r="F217">
        <f>G217+0.2</f>
        <v>2.2000000000000002</v>
      </c>
      <c r="G217">
        <v>2</v>
      </c>
      <c r="Q217" t="s">
        <v>20</v>
      </c>
    </row>
    <row r="218" spans="2:17" x14ac:dyDescent="0.2">
      <c r="B218">
        <f>D218-1</f>
        <v>46</v>
      </c>
      <c r="C218">
        <f>D218+1</f>
        <v>48</v>
      </c>
      <c r="D218">
        <v>47</v>
      </c>
      <c r="E218">
        <f>G218-0.21</f>
        <v>1.8599999999999999</v>
      </c>
      <c r="F218">
        <f>G218+0.23</f>
        <v>2.2999999999999998</v>
      </c>
      <c r="G218">
        <v>2.0699999999999998</v>
      </c>
      <c r="Q218" t="s">
        <v>20</v>
      </c>
    </row>
    <row r="219" spans="2:17" x14ac:dyDescent="0.2">
      <c r="B219">
        <f>D219-1.5</f>
        <v>48.4</v>
      </c>
      <c r="C219">
        <f>D219+1.5</f>
        <v>51.4</v>
      </c>
      <c r="D219">
        <v>49.9</v>
      </c>
      <c r="E219">
        <f>G219-0.21</f>
        <v>2.08</v>
      </c>
      <c r="F219">
        <f>G219+0.22</f>
        <v>2.5100000000000002</v>
      </c>
      <c r="G219">
        <v>2.29</v>
      </c>
      <c r="Q219" t="s">
        <v>20</v>
      </c>
    </row>
    <row r="220" spans="2:17" x14ac:dyDescent="0.2">
      <c r="B220">
        <f>D220-0.1</f>
        <v>50.6</v>
      </c>
      <c r="C220">
        <f>D220+0.1</f>
        <v>50.800000000000004</v>
      </c>
      <c r="D220">
        <v>50.7</v>
      </c>
      <c r="E220">
        <f>G220-0.24</f>
        <v>1.8699999999999999</v>
      </c>
      <c r="F220">
        <f>G220+0.26</f>
        <v>2.37</v>
      </c>
      <c r="G220">
        <v>2.11</v>
      </c>
      <c r="Q220" t="s">
        <v>20</v>
      </c>
    </row>
    <row r="221" spans="2:17" x14ac:dyDescent="0.2">
      <c r="B221">
        <f>D221-0.1</f>
        <v>50.699999999999996</v>
      </c>
      <c r="C221">
        <f>D221+0.1</f>
        <v>50.9</v>
      </c>
      <c r="D221">
        <v>50.8</v>
      </c>
      <c r="E221">
        <f>G221-0.23</f>
        <v>1.9300000000000002</v>
      </c>
      <c r="F221">
        <f>G221+0.25</f>
        <v>2.41</v>
      </c>
      <c r="G221">
        <v>2.16</v>
      </c>
      <c r="Q221" t="s">
        <v>20</v>
      </c>
    </row>
    <row r="222" spans="2:17" x14ac:dyDescent="0.2">
      <c r="B222">
        <f>D222-0.1</f>
        <v>53.3</v>
      </c>
      <c r="C222">
        <f>D222+0.1</f>
        <v>53.5</v>
      </c>
      <c r="D222">
        <v>53.4</v>
      </c>
      <c r="E222">
        <f>G222-0.18</f>
        <v>1.8299999999999998</v>
      </c>
      <c r="F222">
        <f>G222+0.2</f>
        <v>2.21</v>
      </c>
      <c r="G222">
        <v>2.0099999999999998</v>
      </c>
      <c r="Q222" t="s">
        <v>20</v>
      </c>
    </row>
    <row r="223" spans="2:17" x14ac:dyDescent="0.2">
      <c r="B223">
        <f>D223-1</f>
        <v>52.5</v>
      </c>
      <c r="C223">
        <f>D223+1</f>
        <v>54.5</v>
      </c>
      <c r="D223">
        <v>53.5</v>
      </c>
      <c r="E223">
        <f>G223-0.22</f>
        <v>2.0399999999999996</v>
      </c>
      <c r="F223">
        <f>G223+0.24</f>
        <v>2.5</v>
      </c>
      <c r="G223">
        <v>2.2599999999999998</v>
      </c>
      <c r="Q223" t="s">
        <v>20</v>
      </c>
    </row>
    <row r="224" spans="2:17" x14ac:dyDescent="0.2">
      <c r="B224">
        <f>D224-1.5</f>
        <v>53.4</v>
      </c>
      <c r="C224">
        <f>D224+1.5</f>
        <v>56.4</v>
      </c>
      <c r="D224">
        <v>54.9</v>
      </c>
      <c r="E224">
        <f>G224-0.2</f>
        <v>2.23</v>
      </c>
      <c r="F224">
        <f>G224+0.22</f>
        <v>2.6500000000000004</v>
      </c>
      <c r="G224">
        <v>2.4300000000000002</v>
      </c>
      <c r="Q224" t="s">
        <v>20</v>
      </c>
    </row>
    <row r="225" spans="2:17" x14ac:dyDescent="0.2">
      <c r="B225">
        <f>D225-1.5</f>
        <v>53.8</v>
      </c>
      <c r="C225">
        <f>D225+1.5</f>
        <v>56.8</v>
      </c>
      <c r="D225">
        <v>55.3</v>
      </c>
      <c r="E225">
        <f>G225-0.23</f>
        <v>2.65</v>
      </c>
      <c r="F225">
        <f>G225+0.23</f>
        <v>3.11</v>
      </c>
      <c r="G225">
        <v>2.88</v>
      </c>
      <c r="Q225" t="s">
        <v>20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Branson</dc:creator>
  <dc:description/>
  <cp:lastModifiedBy>Kate Holland</cp:lastModifiedBy>
  <cp:revision>3</cp:revision>
  <dcterms:created xsi:type="dcterms:W3CDTF">2018-04-10T16:00:33Z</dcterms:created>
  <dcterms:modified xsi:type="dcterms:W3CDTF">2018-09-13T02:01:58Z</dcterms:modified>
  <dc:language>en-GB</dc:language>
</cp:coreProperties>
</file>