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<sst xmlns="http://schemas.openxmlformats.org/spreadsheetml/2006/main" count="255" uniqueCount="19">
  <si>
    <t xml:space="preserve">Age (Myr)</t>
  </si>
  <si>
    <r>
      <rPr>
        <sz val="11"/>
        <color rgb="FF000000"/>
        <rFont val="Calibri"/>
        <family val="2"/>
        <charset val="1"/>
      </rPr>
      <t xml:space="preserve">Mg/Ca</t>
    </r>
    <r>
      <rPr>
        <vertAlign val="subscript"/>
        <sz val="11"/>
        <color rgb="FF000000"/>
        <rFont val="Calibri"/>
        <family val="2"/>
        <charset val="1"/>
      </rPr>
      <t xml:space="preserve">sw (mol/mol)</t>
    </r>
  </si>
  <si>
    <r>
      <rPr>
        <sz val="11"/>
        <color rgb="FF000000"/>
        <rFont val="Calibri"/>
        <family val="2"/>
        <charset val="1"/>
      </rPr>
      <t xml:space="preserve">Ca</t>
    </r>
    <r>
      <rPr>
        <vertAlign val="subscript"/>
        <sz val="11"/>
        <color rgb="FF000000"/>
        <rFont val="Calibri"/>
        <family val="2"/>
        <charset val="1"/>
      </rPr>
      <t xml:space="preserve">sw (mM)</t>
    </r>
  </si>
  <si>
    <r>
      <rPr>
        <sz val="11"/>
        <color rgb="FF000000"/>
        <rFont val="Calibri"/>
        <family val="2"/>
        <charset val="1"/>
      </rPr>
      <t xml:space="preserve">Mg</t>
    </r>
    <r>
      <rPr>
        <vertAlign val="subscript"/>
        <sz val="11"/>
        <color rgb="FF000000"/>
        <rFont val="Calibri"/>
        <family val="2"/>
        <charset val="1"/>
      </rPr>
      <t xml:space="preserve">sw (mM)</t>
    </r>
  </si>
  <si>
    <t xml:space="preserve">Reference</t>
  </si>
  <si>
    <t xml:space="preserve">Min</t>
  </si>
  <si>
    <t xml:space="preserve">Max</t>
  </si>
  <si>
    <t xml:space="preserve">Mean</t>
  </si>
  <si>
    <t xml:space="preserve">error</t>
  </si>
  <si>
    <t xml:space="preserve">err</t>
  </si>
  <si>
    <t xml:space="preserve">Timofeeff et al. (2006)</t>
  </si>
  <si>
    <t xml:space="preserve">Dickson (2004)</t>
  </si>
  <si>
    <t xml:space="preserve">Coggon (2010)</t>
  </si>
  <si>
    <t xml:space="preserve">Rausch et al. (2013)</t>
  </si>
  <si>
    <t xml:space="preserve">Gothmann et al. (2015)</t>
  </si>
  <si>
    <t xml:space="preserve">Brennan et al. (2013)</t>
  </si>
  <si>
    <t xml:space="preserve">Horita et al. (2002)</t>
  </si>
  <si>
    <t xml:space="preserve">Lowenstein et al. (2005)</t>
  </si>
  <si>
    <t xml:space="preserve">Evans et al. (2018)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</si>
</sst>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95" activePane="bottomLeft" state="frozen"/>
      <selection pane="topLeft" activeCell="A1" activeCellId="0" sqref="A1"/>
      <selection pane="bottomLeft" activeCell="Q212" activeCellId="0" sqref="Q212:Q225"/>
    </sheetView>
  </sheetViews>
  <sheetFormatPr defaultColWidth="11.58984375" defaultRowHeight="12.75" zeroHeight="false" outlineLevelRow="0" outlineLevelCol="0"/>
  <sheetData>
    <row r="1" customFormat="false" ht="18" hidden="false" customHeight="false" outlineLevel="0" collapsed="false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3</v>
      </c>
      <c r="N1" s="1" t="s">
        <v>3</v>
      </c>
      <c r="O1" s="1" t="s">
        <v>3</v>
      </c>
      <c r="P1" s="1" t="s">
        <v>3</v>
      </c>
      <c r="Q1" s="0" t="s">
        <v>4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5</v>
      </c>
      <c r="J2" s="0" t="s">
        <v>6</v>
      </c>
      <c r="K2" s="0" t="s">
        <v>7</v>
      </c>
      <c r="L2" s="0" t="s">
        <v>9</v>
      </c>
      <c r="M2" s="0" t="s">
        <v>5</v>
      </c>
      <c r="N2" s="0" t="s">
        <v>6</v>
      </c>
      <c r="O2" s="0" t="s">
        <v>7</v>
      </c>
      <c r="P2" s="0" t="s">
        <v>9</v>
      </c>
      <c r="Q2" s="0" t="s">
        <v>4</v>
      </c>
    </row>
    <row r="3" customFormat="false" ht="12.8" hidden="false" customHeight="false" outlineLevel="0" collapsed="false">
      <c r="D3" s="0" t="n">
        <v>81.4</v>
      </c>
      <c r="E3" s="0" t="n">
        <v>2.7</v>
      </c>
      <c r="F3" s="0" t="n">
        <v>3.5</v>
      </c>
      <c r="G3" s="0" t="n">
        <f aca="false">AVERAGE(2.7,3.5)</f>
        <v>3.1</v>
      </c>
      <c r="Q3" s="0" t="s">
        <v>10</v>
      </c>
    </row>
    <row r="4" customFormat="false" ht="12.8" hidden="false" customHeight="false" outlineLevel="0" collapsed="false">
      <c r="D4" s="0" t="n">
        <v>84.8</v>
      </c>
      <c r="E4" s="0" t="n">
        <v>1.6</v>
      </c>
      <c r="F4" s="0" t="n">
        <v>2.2</v>
      </c>
      <c r="G4" s="0" t="n">
        <f aca="false">AVERAGE(1.6,2.2)</f>
        <v>1.9</v>
      </c>
      <c r="Q4" s="0" t="s">
        <v>10</v>
      </c>
    </row>
    <row r="5" customFormat="false" ht="12.8" hidden="false" customHeight="false" outlineLevel="0" collapsed="false">
      <c r="D5" s="0" t="n">
        <v>88.2</v>
      </c>
      <c r="E5" s="0" t="n">
        <v>1.9</v>
      </c>
      <c r="F5" s="0" t="n">
        <v>2.9</v>
      </c>
      <c r="G5" s="0" t="n">
        <f aca="false">AVERAGE(1.9,2.9)</f>
        <v>2.4</v>
      </c>
      <c r="Q5" s="0" t="s">
        <v>10</v>
      </c>
    </row>
    <row r="6" customFormat="false" ht="12.8" hidden="false" customHeight="false" outlineLevel="0" collapsed="false">
      <c r="D6" s="0" t="n">
        <v>96</v>
      </c>
      <c r="E6" s="0" t="n">
        <v>1.5</v>
      </c>
      <c r="F6" s="0" t="n">
        <v>2.1</v>
      </c>
      <c r="G6" s="0" t="n">
        <f aca="false">AVERAGE(1.5,2.1)</f>
        <v>1.8</v>
      </c>
      <c r="Q6" s="0" t="s">
        <v>10</v>
      </c>
    </row>
    <row r="7" customFormat="false" ht="12.8" hidden="false" customHeight="false" outlineLevel="0" collapsed="false">
      <c r="B7" s="0" t="n">
        <v>93.5</v>
      </c>
      <c r="C7" s="0" t="n">
        <v>112.2</v>
      </c>
      <c r="D7" s="0" t="n">
        <f aca="false">AVERAGE(B7:C7)</f>
        <v>102.85</v>
      </c>
      <c r="E7" s="0" t="n">
        <v>1.2</v>
      </c>
      <c r="F7" s="0" t="n">
        <v>1.7</v>
      </c>
      <c r="G7" s="0" t="n">
        <f aca="false">AVERAGE(1.2,1.7)</f>
        <v>1.45</v>
      </c>
      <c r="Q7" s="0" t="s">
        <v>10</v>
      </c>
    </row>
    <row r="8" customFormat="false" ht="12.8" hidden="false" customHeight="false" outlineLevel="0" collapsed="false">
      <c r="D8" s="0" t="n">
        <v>100</v>
      </c>
      <c r="E8" s="0" t="n">
        <v>0.9</v>
      </c>
      <c r="G8" s="0" t="n">
        <v>0.9</v>
      </c>
      <c r="Q8" s="0" t="s">
        <v>10</v>
      </c>
    </row>
    <row r="9" customFormat="false" ht="12.8" hidden="false" customHeight="false" outlineLevel="0" collapsed="false">
      <c r="D9" s="0" t="n">
        <v>106</v>
      </c>
      <c r="E9" s="0" t="n">
        <v>0.8</v>
      </c>
      <c r="F9" s="0" t="n">
        <v>1.3</v>
      </c>
      <c r="G9" s="0" t="n">
        <f aca="false">AVERAGE(0.8,1.3)</f>
        <v>1.05</v>
      </c>
      <c r="Q9" s="0" t="s">
        <v>10</v>
      </c>
    </row>
    <row r="10" customFormat="false" ht="12.8" hidden="false" customHeight="false" outlineLevel="0" collapsed="false">
      <c r="B10" s="0" t="n">
        <v>112.2</v>
      </c>
      <c r="C10" s="0" t="n">
        <v>121</v>
      </c>
      <c r="D10" s="0" t="n">
        <f aca="false">AVERAGE(B10:C10)</f>
        <v>116.6</v>
      </c>
      <c r="E10" s="0" t="n">
        <v>1.1</v>
      </c>
      <c r="F10" s="0" t="n">
        <v>1.3</v>
      </c>
      <c r="G10" s="0" t="n">
        <f aca="false">AVERAGE(1.1,1.3)</f>
        <v>1.2</v>
      </c>
      <c r="Q10" s="0" t="s">
        <v>10</v>
      </c>
    </row>
    <row r="11" customFormat="false" ht="12.8" hidden="false" customHeight="false" outlineLevel="0" collapsed="false">
      <c r="D11" s="0" t="n">
        <v>121.2</v>
      </c>
      <c r="E11" s="0" t="n">
        <v>0.9</v>
      </c>
      <c r="F11" s="0" t="n">
        <v>1.4</v>
      </c>
      <c r="G11" s="0" t="n">
        <f aca="false">AVERAGE(0.9,1.4)</f>
        <v>1.15</v>
      </c>
      <c r="Q11" s="0" t="s">
        <v>10</v>
      </c>
    </row>
    <row r="12" customFormat="false" ht="12.8" hidden="false" customHeight="false" outlineLevel="0" collapsed="false">
      <c r="D12" s="0" t="n">
        <v>130</v>
      </c>
      <c r="E12" s="0" t="n">
        <v>1.7</v>
      </c>
      <c r="F12" s="0" t="n">
        <v>1.8</v>
      </c>
      <c r="G12" s="0" t="n">
        <f aca="false">AVERAGE(1.7,1.8)</f>
        <v>1.75</v>
      </c>
      <c r="Q12" s="0" t="s">
        <v>10</v>
      </c>
    </row>
    <row r="13" customFormat="false" ht="12.8" hidden="false" customHeight="false" outlineLevel="0" collapsed="false">
      <c r="D13" s="0" t="n">
        <v>100</v>
      </c>
      <c r="G13" s="0" t="n">
        <v>0.9</v>
      </c>
      <c r="Q13" s="0" t="s">
        <v>11</v>
      </c>
    </row>
    <row r="14" customFormat="false" ht="12.8" hidden="false" customHeight="false" outlineLevel="0" collapsed="false">
      <c r="D14" s="0" t="n">
        <v>100</v>
      </c>
      <c r="G14" s="0" t="n">
        <v>0.9</v>
      </c>
      <c r="Q14" s="0" t="s">
        <v>11</v>
      </c>
    </row>
    <row r="15" customFormat="false" ht="12.8" hidden="false" customHeight="false" outlineLevel="0" collapsed="false">
      <c r="D15" s="0" t="n">
        <v>164</v>
      </c>
      <c r="G15" s="0" t="n">
        <v>1</v>
      </c>
      <c r="Q15" s="0" t="s">
        <v>11</v>
      </c>
    </row>
    <row r="16" customFormat="false" ht="12.8" hidden="false" customHeight="false" outlineLevel="0" collapsed="false">
      <c r="D16" s="0" t="n">
        <v>166</v>
      </c>
      <c r="G16" s="0" t="n">
        <v>1.2</v>
      </c>
      <c r="Q16" s="0" t="s">
        <v>11</v>
      </c>
    </row>
    <row r="17" customFormat="false" ht="12.8" hidden="false" customHeight="false" outlineLevel="0" collapsed="false">
      <c r="D17" s="0" t="n">
        <v>164</v>
      </c>
      <c r="G17" s="0" t="n">
        <v>1.2</v>
      </c>
      <c r="Q17" s="0" t="s">
        <v>11</v>
      </c>
    </row>
    <row r="18" customFormat="false" ht="12.8" hidden="false" customHeight="false" outlineLevel="0" collapsed="false">
      <c r="D18" s="0" t="n">
        <v>156</v>
      </c>
      <c r="G18" s="0" t="n">
        <v>1.2</v>
      </c>
      <c r="Q18" s="0" t="s">
        <v>11</v>
      </c>
    </row>
    <row r="19" customFormat="false" ht="12.8" hidden="false" customHeight="false" outlineLevel="0" collapsed="false">
      <c r="D19" s="0" t="n">
        <v>200</v>
      </c>
      <c r="G19" s="0" t="n">
        <v>1.2</v>
      </c>
      <c r="Q19" s="0" t="s">
        <v>11</v>
      </c>
    </row>
    <row r="20" customFormat="false" ht="12.8" hidden="false" customHeight="false" outlineLevel="0" collapsed="false">
      <c r="D20" s="0" t="n">
        <v>200</v>
      </c>
      <c r="G20" s="0" t="n">
        <v>1.2</v>
      </c>
      <c r="Q20" s="0" t="s">
        <v>11</v>
      </c>
    </row>
    <row r="21" customFormat="false" ht="12.8" hidden="false" customHeight="false" outlineLevel="0" collapsed="false">
      <c r="D21" s="0" t="n">
        <v>156</v>
      </c>
      <c r="G21" s="0" t="n">
        <v>1.3</v>
      </c>
      <c r="Q21" s="0" t="s">
        <v>11</v>
      </c>
    </row>
    <row r="22" customFormat="false" ht="12.8" hidden="false" customHeight="false" outlineLevel="0" collapsed="false">
      <c r="D22" s="0" t="n">
        <v>184</v>
      </c>
      <c r="G22" s="0" t="n">
        <v>1.3</v>
      </c>
      <c r="Q22" s="0" t="s">
        <v>11</v>
      </c>
    </row>
    <row r="23" customFormat="false" ht="12.8" hidden="false" customHeight="false" outlineLevel="0" collapsed="false">
      <c r="D23" s="0" t="n">
        <v>354</v>
      </c>
      <c r="G23" s="0" t="n">
        <v>1.3</v>
      </c>
      <c r="Q23" s="0" t="s">
        <v>11</v>
      </c>
    </row>
    <row r="24" customFormat="false" ht="12.8" hidden="false" customHeight="false" outlineLevel="0" collapsed="false">
      <c r="D24" s="0" t="n">
        <v>354</v>
      </c>
      <c r="G24" s="0" t="n">
        <v>1.3</v>
      </c>
      <c r="Q24" s="0" t="s">
        <v>11</v>
      </c>
    </row>
    <row r="25" customFormat="false" ht="12.8" hidden="false" customHeight="false" outlineLevel="0" collapsed="false">
      <c r="D25" s="0" t="n">
        <v>156</v>
      </c>
      <c r="G25" s="0" t="n">
        <v>1.4</v>
      </c>
      <c r="Q25" s="0" t="s">
        <v>11</v>
      </c>
    </row>
    <row r="26" customFormat="false" ht="12.8" hidden="false" customHeight="false" outlineLevel="0" collapsed="false">
      <c r="D26" s="0" t="n">
        <v>192</v>
      </c>
      <c r="G26" s="0" t="n">
        <v>1.4</v>
      </c>
      <c r="Q26" s="0" t="s">
        <v>11</v>
      </c>
    </row>
    <row r="27" customFormat="false" ht="12.8" hidden="false" customHeight="false" outlineLevel="0" collapsed="false">
      <c r="D27" s="0" t="n">
        <v>354</v>
      </c>
      <c r="G27" s="0" t="n">
        <v>1.3</v>
      </c>
      <c r="Q27" s="0" t="s">
        <v>11</v>
      </c>
    </row>
    <row r="28" customFormat="false" ht="12.8" hidden="false" customHeight="false" outlineLevel="0" collapsed="false">
      <c r="D28" s="0" t="n">
        <v>166</v>
      </c>
      <c r="G28" s="0" t="n">
        <v>1.5</v>
      </c>
      <c r="Q28" s="0" t="s">
        <v>11</v>
      </c>
    </row>
    <row r="29" customFormat="false" ht="12.8" hidden="false" customHeight="false" outlineLevel="0" collapsed="false">
      <c r="D29" s="0" t="n">
        <v>190</v>
      </c>
      <c r="G29" s="0" t="n">
        <v>1.5</v>
      </c>
      <c r="Q29" s="0" t="s">
        <v>11</v>
      </c>
    </row>
    <row r="30" customFormat="false" ht="12.8" hidden="false" customHeight="false" outlineLevel="0" collapsed="false">
      <c r="D30" s="0" t="n">
        <v>152</v>
      </c>
      <c r="G30" s="0" t="n">
        <v>1.5</v>
      </c>
      <c r="Q30" s="0" t="s">
        <v>11</v>
      </c>
    </row>
    <row r="31" customFormat="false" ht="12.8" hidden="false" customHeight="false" outlineLevel="0" collapsed="false">
      <c r="D31" s="0" t="n">
        <v>53</v>
      </c>
      <c r="G31" s="0" t="n">
        <v>1.5</v>
      </c>
      <c r="Q31" s="0" t="s">
        <v>11</v>
      </c>
    </row>
    <row r="32" customFormat="false" ht="12.8" hidden="false" customHeight="false" outlineLevel="0" collapsed="false">
      <c r="D32" s="0" t="n">
        <v>53</v>
      </c>
      <c r="G32" s="0" t="n">
        <v>1.6</v>
      </c>
      <c r="Q32" s="0" t="s">
        <v>11</v>
      </c>
    </row>
    <row r="33" customFormat="false" ht="12.8" hidden="false" customHeight="false" outlineLevel="0" collapsed="false">
      <c r="D33" s="0" t="n">
        <v>152</v>
      </c>
      <c r="G33" s="0" t="n">
        <v>1.5</v>
      </c>
      <c r="Q33" s="0" t="s">
        <v>11</v>
      </c>
    </row>
    <row r="34" customFormat="false" ht="12.8" hidden="false" customHeight="false" outlineLevel="0" collapsed="false">
      <c r="D34" s="0" t="n">
        <v>190</v>
      </c>
      <c r="G34" s="0" t="n">
        <v>1.5</v>
      </c>
      <c r="Q34" s="0" t="s">
        <v>11</v>
      </c>
    </row>
    <row r="35" customFormat="false" ht="12.8" hidden="false" customHeight="false" outlineLevel="0" collapsed="false">
      <c r="D35" s="0" t="n">
        <v>184</v>
      </c>
      <c r="G35" s="0" t="n">
        <v>1.6</v>
      </c>
      <c r="Q35" s="0" t="s">
        <v>11</v>
      </c>
    </row>
    <row r="36" customFormat="false" ht="12.8" hidden="false" customHeight="false" outlineLevel="0" collapsed="false">
      <c r="D36" s="0" t="n">
        <v>192</v>
      </c>
      <c r="G36" s="0" t="n">
        <v>1.5</v>
      </c>
      <c r="Q36" s="0" t="s">
        <v>11</v>
      </c>
    </row>
    <row r="37" customFormat="false" ht="12.8" hidden="false" customHeight="false" outlineLevel="0" collapsed="false">
      <c r="D37" s="0" t="n">
        <v>354</v>
      </c>
      <c r="G37" s="0" t="n">
        <v>1.5</v>
      </c>
      <c r="Q37" s="0" t="s">
        <v>11</v>
      </c>
    </row>
    <row r="38" customFormat="false" ht="12.8" hidden="false" customHeight="false" outlineLevel="0" collapsed="false">
      <c r="D38" s="0" t="n">
        <v>354</v>
      </c>
      <c r="G38" s="0" t="n">
        <v>1.6</v>
      </c>
      <c r="Q38" s="0" t="s">
        <v>11</v>
      </c>
    </row>
    <row r="39" customFormat="false" ht="12.8" hidden="false" customHeight="false" outlineLevel="0" collapsed="false">
      <c r="D39" s="0" t="n">
        <v>354</v>
      </c>
      <c r="G39" s="0" t="n">
        <v>1.6</v>
      </c>
      <c r="Q39" s="0" t="s">
        <v>11</v>
      </c>
    </row>
    <row r="40" customFormat="false" ht="12.8" hidden="false" customHeight="false" outlineLevel="0" collapsed="false">
      <c r="D40" s="0" t="n">
        <v>354</v>
      </c>
      <c r="G40" s="0" t="n">
        <v>1.7</v>
      </c>
      <c r="Q40" s="0" t="s">
        <v>11</v>
      </c>
    </row>
    <row r="41" customFormat="false" ht="12.8" hidden="false" customHeight="false" outlineLevel="0" collapsed="false">
      <c r="D41" s="0" t="n">
        <v>190</v>
      </c>
      <c r="G41" s="0" t="n">
        <v>1.8</v>
      </c>
      <c r="Q41" s="0" t="s">
        <v>11</v>
      </c>
    </row>
    <row r="42" customFormat="false" ht="12.8" hidden="false" customHeight="false" outlineLevel="0" collapsed="false">
      <c r="D42" s="0" t="n">
        <v>350</v>
      </c>
      <c r="G42" s="0" t="n">
        <v>1.7</v>
      </c>
      <c r="Q42" s="0" t="s">
        <v>11</v>
      </c>
    </row>
    <row r="43" customFormat="false" ht="12.8" hidden="false" customHeight="false" outlineLevel="0" collapsed="false">
      <c r="D43" s="0" t="n">
        <v>130</v>
      </c>
      <c r="G43" s="0" t="n">
        <v>1.7</v>
      </c>
      <c r="Q43" s="0" t="s">
        <v>11</v>
      </c>
    </row>
    <row r="44" customFormat="false" ht="12.8" hidden="false" customHeight="false" outlineLevel="0" collapsed="false">
      <c r="D44" s="0" t="n">
        <v>130</v>
      </c>
      <c r="G44" s="0" t="n">
        <v>1.8</v>
      </c>
      <c r="Q44" s="0" t="s">
        <v>11</v>
      </c>
    </row>
    <row r="45" customFormat="false" ht="12.8" hidden="false" customHeight="false" outlineLevel="0" collapsed="false">
      <c r="D45" s="0" t="n">
        <v>432</v>
      </c>
      <c r="G45" s="0" t="n">
        <v>1.9</v>
      </c>
      <c r="Q45" s="0" t="s">
        <v>11</v>
      </c>
    </row>
    <row r="46" customFormat="false" ht="12.8" hidden="false" customHeight="false" outlineLevel="0" collapsed="false">
      <c r="D46" s="0" t="n">
        <v>53</v>
      </c>
      <c r="G46" s="0" t="n">
        <v>1.9</v>
      </c>
      <c r="Q46" s="0" t="s">
        <v>11</v>
      </c>
    </row>
    <row r="47" customFormat="false" ht="12.8" hidden="false" customHeight="false" outlineLevel="0" collapsed="false">
      <c r="D47" s="0" t="n">
        <v>432</v>
      </c>
      <c r="G47" s="0" t="n">
        <v>1.9</v>
      </c>
      <c r="Q47" s="0" t="s">
        <v>11</v>
      </c>
    </row>
    <row r="48" customFormat="false" ht="12.8" hidden="false" customHeight="false" outlineLevel="0" collapsed="false">
      <c r="D48" s="0" t="n">
        <v>432</v>
      </c>
      <c r="G48" s="0" t="n">
        <v>1.9</v>
      </c>
      <c r="Q48" s="0" t="s">
        <v>11</v>
      </c>
    </row>
    <row r="49" customFormat="false" ht="12.8" hidden="false" customHeight="false" outlineLevel="0" collapsed="false">
      <c r="D49" s="0" t="n">
        <v>342</v>
      </c>
      <c r="G49" s="0" t="n">
        <v>1.9</v>
      </c>
      <c r="Q49" s="0" t="s">
        <v>11</v>
      </c>
    </row>
    <row r="50" customFormat="false" ht="12.8" hidden="false" customHeight="false" outlineLevel="0" collapsed="false">
      <c r="D50" s="0" t="n">
        <v>330</v>
      </c>
      <c r="G50" s="0" t="n">
        <v>2</v>
      </c>
      <c r="Q50" s="0" t="s">
        <v>11</v>
      </c>
    </row>
    <row r="51" customFormat="false" ht="12.8" hidden="false" customHeight="false" outlineLevel="0" collapsed="false">
      <c r="D51" s="0" t="n">
        <v>330</v>
      </c>
      <c r="G51" s="0" t="n">
        <v>2</v>
      </c>
      <c r="Q51" s="0" t="s">
        <v>11</v>
      </c>
    </row>
    <row r="52" customFormat="false" ht="12.8" hidden="false" customHeight="false" outlineLevel="0" collapsed="false">
      <c r="D52" s="0" t="n">
        <v>350</v>
      </c>
      <c r="G52" s="0" t="n">
        <v>2.1</v>
      </c>
      <c r="Q52" s="0" t="s">
        <v>11</v>
      </c>
    </row>
    <row r="53" customFormat="false" ht="12.8" hidden="false" customHeight="false" outlineLevel="0" collapsed="false">
      <c r="D53" s="0" t="n">
        <v>260</v>
      </c>
      <c r="G53" s="0" t="n">
        <v>2.2</v>
      </c>
      <c r="Q53" s="0" t="s">
        <v>11</v>
      </c>
    </row>
    <row r="54" customFormat="false" ht="12.8" hidden="false" customHeight="false" outlineLevel="0" collapsed="false">
      <c r="D54" s="0" t="n">
        <v>330</v>
      </c>
      <c r="G54" s="0" t="n">
        <v>2.2</v>
      </c>
      <c r="Q54" s="0" t="s">
        <v>11</v>
      </c>
    </row>
    <row r="55" customFormat="false" ht="12.8" hidden="false" customHeight="false" outlineLevel="0" collapsed="false">
      <c r="D55" s="0" t="n">
        <v>432</v>
      </c>
      <c r="G55" s="0" t="n">
        <v>2.2</v>
      </c>
      <c r="Q55" s="0" t="s">
        <v>11</v>
      </c>
    </row>
    <row r="56" customFormat="false" ht="12.8" hidden="false" customHeight="false" outlineLevel="0" collapsed="false">
      <c r="D56" s="0" t="n">
        <v>432</v>
      </c>
      <c r="G56" s="0" t="n">
        <v>2.3</v>
      </c>
      <c r="Q56" s="0" t="s">
        <v>11</v>
      </c>
    </row>
    <row r="57" customFormat="false" ht="12.8" hidden="false" customHeight="false" outlineLevel="0" collapsed="false">
      <c r="D57" s="0" t="n">
        <v>330</v>
      </c>
      <c r="G57" s="0" t="n">
        <v>2.3</v>
      </c>
      <c r="Q57" s="0" t="s">
        <v>11</v>
      </c>
    </row>
    <row r="58" customFormat="false" ht="12.8" hidden="false" customHeight="false" outlineLevel="0" collapsed="false">
      <c r="D58" s="0" t="n">
        <v>385</v>
      </c>
      <c r="G58" s="0" t="n">
        <v>2.4</v>
      </c>
      <c r="Q58" s="0" t="s">
        <v>11</v>
      </c>
    </row>
    <row r="59" customFormat="false" ht="12.8" hidden="false" customHeight="false" outlineLevel="0" collapsed="false">
      <c r="D59" s="0" t="n">
        <v>260</v>
      </c>
      <c r="G59" s="0" t="n">
        <v>2.5</v>
      </c>
      <c r="Q59" s="0" t="s">
        <v>11</v>
      </c>
    </row>
    <row r="60" customFormat="false" ht="12.8" hidden="false" customHeight="false" outlineLevel="0" collapsed="false">
      <c r="D60" s="0" t="n">
        <v>432</v>
      </c>
      <c r="G60" s="0" t="n">
        <v>2.4</v>
      </c>
      <c r="Q60" s="0" t="s">
        <v>11</v>
      </c>
    </row>
    <row r="61" customFormat="false" ht="12.8" hidden="false" customHeight="false" outlineLevel="0" collapsed="false">
      <c r="D61" s="0" t="n">
        <v>330</v>
      </c>
      <c r="G61" s="0" t="n">
        <v>2.6</v>
      </c>
      <c r="Q61" s="0" t="s">
        <v>11</v>
      </c>
    </row>
    <row r="62" customFormat="false" ht="12.8" hidden="false" customHeight="false" outlineLevel="0" collapsed="false">
      <c r="D62" s="0" t="n">
        <v>326</v>
      </c>
      <c r="G62" s="0" t="n">
        <v>2.6</v>
      </c>
      <c r="Q62" s="0" t="s">
        <v>11</v>
      </c>
    </row>
    <row r="63" customFormat="false" ht="12.8" hidden="false" customHeight="false" outlineLevel="0" collapsed="false">
      <c r="D63" s="0" t="n">
        <v>325</v>
      </c>
      <c r="G63" s="0" t="n">
        <v>2.8</v>
      </c>
      <c r="Q63" s="0" t="s">
        <v>11</v>
      </c>
    </row>
    <row r="64" customFormat="false" ht="12.8" hidden="false" customHeight="false" outlineLevel="0" collapsed="false">
      <c r="D64" s="0" t="n">
        <v>253</v>
      </c>
      <c r="G64" s="0" t="n">
        <v>2.9</v>
      </c>
      <c r="Q64" s="0" t="s">
        <v>11</v>
      </c>
    </row>
    <row r="65" customFormat="false" ht="12.8" hidden="false" customHeight="false" outlineLevel="0" collapsed="false">
      <c r="D65" s="0" t="n">
        <v>291</v>
      </c>
      <c r="G65" s="0" t="n">
        <v>2.8</v>
      </c>
      <c r="Q65" s="0" t="s">
        <v>11</v>
      </c>
    </row>
    <row r="66" customFormat="false" ht="12.8" hidden="false" customHeight="false" outlineLevel="0" collapsed="false">
      <c r="D66" s="0" t="n">
        <v>292</v>
      </c>
      <c r="G66" s="0" t="n">
        <v>3</v>
      </c>
      <c r="Q66" s="0" t="s">
        <v>11</v>
      </c>
    </row>
    <row r="67" customFormat="false" ht="12.8" hidden="false" customHeight="false" outlineLevel="0" collapsed="false">
      <c r="D67" s="0" t="n">
        <v>292</v>
      </c>
      <c r="G67" s="0" t="n">
        <v>3</v>
      </c>
      <c r="Q67" s="0" t="s">
        <v>11</v>
      </c>
    </row>
    <row r="68" customFormat="false" ht="12.8" hidden="false" customHeight="false" outlineLevel="0" collapsed="false">
      <c r="D68" s="0" t="n">
        <v>518</v>
      </c>
      <c r="G68" s="0" t="n">
        <v>3.1</v>
      </c>
      <c r="Q68" s="0" t="s">
        <v>11</v>
      </c>
    </row>
    <row r="69" customFormat="false" ht="12.8" hidden="false" customHeight="false" outlineLevel="0" collapsed="false">
      <c r="D69" s="0" t="n">
        <v>518</v>
      </c>
      <c r="G69" s="0" t="n">
        <v>3.2</v>
      </c>
      <c r="Q69" s="0" t="s">
        <v>11</v>
      </c>
    </row>
    <row r="70" customFormat="false" ht="12.8" hidden="false" customHeight="false" outlineLevel="0" collapsed="false">
      <c r="D70" s="0" t="n">
        <v>326</v>
      </c>
      <c r="G70" s="0" t="n">
        <v>2.5</v>
      </c>
      <c r="Q70" s="0" t="s">
        <v>11</v>
      </c>
    </row>
    <row r="71" customFormat="false" ht="12.8" hidden="false" customHeight="false" outlineLevel="0" collapsed="false">
      <c r="D71" s="0" t="n">
        <v>292</v>
      </c>
      <c r="G71" s="0" t="n">
        <v>3.2</v>
      </c>
      <c r="Q71" s="0" t="s">
        <v>11</v>
      </c>
    </row>
    <row r="72" customFormat="false" ht="12.8" hidden="false" customHeight="false" outlineLevel="0" collapsed="false">
      <c r="D72" s="0" t="n">
        <v>292</v>
      </c>
      <c r="G72" s="0" t="n">
        <v>3.2</v>
      </c>
      <c r="Q72" s="0" t="s">
        <v>11</v>
      </c>
    </row>
    <row r="73" customFormat="false" ht="12.8" hidden="false" customHeight="false" outlineLevel="0" collapsed="false">
      <c r="D73" s="0" t="n">
        <v>518</v>
      </c>
      <c r="G73" s="0" t="n">
        <v>3.4</v>
      </c>
      <c r="Q73" s="0" t="s">
        <v>11</v>
      </c>
    </row>
    <row r="74" customFormat="false" ht="12.8" hidden="false" customHeight="false" outlineLevel="0" collapsed="false">
      <c r="D74" s="0" t="n">
        <v>292</v>
      </c>
      <c r="G74" s="0" t="n">
        <v>3.4</v>
      </c>
      <c r="Q74" s="0" t="s">
        <v>11</v>
      </c>
    </row>
    <row r="75" customFormat="false" ht="12.8" hidden="false" customHeight="false" outlineLevel="0" collapsed="false">
      <c r="D75" s="0" t="n">
        <v>292</v>
      </c>
      <c r="G75" s="0" t="n">
        <v>3.4</v>
      </c>
      <c r="Q75" s="0" t="s">
        <v>11</v>
      </c>
    </row>
    <row r="76" customFormat="false" ht="12.8" hidden="false" customHeight="false" outlineLevel="0" collapsed="false">
      <c r="D76" s="0" t="n">
        <v>220</v>
      </c>
      <c r="G76" s="0" t="n">
        <v>3.4</v>
      </c>
      <c r="Q76" s="0" t="s">
        <v>11</v>
      </c>
    </row>
    <row r="77" customFormat="false" ht="12.8" hidden="false" customHeight="false" outlineLevel="0" collapsed="false">
      <c r="D77" s="0" t="n">
        <v>292</v>
      </c>
      <c r="G77" s="0" t="n">
        <v>3.4</v>
      </c>
      <c r="Q77" s="0" t="s">
        <v>11</v>
      </c>
    </row>
    <row r="78" customFormat="false" ht="12.8" hidden="false" customHeight="false" outlineLevel="0" collapsed="false">
      <c r="D78" s="0" t="n">
        <v>325</v>
      </c>
      <c r="G78" s="0" t="n">
        <v>3.4</v>
      </c>
      <c r="Q78" s="0" t="s">
        <v>11</v>
      </c>
    </row>
    <row r="79" customFormat="false" ht="12.8" hidden="false" customHeight="false" outlineLevel="0" collapsed="false">
      <c r="D79" s="0" t="n">
        <v>292</v>
      </c>
      <c r="G79" s="0" t="n">
        <v>3.6</v>
      </c>
      <c r="Q79" s="0" t="s">
        <v>11</v>
      </c>
    </row>
    <row r="80" customFormat="false" ht="12.8" hidden="false" customHeight="false" outlineLevel="0" collapsed="false">
      <c r="D80" s="0" t="n">
        <v>220</v>
      </c>
      <c r="G80" s="0" t="n">
        <v>3.4</v>
      </c>
      <c r="Q80" s="0" t="s">
        <v>11</v>
      </c>
    </row>
    <row r="81" customFormat="false" ht="12.8" hidden="false" customHeight="false" outlineLevel="0" collapsed="false">
      <c r="D81" s="0" t="n">
        <v>325</v>
      </c>
      <c r="G81" s="0" t="n">
        <v>3.6</v>
      </c>
      <c r="Q81" s="0" t="s">
        <v>11</v>
      </c>
    </row>
    <row r="82" customFormat="false" ht="12.8" hidden="false" customHeight="false" outlineLevel="0" collapsed="false">
      <c r="D82" s="0" t="n">
        <v>297</v>
      </c>
      <c r="G82" s="0" t="n">
        <v>3.7</v>
      </c>
      <c r="Q82" s="0" t="s">
        <v>11</v>
      </c>
    </row>
    <row r="83" customFormat="false" ht="12.8" hidden="false" customHeight="false" outlineLevel="0" collapsed="false">
      <c r="D83" s="0" t="n">
        <v>1.65</v>
      </c>
      <c r="G83" s="0" t="n">
        <v>5.5</v>
      </c>
      <c r="H83" s="0" t="n">
        <v>0.53</v>
      </c>
      <c r="Q83" s="0" t="s">
        <v>12</v>
      </c>
    </row>
    <row r="84" customFormat="false" ht="12.8" hidden="false" customHeight="false" outlineLevel="0" collapsed="false">
      <c r="D84" s="0" t="n">
        <v>109</v>
      </c>
      <c r="G84" s="0" t="n">
        <v>1.33</v>
      </c>
      <c r="H84" s="0" t="n">
        <v>0.18</v>
      </c>
      <c r="Q84" s="0" t="s">
        <v>12</v>
      </c>
    </row>
    <row r="85" customFormat="false" ht="12.8" hidden="false" customHeight="false" outlineLevel="0" collapsed="false">
      <c r="D85" s="0" t="n">
        <v>79</v>
      </c>
      <c r="G85" s="0" t="n">
        <v>1.82</v>
      </c>
      <c r="H85" s="0" t="n">
        <v>0.29</v>
      </c>
      <c r="Q85" s="0" t="s">
        <v>12</v>
      </c>
    </row>
    <row r="86" customFormat="false" ht="12.8" hidden="false" customHeight="false" outlineLevel="0" collapsed="false">
      <c r="D86" s="0" t="n">
        <v>130</v>
      </c>
      <c r="G86" s="0" t="n">
        <v>1.8</v>
      </c>
      <c r="H86" s="0" t="n">
        <v>0.24</v>
      </c>
      <c r="Q86" s="0" t="s">
        <v>12</v>
      </c>
    </row>
    <row r="87" customFormat="false" ht="12.8" hidden="false" customHeight="false" outlineLevel="0" collapsed="false">
      <c r="D87" s="0" t="n">
        <v>169</v>
      </c>
      <c r="G87" s="0" t="n">
        <v>1.51</v>
      </c>
      <c r="H87" s="0" t="n">
        <v>0.34</v>
      </c>
      <c r="Q87" s="0" t="s">
        <v>12</v>
      </c>
    </row>
    <row r="88" customFormat="false" ht="12.8" hidden="false" customHeight="false" outlineLevel="0" collapsed="false">
      <c r="D88" s="0" t="n">
        <v>33</v>
      </c>
      <c r="G88" s="0" t="n">
        <v>2.41</v>
      </c>
      <c r="Q88" s="0" t="s">
        <v>12</v>
      </c>
    </row>
    <row r="89" customFormat="false" ht="12.8" hidden="false" customHeight="false" outlineLevel="0" collapsed="false">
      <c r="D89" s="0" t="n">
        <v>33</v>
      </c>
      <c r="G89" s="0" t="n">
        <v>2.35</v>
      </c>
      <c r="Q89" s="0" t="s">
        <v>12</v>
      </c>
    </row>
    <row r="90" customFormat="false" ht="12.8" hidden="false" customHeight="false" outlineLevel="0" collapsed="false">
      <c r="D90" s="0" t="n">
        <v>36</v>
      </c>
      <c r="G90" s="0" t="n">
        <v>2.41</v>
      </c>
      <c r="Q90" s="0" t="s">
        <v>12</v>
      </c>
    </row>
    <row r="91" customFormat="false" ht="12.8" hidden="false" customHeight="false" outlineLevel="0" collapsed="false">
      <c r="D91" s="0" t="n">
        <v>30</v>
      </c>
      <c r="G91" s="0" t="n">
        <v>2.05</v>
      </c>
      <c r="Q91" s="0" t="s">
        <v>12</v>
      </c>
    </row>
    <row r="92" customFormat="false" ht="12.8" hidden="false" customHeight="false" outlineLevel="0" collapsed="false">
      <c r="D92" s="0" t="n">
        <v>24</v>
      </c>
      <c r="G92" s="0" t="n">
        <v>2.27</v>
      </c>
      <c r="Q92" s="0" t="s">
        <v>12</v>
      </c>
    </row>
    <row r="93" customFormat="false" ht="12.8" hidden="false" customHeight="false" outlineLevel="0" collapsed="false">
      <c r="D93" s="0" t="n">
        <v>32</v>
      </c>
      <c r="G93" s="0" t="n">
        <v>1.97</v>
      </c>
      <c r="Q93" s="0" t="s">
        <v>12</v>
      </c>
    </row>
    <row r="94" customFormat="false" ht="12.8" hidden="false" customHeight="false" outlineLevel="0" collapsed="false">
      <c r="D94" s="0" t="n">
        <v>40</v>
      </c>
      <c r="G94" s="0" t="n">
        <v>1.76</v>
      </c>
      <c r="Q94" s="0" t="s">
        <v>12</v>
      </c>
    </row>
    <row r="95" customFormat="false" ht="12.8" hidden="false" customHeight="false" outlineLevel="0" collapsed="false">
      <c r="D95" s="0" t="n">
        <v>3.2</v>
      </c>
      <c r="G95" s="0" t="n">
        <v>5.26</v>
      </c>
      <c r="H95" s="0" t="n">
        <v>0</v>
      </c>
      <c r="Q95" s="0" t="s">
        <v>13</v>
      </c>
    </row>
    <row r="96" customFormat="false" ht="12.8" hidden="false" customHeight="false" outlineLevel="0" collapsed="false">
      <c r="D96" s="0" t="n">
        <v>8.6</v>
      </c>
      <c r="G96" s="0" t="n">
        <v>5.46</v>
      </c>
      <c r="H96" s="0" t="n">
        <v>0.42</v>
      </c>
      <c r="Q96" s="0" t="s">
        <v>13</v>
      </c>
    </row>
    <row r="97" customFormat="false" ht="12.8" hidden="false" customHeight="false" outlineLevel="0" collapsed="false">
      <c r="D97" s="0" t="n">
        <v>7.9</v>
      </c>
      <c r="G97" s="0" t="n">
        <v>4.71</v>
      </c>
      <c r="H97" s="0" t="n">
        <v>0.71</v>
      </c>
      <c r="Q97" s="0" t="s">
        <v>13</v>
      </c>
    </row>
    <row r="98" customFormat="false" ht="12.8" hidden="false" customHeight="false" outlineLevel="0" collapsed="false">
      <c r="D98" s="0" t="n">
        <v>23.6</v>
      </c>
      <c r="G98" s="0" t="n">
        <v>3.61</v>
      </c>
      <c r="H98" s="0" t="n">
        <v>0.62</v>
      </c>
      <c r="Q98" s="0" t="s">
        <v>13</v>
      </c>
    </row>
    <row r="99" customFormat="false" ht="12.8" hidden="false" customHeight="false" outlineLevel="0" collapsed="false">
      <c r="D99" s="0" t="n">
        <v>20.6</v>
      </c>
      <c r="G99" s="0" t="n">
        <v>2.93</v>
      </c>
      <c r="H99" s="0" t="n">
        <v>1.04</v>
      </c>
      <c r="Q99" s="0" t="s">
        <v>13</v>
      </c>
    </row>
    <row r="100" customFormat="false" ht="12.8" hidden="false" customHeight="false" outlineLevel="0" collapsed="false">
      <c r="D100" s="0" t="n">
        <v>31.8</v>
      </c>
      <c r="G100" s="0" t="n">
        <v>2.11</v>
      </c>
      <c r="H100" s="0" t="n">
        <v>0.02</v>
      </c>
      <c r="Q100" s="0" t="s">
        <v>13</v>
      </c>
    </row>
    <row r="101" customFormat="false" ht="12.8" hidden="false" customHeight="false" outlineLevel="0" collapsed="false">
      <c r="D101" s="0" t="n">
        <v>81.7</v>
      </c>
      <c r="G101" s="0" t="n">
        <v>1.14</v>
      </c>
      <c r="H101" s="0" t="n">
        <v>0.27</v>
      </c>
      <c r="Q101" s="0" t="s">
        <v>13</v>
      </c>
    </row>
    <row r="102" customFormat="false" ht="12.8" hidden="false" customHeight="false" outlineLevel="0" collapsed="false">
      <c r="D102" s="0" t="n">
        <v>130</v>
      </c>
      <c r="G102" s="0" t="n">
        <v>1.96</v>
      </c>
      <c r="H102" s="0" t="n">
        <v>0.58</v>
      </c>
      <c r="Q102" s="0" t="s">
        <v>13</v>
      </c>
    </row>
    <row r="103" customFormat="false" ht="12.8" hidden="false" customHeight="false" outlineLevel="0" collapsed="false">
      <c r="D103" s="0" t="n">
        <v>170</v>
      </c>
      <c r="G103" s="0" t="n">
        <v>2.06</v>
      </c>
      <c r="H103" s="0" t="n">
        <v>0.57</v>
      </c>
      <c r="Q103" s="0" t="s">
        <v>13</v>
      </c>
    </row>
    <row r="104" customFormat="false" ht="12.8" hidden="false" customHeight="false" outlineLevel="0" collapsed="false">
      <c r="D104" s="0" t="n">
        <v>0</v>
      </c>
      <c r="G104" s="2" t="n">
        <v>5.4</v>
      </c>
      <c r="Q104" s="0" t="s">
        <v>14</v>
      </c>
    </row>
    <row r="105" customFormat="false" ht="12.8" hidden="false" customHeight="false" outlineLevel="0" collapsed="false">
      <c r="D105" s="0" t="n">
        <v>0</v>
      </c>
      <c r="G105" s="2" t="n">
        <v>5.92857142857143</v>
      </c>
      <c r="Q105" s="0" t="s">
        <v>14</v>
      </c>
    </row>
    <row r="106" customFormat="false" ht="12.8" hidden="false" customHeight="false" outlineLevel="0" collapsed="false">
      <c r="D106" s="0" t="n">
        <v>2.9</v>
      </c>
      <c r="G106" s="2" t="n">
        <v>3.57142857142857</v>
      </c>
      <c r="Q106" s="0" t="s">
        <v>14</v>
      </c>
    </row>
    <row r="107" customFormat="false" ht="12.8" hidden="false" customHeight="false" outlineLevel="0" collapsed="false">
      <c r="D107" s="0" t="n">
        <v>1.4</v>
      </c>
      <c r="G107" s="2" t="n">
        <v>4.9</v>
      </c>
      <c r="Q107" s="0" t="s">
        <v>14</v>
      </c>
    </row>
    <row r="108" customFormat="false" ht="12.8" hidden="false" customHeight="false" outlineLevel="0" collapsed="false">
      <c r="D108" s="0" t="n">
        <v>0.1</v>
      </c>
      <c r="G108" s="2" t="n">
        <v>5.51428571428571</v>
      </c>
      <c r="Q108" s="0" t="s">
        <v>14</v>
      </c>
    </row>
    <row r="109" customFormat="false" ht="12.8" hidden="false" customHeight="false" outlineLevel="0" collapsed="false">
      <c r="D109" s="0" t="n">
        <v>0.2</v>
      </c>
      <c r="G109" s="2" t="n">
        <v>5.84285714285714</v>
      </c>
      <c r="Q109" s="0" t="s">
        <v>14</v>
      </c>
    </row>
    <row r="110" customFormat="false" ht="12.8" hidden="false" customHeight="false" outlineLevel="0" collapsed="false">
      <c r="D110" s="0" t="n">
        <v>0.8</v>
      </c>
      <c r="G110" s="2" t="n">
        <v>6.04285714285714</v>
      </c>
      <c r="Q110" s="0" t="s">
        <v>14</v>
      </c>
    </row>
    <row r="111" customFormat="false" ht="12.8" hidden="false" customHeight="false" outlineLevel="0" collapsed="false">
      <c r="D111" s="0" t="n">
        <v>0.1</v>
      </c>
      <c r="G111" s="2" t="n">
        <v>6.35714285714286</v>
      </c>
      <c r="Q111" s="0" t="s">
        <v>14</v>
      </c>
    </row>
    <row r="112" customFormat="false" ht="12.8" hidden="false" customHeight="false" outlineLevel="0" collapsed="false">
      <c r="D112" s="0" t="n">
        <v>2.3</v>
      </c>
      <c r="G112" s="2" t="n">
        <v>4.27142857142857</v>
      </c>
      <c r="Q112" s="0" t="s">
        <v>14</v>
      </c>
    </row>
    <row r="113" customFormat="false" ht="12.8" hidden="false" customHeight="false" outlineLevel="0" collapsed="false">
      <c r="D113" s="0" t="n">
        <v>2.2</v>
      </c>
      <c r="G113" s="2" t="n">
        <v>4.44285714285714</v>
      </c>
      <c r="Q113" s="0" t="s">
        <v>14</v>
      </c>
    </row>
    <row r="114" customFormat="false" ht="12.8" hidden="false" customHeight="false" outlineLevel="0" collapsed="false">
      <c r="D114" s="0" t="n">
        <v>2.2</v>
      </c>
      <c r="G114" s="2" t="n">
        <v>3.18571428571429</v>
      </c>
      <c r="Q114" s="0" t="s">
        <v>14</v>
      </c>
    </row>
    <row r="115" customFormat="false" ht="12.8" hidden="false" customHeight="false" outlineLevel="0" collapsed="false">
      <c r="D115" s="0" t="n">
        <v>3.5</v>
      </c>
      <c r="G115" s="2" t="n">
        <v>4.24285714285714</v>
      </c>
      <c r="Q115" s="0" t="s">
        <v>14</v>
      </c>
    </row>
    <row r="116" customFormat="false" ht="12.8" hidden="false" customHeight="false" outlineLevel="0" collapsed="false">
      <c r="D116" s="0" t="n">
        <v>3.8</v>
      </c>
      <c r="G116" s="2" t="n">
        <v>5.34285714285714</v>
      </c>
      <c r="Q116" s="0" t="s">
        <v>14</v>
      </c>
    </row>
    <row r="117" customFormat="false" ht="12.8" hidden="false" customHeight="false" outlineLevel="0" collapsed="false">
      <c r="D117" s="0" t="n">
        <v>2.3</v>
      </c>
      <c r="G117" s="2" t="n">
        <v>3.27142857142857</v>
      </c>
      <c r="Q117" s="0" t="s">
        <v>14</v>
      </c>
    </row>
    <row r="118" customFormat="false" ht="12.8" hidden="false" customHeight="false" outlineLevel="0" collapsed="false">
      <c r="D118" s="0" t="n">
        <v>18</v>
      </c>
      <c r="G118" s="2" t="n">
        <v>2.98571428571429</v>
      </c>
      <c r="Q118" s="0" t="s">
        <v>14</v>
      </c>
    </row>
    <row r="119" customFormat="false" ht="12.8" hidden="false" customHeight="false" outlineLevel="0" collapsed="false">
      <c r="D119" s="0" t="n">
        <v>17.8</v>
      </c>
      <c r="G119" s="2" t="n">
        <v>3.72857142857143</v>
      </c>
      <c r="Q119" s="0" t="s">
        <v>14</v>
      </c>
    </row>
    <row r="120" customFormat="false" ht="12.8" hidden="false" customHeight="false" outlineLevel="0" collapsed="false">
      <c r="D120" s="0" t="n">
        <v>18.2</v>
      </c>
      <c r="G120" s="2" t="n">
        <v>2.38571428571429</v>
      </c>
      <c r="Q120" s="0" t="s">
        <v>14</v>
      </c>
    </row>
    <row r="121" customFormat="false" ht="12.8" hidden="false" customHeight="false" outlineLevel="0" collapsed="false">
      <c r="D121" s="0" t="n">
        <v>18</v>
      </c>
      <c r="G121" s="2" t="n">
        <v>4.41428571428571</v>
      </c>
      <c r="Q121" s="0" t="s">
        <v>14</v>
      </c>
    </row>
    <row r="122" customFormat="false" ht="12.8" hidden="false" customHeight="false" outlineLevel="0" collapsed="false">
      <c r="D122" s="0" t="n">
        <v>18</v>
      </c>
      <c r="G122" s="2" t="n">
        <v>5.08571428571429</v>
      </c>
      <c r="Q122" s="0" t="s">
        <v>14</v>
      </c>
    </row>
    <row r="123" customFormat="false" ht="12.8" hidden="false" customHeight="false" outlineLevel="0" collapsed="false">
      <c r="D123" s="0" t="n">
        <v>5.4</v>
      </c>
      <c r="G123" s="2" t="n">
        <v>5.64285714285714</v>
      </c>
      <c r="Q123" s="0" t="s">
        <v>14</v>
      </c>
    </row>
    <row r="124" customFormat="false" ht="12.8" hidden="false" customHeight="false" outlineLevel="0" collapsed="false">
      <c r="D124" s="0" t="n">
        <v>14</v>
      </c>
      <c r="G124" s="2" t="n">
        <v>3.08571428571429</v>
      </c>
      <c r="Q124" s="0" t="s">
        <v>14</v>
      </c>
    </row>
    <row r="125" customFormat="false" ht="12.8" hidden="false" customHeight="false" outlineLevel="0" collapsed="false">
      <c r="D125" s="0" t="n">
        <v>14</v>
      </c>
      <c r="G125" s="2" t="n">
        <v>2.4</v>
      </c>
      <c r="Q125" s="0" t="s">
        <v>14</v>
      </c>
    </row>
    <row r="126" customFormat="false" ht="12.8" hidden="false" customHeight="false" outlineLevel="0" collapsed="false">
      <c r="D126" s="0" t="n">
        <v>7.4</v>
      </c>
      <c r="G126" s="2" t="n">
        <v>5.38571428571429</v>
      </c>
      <c r="Q126" s="0" t="s">
        <v>14</v>
      </c>
    </row>
    <row r="127" customFormat="false" ht="12.8" hidden="false" customHeight="false" outlineLevel="0" collapsed="false">
      <c r="D127" s="0" t="n">
        <v>8</v>
      </c>
      <c r="G127" s="2" t="n">
        <v>4.87142857142857</v>
      </c>
      <c r="Q127" s="0" t="s">
        <v>14</v>
      </c>
    </row>
    <row r="128" customFormat="false" ht="12.8" hidden="false" customHeight="false" outlineLevel="0" collapsed="false">
      <c r="D128" s="0" t="n">
        <v>9.3</v>
      </c>
      <c r="G128" s="2" t="n">
        <v>4.97142857142857</v>
      </c>
      <c r="Q128" s="0" t="s">
        <v>14</v>
      </c>
    </row>
    <row r="129" customFormat="false" ht="12.8" hidden="false" customHeight="false" outlineLevel="0" collapsed="false">
      <c r="D129" s="0" t="n">
        <v>10</v>
      </c>
      <c r="G129" s="2" t="n">
        <v>5.8</v>
      </c>
      <c r="Q129" s="0" t="s">
        <v>14</v>
      </c>
    </row>
    <row r="130" customFormat="false" ht="12.8" hidden="false" customHeight="false" outlineLevel="0" collapsed="false">
      <c r="D130" s="0" t="n">
        <v>9.4</v>
      </c>
      <c r="G130" s="2" t="n">
        <v>3.55714285714286</v>
      </c>
      <c r="Q130" s="0" t="s">
        <v>14</v>
      </c>
    </row>
    <row r="131" customFormat="false" ht="12.8" hidden="false" customHeight="false" outlineLevel="0" collapsed="false">
      <c r="D131" s="0" t="n">
        <v>11</v>
      </c>
      <c r="G131" s="2" t="n">
        <v>3.72857142857143</v>
      </c>
      <c r="Q131" s="0" t="s">
        <v>14</v>
      </c>
    </row>
    <row r="132" customFormat="false" ht="12.8" hidden="false" customHeight="false" outlineLevel="0" collapsed="false">
      <c r="D132" s="0" t="n">
        <v>11.9</v>
      </c>
      <c r="G132" s="2" t="n">
        <v>5.44285714285714</v>
      </c>
      <c r="Q132" s="0" t="s">
        <v>14</v>
      </c>
    </row>
    <row r="133" customFormat="false" ht="12.8" hidden="false" customHeight="false" outlineLevel="0" collapsed="false">
      <c r="D133" s="0" t="n">
        <v>10.5</v>
      </c>
      <c r="G133" s="2" t="n">
        <v>4.25714285714286</v>
      </c>
      <c r="Q133" s="0" t="s">
        <v>14</v>
      </c>
    </row>
    <row r="134" customFormat="false" ht="12.8" hidden="false" customHeight="false" outlineLevel="0" collapsed="false">
      <c r="D134" s="0" t="n">
        <v>12.3</v>
      </c>
      <c r="G134" s="2" t="n">
        <v>5.35714285714286</v>
      </c>
      <c r="Q134" s="0" t="s">
        <v>14</v>
      </c>
    </row>
    <row r="135" customFormat="false" ht="12.8" hidden="false" customHeight="false" outlineLevel="0" collapsed="false">
      <c r="D135" s="0" t="n">
        <v>15.3</v>
      </c>
      <c r="G135" s="2" t="n">
        <v>4.85714285714286</v>
      </c>
      <c r="Q135" s="0" t="s">
        <v>14</v>
      </c>
    </row>
    <row r="136" customFormat="false" ht="12.8" hidden="false" customHeight="false" outlineLevel="0" collapsed="false">
      <c r="D136" s="0" t="n">
        <v>23.7</v>
      </c>
      <c r="G136" s="2" t="n">
        <v>1.78571428571429</v>
      </c>
      <c r="Q136" s="0" t="s">
        <v>14</v>
      </c>
    </row>
    <row r="137" customFormat="false" ht="12.8" hidden="false" customHeight="false" outlineLevel="0" collapsed="false">
      <c r="D137" s="0" t="n">
        <v>37.7</v>
      </c>
      <c r="G137" s="2" t="n">
        <v>2.32857142857143</v>
      </c>
      <c r="Q137" s="0" t="s">
        <v>14</v>
      </c>
    </row>
    <row r="138" customFormat="false" ht="12.8" hidden="false" customHeight="false" outlineLevel="0" collapsed="false">
      <c r="D138" s="0" t="n">
        <v>31.8</v>
      </c>
      <c r="G138" s="2" t="n">
        <v>2.4</v>
      </c>
      <c r="Q138" s="0" t="s">
        <v>14</v>
      </c>
    </row>
    <row r="139" customFormat="false" ht="12.8" hidden="false" customHeight="false" outlineLevel="0" collapsed="false">
      <c r="D139" s="0" t="n">
        <v>32.4</v>
      </c>
      <c r="G139" s="2" t="n">
        <v>2.47142857142857</v>
      </c>
      <c r="Q139" s="0" t="s">
        <v>14</v>
      </c>
    </row>
    <row r="140" customFormat="false" ht="12.8" hidden="false" customHeight="false" outlineLevel="0" collapsed="false">
      <c r="D140" s="0" t="n">
        <v>32.6</v>
      </c>
      <c r="G140" s="2" t="n">
        <v>4.32857142857143</v>
      </c>
      <c r="Q140" s="0" t="s">
        <v>14</v>
      </c>
    </row>
    <row r="141" customFormat="false" ht="12.8" hidden="false" customHeight="false" outlineLevel="0" collapsed="false">
      <c r="D141" s="0" t="n">
        <v>30</v>
      </c>
      <c r="G141" s="2" t="n">
        <v>2.74285714285714</v>
      </c>
      <c r="Q141" s="0" t="s">
        <v>14</v>
      </c>
    </row>
    <row r="142" customFormat="false" ht="12.8" hidden="false" customHeight="false" outlineLevel="0" collapsed="false">
      <c r="D142" s="0" t="n">
        <v>39.2</v>
      </c>
      <c r="G142" s="2" t="n">
        <v>2.12857142857143</v>
      </c>
      <c r="Q142" s="0" t="s">
        <v>14</v>
      </c>
    </row>
    <row r="143" customFormat="false" ht="12.8" hidden="false" customHeight="false" outlineLevel="0" collapsed="false">
      <c r="D143" s="0" t="n">
        <v>38.6</v>
      </c>
      <c r="G143" s="2" t="n">
        <v>1.65714285714286</v>
      </c>
      <c r="Q143" s="0" t="s">
        <v>14</v>
      </c>
    </row>
    <row r="144" customFormat="false" ht="12.8" hidden="false" customHeight="false" outlineLevel="0" collapsed="false">
      <c r="D144" s="0" t="n">
        <v>41</v>
      </c>
      <c r="G144" s="2" t="n">
        <v>1.97142857142857</v>
      </c>
      <c r="Q144" s="0" t="s">
        <v>14</v>
      </c>
    </row>
    <row r="145" customFormat="false" ht="12.8" hidden="false" customHeight="false" outlineLevel="0" collapsed="false">
      <c r="D145" s="0" t="n">
        <v>46.7</v>
      </c>
      <c r="G145" s="2" t="n">
        <v>1.92857142857143</v>
      </c>
      <c r="Q145" s="0" t="s">
        <v>14</v>
      </c>
    </row>
    <row r="146" customFormat="false" ht="12.8" hidden="false" customHeight="false" outlineLevel="0" collapsed="false">
      <c r="D146" s="0" t="n">
        <v>39.3</v>
      </c>
      <c r="G146" s="2" t="n">
        <v>2.62857142857143</v>
      </c>
      <c r="Q146" s="0" t="s">
        <v>14</v>
      </c>
    </row>
    <row r="147" customFormat="false" ht="12.8" hidden="false" customHeight="false" outlineLevel="0" collapsed="false">
      <c r="D147" s="0" t="n">
        <v>34.6</v>
      </c>
      <c r="G147" s="2" t="n">
        <v>1.72857142857143</v>
      </c>
      <c r="Q147" s="0" t="s">
        <v>14</v>
      </c>
    </row>
    <row r="148" customFormat="false" ht="12.8" hidden="false" customHeight="false" outlineLevel="0" collapsed="false">
      <c r="D148" s="0" t="n">
        <v>48.9</v>
      </c>
      <c r="G148" s="2" t="n">
        <v>2.24285714285714</v>
      </c>
      <c r="Q148" s="0" t="s">
        <v>14</v>
      </c>
    </row>
    <row r="149" customFormat="false" ht="12.8" hidden="false" customHeight="false" outlineLevel="0" collapsed="false">
      <c r="D149" s="0" t="n">
        <v>36.9</v>
      </c>
      <c r="G149" s="2" t="n">
        <v>1.84285714285714</v>
      </c>
      <c r="Q149" s="0" t="s">
        <v>14</v>
      </c>
    </row>
    <row r="150" customFormat="false" ht="12.8" hidden="false" customHeight="false" outlineLevel="0" collapsed="false">
      <c r="D150" s="0" t="n">
        <v>61</v>
      </c>
      <c r="G150" s="2" t="n">
        <v>2.04285714285714</v>
      </c>
      <c r="Q150" s="0" t="s">
        <v>14</v>
      </c>
    </row>
    <row r="151" customFormat="false" ht="12.8" hidden="false" customHeight="false" outlineLevel="0" collapsed="false">
      <c r="D151" s="0" t="n">
        <v>57.5</v>
      </c>
      <c r="G151" s="2" t="n">
        <v>1.87142857142857</v>
      </c>
      <c r="Q151" s="0" t="s">
        <v>14</v>
      </c>
    </row>
    <row r="152" customFormat="false" ht="12.8" hidden="false" customHeight="false" outlineLevel="0" collapsed="false">
      <c r="D152" s="0" t="n">
        <v>60.1</v>
      </c>
      <c r="G152" s="2" t="n">
        <v>2.1</v>
      </c>
      <c r="Q152" s="0" t="s">
        <v>14</v>
      </c>
    </row>
    <row r="153" customFormat="false" ht="12.8" hidden="false" customHeight="false" outlineLevel="0" collapsed="false">
      <c r="D153" s="0" t="n">
        <v>63</v>
      </c>
      <c r="G153" s="2" t="n">
        <v>2.24285714285714</v>
      </c>
      <c r="Q153" s="0" t="s">
        <v>14</v>
      </c>
    </row>
    <row r="154" customFormat="false" ht="12.8" hidden="false" customHeight="false" outlineLevel="0" collapsed="false">
      <c r="D154" s="0" t="n">
        <v>71.4</v>
      </c>
      <c r="G154" s="2" t="n">
        <v>1.3</v>
      </c>
      <c r="Q154" s="0" t="s">
        <v>14</v>
      </c>
    </row>
    <row r="155" customFormat="false" ht="12.8" hidden="false" customHeight="false" outlineLevel="0" collapsed="false">
      <c r="D155" s="0" t="n">
        <v>86.7</v>
      </c>
      <c r="G155" s="2" t="n">
        <v>1.31428571428571</v>
      </c>
      <c r="Q155" s="0" t="s">
        <v>14</v>
      </c>
    </row>
    <row r="156" customFormat="false" ht="12.8" hidden="false" customHeight="false" outlineLevel="0" collapsed="false">
      <c r="D156" s="0" t="n">
        <v>85.8</v>
      </c>
      <c r="G156" s="2" t="n">
        <v>0.671428571428571</v>
      </c>
      <c r="Q156" s="0" t="s">
        <v>14</v>
      </c>
    </row>
    <row r="157" customFormat="false" ht="12.8" hidden="false" customHeight="false" outlineLevel="0" collapsed="false">
      <c r="D157" s="0" t="n">
        <v>84.4</v>
      </c>
      <c r="G157" s="2" t="n">
        <v>1.25714285714286</v>
      </c>
      <c r="Q157" s="0" t="s">
        <v>14</v>
      </c>
    </row>
    <row r="158" customFormat="false" ht="12.8" hidden="false" customHeight="false" outlineLevel="0" collapsed="false">
      <c r="D158" s="0" t="n">
        <v>160.3</v>
      </c>
      <c r="G158" s="2" t="n">
        <v>1.35714285714286</v>
      </c>
      <c r="Q158" s="0" t="s">
        <v>14</v>
      </c>
    </row>
    <row r="159" customFormat="false" ht="12.8" hidden="false" customHeight="false" outlineLevel="0" collapsed="false">
      <c r="D159" s="0" t="n">
        <v>158.8</v>
      </c>
      <c r="G159" s="2" t="n">
        <v>1.02857142857143</v>
      </c>
      <c r="Q159" s="0" t="s">
        <v>14</v>
      </c>
    </row>
    <row r="160" customFormat="false" ht="12.8" hidden="false" customHeight="false" outlineLevel="0" collapsed="false">
      <c r="D160" s="0" t="n">
        <v>163</v>
      </c>
      <c r="G160" s="2" t="n">
        <v>1.34285714285714</v>
      </c>
      <c r="Q160" s="0" t="s">
        <v>14</v>
      </c>
    </row>
    <row r="161" customFormat="false" ht="12.8" hidden="false" customHeight="false" outlineLevel="0" collapsed="false">
      <c r="D161" s="0" t="n">
        <v>161.5</v>
      </c>
      <c r="G161" s="2" t="n">
        <v>1</v>
      </c>
      <c r="Q161" s="0" t="s">
        <v>14</v>
      </c>
    </row>
    <row r="162" customFormat="false" ht="12.8" hidden="false" customHeight="false" outlineLevel="0" collapsed="false">
      <c r="D162" s="0" t="n">
        <v>206.4</v>
      </c>
      <c r="G162" s="2" t="n">
        <v>1.48571428571429</v>
      </c>
      <c r="Q162" s="0" t="s">
        <v>14</v>
      </c>
    </row>
    <row r="163" customFormat="false" ht="12.8" hidden="false" customHeight="false" outlineLevel="0" collapsed="false">
      <c r="D163" s="0" t="n">
        <v>220</v>
      </c>
      <c r="G163" s="2" t="n">
        <v>1.45714285714286</v>
      </c>
      <c r="Q163" s="0" t="s">
        <v>14</v>
      </c>
    </row>
    <row r="164" customFormat="false" ht="12.8" hidden="false" customHeight="false" outlineLevel="0" collapsed="false">
      <c r="D164" s="0" t="n">
        <v>220</v>
      </c>
      <c r="G164" s="2" t="n">
        <v>1.84285714285714</v>
      </c>
      <c r="Q164" s="0" t="s">
        <v>14</v>
      </c>
    </row>
    <row r="165" customFormat="false" ht="12.8" hidden="false" customHeight="false" outlineLevel="0" collapsed="false">
      <c r="D165" s="0" t="n">
        <v>230</v>
      </c>
      <c r="G165" s="2" t="n">
        <v>1.42857142857143</v>
      </c>
      <c r="Q165" s="0" t="s">
        <v>14</v>
      </c>
    </row>
    <row r="166" customFormat="false" ht="12.8" hidden="false" customHeight="false" outlineLevel="0" collapsed="false">
      <c r="D166" s="0" t="n">
        <v>230</v>
      </c>
      <c r="G166" s="2" t="n">
        <v>1.44285714285714</v>
      </c>
      <c r="Q166" s="0" t="s">
        <v>14</v>
      </c>
    </row>
    <row r="167" customFormat="false" ht="13.8" hidden="false" customHeight="false" outlineLevel="0" collapsed="false">
      <c r="B167" s="3" t="n">
        <v>34</v>
      </c>
      <c r="C167" s="3" t="n">
        <v>36</v>
      </c>
      <c r="D167" s="3" t="n">
        <v>35</v>
      </c>
      <c r="E167" s="3"/>
      <c r="F167" s="3"/>
      <c r="G167" s="4" t="n">
        <v>2.3</v>
      </c>
      <c r="H167" s="3"/>
      <c r="I167" s="3" t="n">
        <v>11</v>
      </c>
      <c r="J167" s="3" t="n">
        <v>20</v>
      </c>
      <c r="K167" s="3" t="n">
        <v>16</v>
      </c>
      <c r="L167" s="3"/>
      <c r="M167" s="3"/>
      <c r="N167" s="3"/>
      <c r="O167" s="3" t="n">
        <v>36</v>
      </c>
      <c r="P167" s="3"/>
      <c r="Q167" s="0" t="s">
        <v>15</v>
      </c>
    </row>
    <row r="168" customFormat="false" ht="13.8" hidden="false" customHeight="false" outlineLevel="0" collapsed="false">
      <c r="B168" s="3" t="n">
        <v>11.8</v>
      </c>
      <c r="C168" s="3" t="n">
        <v>13.5</v>
      </c>
      <c r="D168" s="3" t="n">
        <v>12.65</v>
      </c>
      <c r="E168" s="3"/>
      <c r="F168" s="3"/>
      <c r="G168" s="4" t="n">
        <v>3.4</v>
      </c>
      <c r="H168" s="3"/>
      <c r="I168" s="3" t="n">
        <v>8</v>
      </c>
      <c r="J168" s="3" t="n">
        <v>16</v>
      </c>
      <c r="K168" s="3" t="n">
        <v>13</v>
      </c>
      <c r="L168" s="3"/>
      <c r="M168" s="3"/>
      <c r="N168" s="3"/>
      <c r="O168" s="3" t="n">
        <v>44</v>
      </c>
      <c r="P168" s="3"/>
      <c r="Q168" s="0" t="s">
        <v>15</v>
      </c>
    </row>
    <row r="169" customFormat="false" ht="13.8" hidden="false" customHeight="false" outlineLevel="0" collapsed="false">
      <c r="B169" s="3" t="n">
        <v>5</v>
      </c>
      <c r="C169" s="3" t="n">
        <v>6</v>
      </c>
      <c r="D169" s="3" t="n">
        <v>5.5</v>
      </c>
      <c r="E169" s="3"/>
      <c r="F169" s="3"/>
      <c r="G169" s="4" t="n">
        <v>4</v>
      </c>
      <c r="H169" s="3"/>
      <c r="I169" s="3" t="n">
        <v>7</v>
      </c>
      <c r="J169" s="3" t="n">
        <v>15</v>
      </c>
      <c r="K169" s="3" t="n">
        <v>12</v>
      </c>
      <c r="L169" s="3"/>
      <c r="M169" s="3"/>
      <c r="N169" s="3"/>
      <c r="O169" s="3" t="n">
        <v>48</v>
      </c>
      <c r="P169" s="3"/>
      <c r="Q169" s="0" t="s">
        <v>15</v>
      </c>
    </row>
    <row r="170" customFormat="false" ht="12.8" hidden="false" customHeight="false" outlineLevel="0" collapsed="false">
      <c r="D170" s="0" t="n">
        <v>0</v>
      </c>
      <c r="G170" s="2" t="n">
        <v>5</v>
      </c>
      <c r="K170" s="0" t="n">
        <v>11</v>
      </c>
      <c r="O170" s="0" t="n">
        <v>55</v>
      </c>
      <c r="Q170" s="0" t="s">
        <v>15</v>
      </c>
    </row>
    <row r="171" customFormat="false" ht="12.8" hidden="false" customHeight="false" outlineLevel="0" collapsed="false">
      <c r="D171" s="0" t="n">
        <v>554</v>
      </c>
      <c r="G171" s="2" t="n">
        <v>4</v>
      </c>
      <c r="I171" s="0" t="n">
        <v>9.5</v>
      </c>
      <c r="J171" s="0" t="n">
        <v>18.5</v>
      </c>
      <c r="K171" s="0" t="n">
        <v>14</v>
      </c>
      <c r="O171" s="0" t="n">
        <v>52</v>
      </c>
      <c r="Q171" s="0" t="s">
        <v>15</v>
      </c>
    </row>
    <row r="172" customFormat="false" ht="12.8" hidden="false" customHeight="false" outlineLevel="0" collapsed="false">
      <c r="D172" s="0" t="n">
        <v>515</v>
      </c>
      <c r="G172" s="2" t="n">
        <v>1</v>
      </c>
      <c r="I172" s="0" t="n">
        <v>33.3</v>
      </c>
      <c r="J172" s="0" t="n">
        <v>40</v>
      </c>
      <c r="K172" s="0" t="n">
        <v>37</v>
      </c>
      <c r="O172" s="0" t="n">
        <v>44</v>
      </c>
      <c r="Q172" s="0" t="s">
        <v>15</v>
      </c>
    </row>
    <row r="173" customFormat="false" ht="12.8" hidden="false" customHeight="false" outlineLevel="0" collapsed="false">
      <c r="D173" s="0" t="n">
        <v>0</v>
      </c>
      <c r="K173" s="0" t="n">
        <v>10.6</v>
      </c>
      <c r="O173" s="0" t="n">
        <v>55.1</v>
      </c>
      <c r="Q173" s="0" t="s">
        <v>16</v>
      </c>
    </row>
    <row r="174" customFormat="false" ht="12.8" hidden="false" customHeight="false" outlineLevel="0" collapsed="false">
      <c r="D174" s="0" t="n">
        <v>5</v>
      </c>
      <c r="I174" s="0" t="n">
        <v>7</v>
      </c>
      <c r="J174" s="0" t="n">
        <v>15</v>
      </c>
      <c r="K174" s="0" t="n">
        <v>12</v>
      </c>
      <c r="O174" s="0" t="n">
        <v>43</v>
      </c>
      <c r="P174" s="0" t="n">
        <v>7</v>
      </c>
      <c r="Q174" s="0" t="s">
        <v>16</v>
      </c>
    </row>
    <row r="175" customFormat="false" ht="12.8" hidden="false" customHeight="false" outlineLevel="0" collapsed="false">
      <c r="D175" s="0" t="n">
        <v>14</v>
      </c>
      <c r="I175" s="0" t="n">
        <v>9</v>
      </c>
      <c r="J175" s="0" t="n">
        <v>18</v>
      </c>
      <c r="K175" s="0" t="n">
        <v>14</v>
      </c>
      <c r="O175" s="0" t="n">
        <v>48</v>
      </c>
      <c r="P175" s="0" t="n">
        <v>5</v>
      </c>
      <c r="Q175" s="0" t="s">
        <v>16</v>
      </c>
    </row>
    <row r="176" customFormat="false" ht="12.8" hidden="false" customHeight="false" outlineLevel="0" collapsed="false">
      <c r="D176" s="0" t="n">
        <v>35</v>
      </c>
      <c r="I176" s="0" t="n">
        <v>12</v>
      </c>
      <c r="J176" s="0" t="n">
        <v>21</v>
      </c>
      <c r="K176" s="0" t="n">
        <v>17</v>
      </c>
      <c r="O176" s="0" t="n">
        <v>35</v>
      </c>
      <c r="P176" s="0" t="n">
        <v>1</v>
      </c>
      <c r="Q176" s="0" t="s">
        <v>16</v>
      </c>
    </row>
    <row r="177" customFormat="false" ht="12.8" hidden="false" customHeight="false" outlineLevel="0" collapsed="false">
      <c r="D177" s="0" t="n">
        <v>37</v>
      </c>
      <c r="I177" s="0" t="n">
        <v>11</v>
      </c>
      <c r="J177" s="0" t="n">
        <v>20</v>
      </c>
      <c r="K177" s="0" t="n">
        <v>16</v>
      </c>
      <c r="O177" s="0" t="n">
        <v>38</v>
      </c>
      <c r="P177" s="0" t="n">
        <v>5</v>
      </c>
      <c r="Q177" s="0" t="s">
        <v>16</v>
      </c>
    </row>
    <row r="178" customFormat="false" ht="12.8" hidden="false" customHeight="false" outlineLevel="0" collapsed="false">
      <c r="D178" s="0" t="n">
        <v>103</v>
      </c>
      <c r="I178" s="0" t="n">
        <v>26</v>
      </c>
      <c r="J178" s="0" t="n">
        <v>34</v>
      </c>
      <c r="K178" s="0" t="n">
        <v>30</v>
      </c>
      <c r="M178" s="0" t="n">
        <v>28</v>
      </c>
      <c r="N178" s="0" t="n">
        <v>33</v>
      </c>
      <c r="O178" s="0" t="n">
        <v>30.5</v>
      </c>
      <c r="Q178" s="0" t="s">
        <v>16</v>
      </c>
    </row>
    <row r="179" customFormat="false" ht="12.8" hidden="false" customHeight="false" outlineLevel="0" collapsed="false">
      <c r="D179" s="0" t="n">
        <v>150</v>
      </c>
      <c r="I179" s="0" t="n">
        <v>20</v>
      </c>
      <c r="J179" s="0" t="n">
        <v>26</v>
      </c>
      <c r="N179" s="0" t="n">
        <v>28</v>
      </c>
      <c r="O179" s="0" t="n">
        <v>28</v>
      </c>
      <c r="Q179" s="0" t="s">
        <v>16</v>
      </c>
    </row>
    <row r="180" customFormat="false" ht="12.8" hidden="false" customHeight="false" outlineLevel="0" collapsed="false">
      <c r="D180" s="0" t="n">
        <v>230</v>
      </c>
      <c r="J180" s="0" t="n">
        <v>17</v>
      </c>
      <c r="K180" s="0" t="n">
        <v>17</v>
      </c>
      <c r="N180" s="0" t="n">
        <v>32</v>
      </c>
      <c r="O180" s="0" t="n">
        <v>32</v>
      </c>
      <c r="Q180" s="0" t="s">
        <v>16</v>
      </c>
    </row>
    <row r="181" customFormat="false" ht="12.8" hidden="false" customHeight="false" outlineLevel="0" collapsed="false">
      <c r="D181" s="0" t="n">
        <v>240</v>
      </c>
      <c r="J181" s="0" t="n">
        <v>16</v>
      </c>
      <c r="K181" s="0" t="n">
        <v>16</v>
      </c>
      <c r="N181" s="0" t="n">
        <v>52</v>
      </c>
      <c r="O181" s="0" t="n">
        <v>52</v>
      </c>
      <c r="Q181" s="0" t="s">
        <v>16</v>
      </c>
    </row>
    <row r="182" customFormat="false" ht="12.8" hidden="false" customHeight="false" outlineLevel="0" collapsed="false">
      <c r="D182" s="0" t="n">
        <v>250</v>
      </c>
      <c r="J182" s="0" t="n">
        <v>13</v>
      </c>
      <c r="K182" s="0" t="n">
        <v>13</v>
      </c>
      <c r="N182" s="0" t="n">
        <v>48</v>
      </c>
      <c r="O182" s="0" t="n">
        <v>48</v>
      </c>
      <c r="Q182" s="0" t="s">
        <v>16</v>
      </c>
    </row>
    <row r="183" customFormat="false" ht="12.8" hidden="false" customHeight="false" outlineLevel="0" collapsed="false">
      <c r="D183" s="0" t="n">
        <v>270</v>
      </c>
      <c r="J183" s="0" t="n">
        <v>14</v>
      </c>
      <c r="K183" s="0" t="n">
        <v>14</v>
      </c>
      <c r="M183" s="0" t="n">
        <v>31</v>
      </c>
      <c r="N183" s="0" t="n">
        <v>41</v>
      </c>
      <c r="O183" s="0" t="n">
        <v>36</v>
      </c>
      <c r="Q183" s="0" t="s">
        <v>16</v>
      </c>
    </row>
    <row r="184" customFormat="false" ht="12.8" hidden="false" customHeight="false" outlineLevel="0" collapsed="false">
      <c r="D184" s="0" t="n">
        <v>380</v>
      </c>
      <c r="I184" s="0" t="n">
        <v>25</v>
      </c>
      <c r="J184" s="0" t="n">
        <v>35</v>
      </c>
      <c r="K184" s="0" t="n">
        <v>29</v>
      </c>
      <c r="M184" s="0" t="n">
        <v>37</v>
      </c>
      <c r="N184" s="0" t="n">
        <v>41</v>
      </c>
      <c r="O184" s="0" t="n">
        <v>39</v>
      </c>
      <c r="Q184" s="0" t="s">
        <v>16</v>
      </c>
    </row>
    <row r="185" customFormat="false" ht="12.8" hidden="false" customHeight="false" outlineLevel="0" collapsed="false">
      <c r="D185" s="0" t="n">
        <v>410</v>
      </c>
      <c r="I185" s="0" t="n">
        <v>25</v>
      </c>
      <c r="J185" s="0" t="n">
        <v>31</v>
      </c>
      <c r="K185" s="0" t="n">
        <v>29.5</v>
      </c>
      <c r="M185" s="0" t="n">
        <v>67</v>
      </c>
      <c r="O185" s="0" t="n">
        <v>67</v>
      </c>
      <c r="Q185" s="0" t="s">
        <v>16</v>
      </c>
    </row>
    <row r="186" customFormat="false" ht="12.8" hidden="false" customHeight="false" outlineLevel="0" collapsed="false">
      <c r="D186" s="0" t="n">
        <v>550</v>
      </c>
      <c r="J186" s="0" t="n">
        <v>11</v>
      </c>
      <c r="K186" s="0" t="n">
        <v>11</v>
      </c>
      <c r="Q186" s="0" t="s">
        <v>17</v>
      </c>
    </row>
    <row r="187" customFormat="false" ht="12.8" hidden="false" customHeight="false" outlineLevel="0" collapsed="false">
      <c r="D187" s="0" t="n">
        <v>0</v>
      </c>
      <c r="G187" s="0" t="n">
        <v>5.2</v>
      </c>
      <c r="K187" s="0" t="n">
        <v>11</v>
      </c>
      <c r="O187" s="0" t="n">
        <v>55</v>
      </c>
      <c r="Q187" s="0" t="s">
        <v>17</v>
      </c>
    </row>
    <row r="188" customFormat="false" ht="12.8" hidden="false" customHeight="false" outlineLevel="0" collapsed="false">
      <c r="B188" s="0" t="n">
        <v>251</v>
      </c>
      <c r="C188" s="0" t="n">
        <v>258</v>
      </c>
      <c r="D188" s="0" t="n">
        <v>254.5</v>
      </c>
      <c r="E188" s="0" t="n">
        <v>3.1</v>
      </c>
      <c r="F188" s="0" t="n">
        <v>5.8</v>
      </c>
      <c r="G188" s="0" t="n">
        <v>3.7</v>
      </c>
      <c r="I188" s="0" t="n">
        <v>9</v>
      </c>
      <c r="J188" s="0" t="n">
        <v>7</v>
      </c>
      <c r="K188" s="0" t="n">
        <v>14</v>
      </c>
      <c r="O188" s="0" t="n">
        <v>52</v>
      </c>
      <c r="Q188" s="0" t="s">
        <v>17</v>
      </c>
    </row>
    <row r="189" customFormat="false" ht="12.8" hidden="false" customHeight="false" outlineLevel="0" collapsed="false">
      <c r="B189" s="0" t="n">
        <v>274</v>
      </c>
      <c r="C189" s="0" t="n">
        <v>283</v>
      </c>
      <c r="D189" s="0" t="n">
        <v>278.5</v>
      </c>
      <c r="E189" s="0" t="n">
        <v>3</v>
      </c>
      <c r="F189" s="0" t="n">
        <v>5.5</v>
      </c>
      <c r="G189" s="0" t="n">
        <v>3.5</v>
      </c>
      <c r="I189" s="0" t="n">
        <v>11</v>
      </c>
      <c r="J189" s="0" t="n">
        <v>20</v>
      </c>
      <c r="K189" s="0" t="n">
        <v>17</v>
      </c>
      <c r="O189" s="0" t="n">
        <v>60</v>
      </c>
      <c r="Q189" s="0" t="s">
        <v>17</v>
      </c>
    </row>
    <row r="190" customFormat="false" ht="12.8" hidden="false" customHeight="false" outlineLevel="0" collapsed="false">
      <c r="B190" s="0" t="n">
        <v>283</v>
      </c>
      <c r="C190" s="0" t="n">
        <v>296</v>
      </c>
      <c r="D190" s="0" t="n">
        <v>289.5</v>
      </c>
      <c r="E190" s="0" t="n">
        <v>2.7</v>
      </c>
      <c r="F190" s="0" t="n">
        <v>5.2</v>
      </c>
      <c r="G190" s="0" t="n">
        <v>3.5</v>
      </c>
      <c r="I190" s="0" t="n">
        <v>10</v>
      </c>
      <c r="J190" s="0" t="n">
        <v>19</v>
      </c>
      <c r="K190" s="0" t="n">
        <v>15</v>
      </c>
      <c r="O190" s="0" t="n">
        <v>52</v>
      </c>
      <c r="Q190" s="0" t="s">
        <v>17</v>
      </c>
    </row>
    <row r="191" customFormat="false" ht="12.8" hidden="false" customHeight="false" outlineLevel="0" collapsed="false">
      <c r="D191" s="0" t="n">
        <v>245</v>
      </c>
      <c r="G191" s="0" t="n">
        <v>3.5</v>
      </c>
      <c r="K191" s="0" t="n">
        <v>14</v>
      </c>
      <c r="O191" s="0" t="n">
        <v>47</v>
      </c>
      <c r="Q191" s="0" t="s">
        <v>17</v>
      </c>
    </row>
    <row r="192" customFormat="false" ht="12.8" hidden="false" customHeight="false" outlineLevel="0" collapsed="false">
      <c r="D192" s="0" t="n">
        <v>255</v>
      </c>
      <c r="G192" s="0" t="n">
        <v>2.8</v>
      </c>
      <c r="K192" s="0" t="n">
        <v>15</v>
      </c>
      <c r="O192" s="0" t="n">
        <v>43</v>
      </c>
      <c r="Q192" s="0" t="s">
        <v>17</v>
      </c>
    </row>
    <row r="193" customFormat="false" ht="12.8" hidden="false" customHeight="false" outlineLevel="0" collapsed="false">
      <c r="D193" s="0" t="n">
        <v>265</v>
      </c>
      <c r="G193" s="0" t="n">
        <v>2.8</v>
      </c>
      <c r="K193" s="0" t="n">
        <v>15</v>
      </c>
      <c r="O193" s="0" t="n">
        <v>43</v>
      </c>
      <c r="Q193" s="0" t="s">
        <v>17</v>
      </c>
    </row>
    <row r="194" customFormat="false" ht="12.8" hidden="false" customHeight="false" outlineLevel="0" collapsed="false">
      <c r="D194" s="0" t="n">
        <v>275</v>
      </c>
      <c r="G194" s="0" t="n">
        <v>4.3</v>
      </c>
      <c r="K194" s="0" t="n">
        <v>12</v>
      </c>
      <c r="O194" s="0" t="n">
        <v>52</v>
      </c>
      <c r="Q194" s="0" t="s">
        <v>17</v>
      </c>
    </row>
    <row r="195" customFormat="false" ht="12.8" hidden="false" customHeight="false" outlineLevel="0" collapsed="false">
      <c r="D195" s="0" t="n">
        <v>285</v>
      </c>
      <c r="G195" s="0" t="n">
        <v>2.4</v>
      </c>
      <c r="K195" s="0" t="n">
        <v>17</v>
      </c>
      <c r="O195" s="0" t="n">
        <v>40</v>
      </c>
      <c r="Q195" s="0" t="s">
        <v>17</v>
      </c>
    </row>
    <row r="196" customFormat="false" ht="12.8" hidden="false" customHeight="false" outlineLevel="0" collapsed="false">
      <c r="D196" s="0" t="n">
        <v>0</v>
      </c>
      <c r="K196" s="0" t="n">
        <v>10.6</v>
      </c>
      <c r="Q196" s="0" t="s">
        <v>17</v>
      </c>
    </row>
    <row r="197" customFormat="false" ht="12.8" hidden="false" customHeight="false" outlineLevel="0" collapsed="false">
      <c r="D197" s="0" t="n">
        <v>5</v>
      </c>
      <c r="I197" s="0" t="n">
        <v>7</v>
      </c>
      <c r="J197" s="0" t="n">
        <v>15</v>
      </c>
      <c r="K197" s="0" t="n">
        <v>11</v>
      </c>
      <c r="Q197" s="0" t="s">
        <v>17</v>
      </c>
    </row>
    <row r="198" customFormat="false" ht="12.8" hidden="false" customHeight="false" outlineLevel="0" collapsed="false">
      <c r="D198" s="0" t="n">
        <v>14</v>
      </c>
      <c r="I198" s="0" t="n">
        <v>9</v>
      </c>
      <c r="J198" s="0" t="n">
        <v>18</v>
      </c>
      <c r="K198" s="0" t="n">
        <v>13.5</v>
      </c>
      <c r="Q198" s="0" t="s">
        <v>17</v>
      </c>
    </row>
    <row r="199" customFormat="false" ht="12.8" hidden="false" customHeight="false" outlineLevel="0" collapsed="false">
      <c r="D199" s="0" t="n">
        <v>35</v>
      </c>
      <c r="I199" s="0" t="n">
        <v>12</v>
      </c>
      <c r="J199" s="0" t="n">
        <v>21</v>
      </c>
      <c r="K199" s="0" t="n">
        <v>16.5</v>
      </c>
      <c r="Q199" s="0" t="s">
        <v>17</v>
      </c>
    </row>
    <row r="200" customFormat="false" ht="12.8" hidden="false" customHeight="false" outlineLevel="0" collapsed="false">
      <c r="D200" s="0" t="n">
        <v>37</v>
      </c>
      <c r="I200" s="0" t="n">
        <v>11</v>
      </c>
      <c r="J200" s="0" t="n">
        <v>20</v>
      </c>
      <c r="K200" s="0" t="n">
        <v>15.5</v>
      </c>
      <c r="Q200" s="0" t="s">
        <v>17</v>
      </c>
    </row>
    <row r="201" customFormat="false" ht="12.8" hidden="false" customHeight="false" outlineLevel="0" collapsed="false">
      <c r="B201" s="0" t="n">
        <v>94</v>
      </c>
      <c r="C201" s="0" t="n">
        <v>112</v>
      </c>
      <c r="D201" s="0" t="n">
        <v>103</v>
      </c>
      <c r="I201" s="0" t="n">
        <v>26</v>
      </c>
      <c r="J201" s="0" t="n">
        <v>34</v>
      </c>
      <c r="K201" s="0" t="n">
        <v>30</v>
      </c>
      <c r="Q201" s="0" t="s">
        <v>17</v>
      </c>
    </row>
    <row r="202" customFormat="false" ht="12.8" hidden="false" customHeight="false" outlineLevel="0" collapsed="false">
      <c r="B202" s="0" t="n">
        <v>112</v>
      </c>
      <c r="C202" s="0" t="n">
        <v>124</v>
      </c>
      <c r="D202" s="0" t="n">
        <v>118</v>
      </c>
      <c r="I202" s="0" t="n">
        <v>31</v>
      </c>
      <c r="J202" s="0" t="n">
        <v>38</v>
      </c>
      <c r="K202" s="0" t="n">
        <v>34.5</v>
      </c>
      <c r="Q202" s="0" t="s">
        <v>17</v>
      </c>
    </row>
    <row r="203" customFormat="false" ht="12.8" hidden="false" customHeight="false" outlineLevel="0" collapsed="false">
      <c r="D203" s="0" t="n">
        <v>150</v>
      </c>
      <c r="I203" s="0" t="n">
        <v>21</v>
      </c>
      <c r="J203" s="0" t="n">
        <v>29</v>
      </c>
      <c r="K203" s="0" t="n">
        <v>25</v>
      </c>
      <c r="Q203" s="0" t="s">
        <v>17</v>
      </c>
    </row>
    <row r="204" customFormat="false" ht="12.8" hidden="false" customHeight="false" outlineLevel="0" collapsed="false">
      <c r="D204" s="0" t="n">
        <v>230</v>
      </c>
      <c r="I204" s="0" t="n">
        <v>12</v>
      </c>
      <c r="J204" s="0" t="n">
        <v>21</v>
      </c>
      <c r="K204" s="0" t="n">
        <v>16.5</v>
      </c>
      <c r="Q204" s="0" t="s">
        <v>17</v>
      </c>
    </row>
    <row r="205" customFormat="false" ht="12.8" hidden="false" customHeight="false" outlineLevel="0" collapsed="false">
      <c r="D205" s="0" t="n">
        <v>240</v>
      </c>
      <c r="I205" s="0" t="n">
        <v>11</v>
      </c>
      <c r="J205" s="0" t="n">
        <v>20</v>
      </c>
      <c r="K205" s="0" t="n">
        <v>15.5</v>
      </c>
      <c r="Q205" s="0" t="s">
        <v>17</v>
      </c>
    </row>
    <row r="206" customFormat="false" ht="12.8" hidden="false" customHeight="false" outlineLevel="0" collapsed="false">
      <c r="B206" s="0" t="n">
        <v>251</v>
      </c>
      <c r="C206" s="0" t="n">
        <v>258</v>
      </c>
      <c r="D206" s="0" t="n">
        <v>254.5</v>
      </c>
      <c r="I206" s="0" t="n">
        <v>9</v>
      </c>
      <c r="J206" s="0" t="n">
        <v>17</v>
      </c>
      <c r="K206" s="0" t="n">
        <v>13</v>
      </c>
      <c r="Q206" s="0" t="s">
        <v>17</v>
      </c>
    </row>
    <row r="207" customFormat="false" ht="12.8" hidden="false" customHeight="false" outlineLevel="0" collapsed="false">
      <c r="D207" s="0" t="n">
        <v>270</v>
      </c>
      <c r="I207" s="0" t="n">
        <v>9</v>
      </c>
      <c r="J207" s="0" t="n">
        <v>18</v>
      </c>
      <c r="K207" s="0" t="n">
        <v>13.5</v>
      </c>
      <c r="Q207" s="0" t="s">
        <v>17</v>
      </c>
    </row>
    <row r="208" customFormat="false" ht="12.8" hidden="false" customHeight="false" outlineLevel="0" collapsed="false">
      <c r="D208" s="0" t="n">
        <v>380</v>
      </c>
      <c r="I208" s="0" t="n">
        <v>31</v>
      </c>
      <c r="J208" s="0" t="n">
        <v>38</v>
      </c>
      <c r="K208" s="0" t="n">
        <v>34.5</v>
      </c>
      <c r="Q208" s="0" t="s">
        <v>17</v>
      </c>
    </row>
    <row r="209" customFormat="false" ht="12.8" hidden="false" customHeight="false" outlineLevel="0" collapsed="false">
      <c r="D209" s="0" t="n">
        <v>420</v>
      </c>
      <c r="I209" s="0" t="n">
        <v>29</v>
      </c>
      <c r="J209" s="0" t="n">
        <v>36</v>
      </c>
      <c r="K209" s="0" t="n">
        <v>32.5</v>
      </c>
      <c r="Q209" s="0" t="s">
        <v>17</v>
      </c>
    </row>
    <row r="210" customFormat="false" ht="12.8" hidden="false" customHeight="false" outlineLevel="0" collapsed="false">
      <c r="D210" s="0" t="n">
        <v>515</v>
      </c>
      <c r="I210" s="0" t="n">
        <v>34</v>
      </c>
      <c r="J210" s="0" t="n">
        <v>40</v>
      </c>
      <c r="K210" s="0" t="n">
        <v>37</v>
      </c>
      <c r="Q210" s="0" t="s">
        <v>17</v>
      </c>
    </row>
    <row r="211" customFormat="false" ht="12.8" hidden="false" customHeight="false" outlineLevel="0" collapsed="false">
      <c r="D211" s="0" t="n">
        <v>544</v>
      </c>
      <c r="I211" s="0" t="n">
        <v>9</v>
      </c>
      <c r="J211" s="0" t="n">
        <v>18.5</v>
      </c>
      <c r="K211" s="0" t="n">
        <v>13.75</v>
      </c>
      <c r="Q211" s="0" t="s">
        <v>17</v>
      </c>
    </row>
    <row r="212" customFormat="false" ht="12.8" hidden="false" customHeight="false" outlineLevel="0" collapsed="false">
      <c r="B212" s="0" t="n">
        <f aca="false">D212-1</f>
        <v>30</v>
      </c>
      <c r="C212" s="0" t="n">
        <f aca="false">D212+1</f>
        <v>32</v>
      </c>
      <c r="D212" s="0" t="n">
        <v>31</v>
      </c>
      <c r="E212" s="0" t="n">
        <f aca="false">G212-0.23</f>
        <v>2.01</v>
      </c>
      <c r="F212" s="0" t="n">
        <f aca="false">G212+0.25</f>
        <v>2.49</v>
      </c>
      <c r="G212" s="0" t="n">
        <v>2.24</v>
      </c>
      <c r="Q212" s="0" t="s">
        <v>18</v>
      </c>
    </row>
    <row r="213" customFormat="false" ht="12.8" hidden="false" customHeight="false" outlineLevel="0" collapsed="false">
      <c r="D213" s="0" t="n">
        <v>33.9</v>
      </c>
      <c r="E213" s="0" t="n">
        <f aca="false">G213-0.47</f>
        <v>1.98</v>
      </c>
      <c r="F213" s="0" t="n">
        <f aca="false">G213+0.57</f>
        <v>3.02</v>
      </c>
      <c r="G213" s="0" t="n">
        <v>2.45</v>
      </c>
      <c r="Q213" s="0" t="s">
        <v>18</v>
      </c>
    </row>
    <row r="214" customFormat="false" ht="12.8" hidden="false" customHeight="false" outlineLevel="0" collapsed="false">
      <c r="B214" s="0" t="n">
        <f aca="false">D214-1</f>
        <v>38</v>
      </c>
      <c r="C214" s="0" t="n">
        <f aca="false">D214+1</f>
        <v>40</v>
      </c>
      <c r="D214" s="0" t="n">
        <v>39</v>
      </c>
      <c r="E214" s="0" t="n">
        <f aca="false">G214-0.17</f>
        <v>1.92</v>
      </c>
      <c r="F214" s="0" t="n">
        <f aca="false">G214+0.18</f>
        <v>2.27</v>
      </c>
      <c r="G214" s="0" t="n">
        <v>2.09</v>
      </c>
      <c r="Q214" s="0" t="s">
        <v>18</v>
      </c>
    </row>
    <row r="215" customFormat="false" ht="12.8" hidden="false" customHeight="false" outlineLevel="0" collapsed="false">
      <c r="B215" s="0" t="n">
        <f aca="false">D215-1</f>
        <v>38</v>
      </c>
      <c r="C215" s="0" t="n">
        <f aca="false">D215+1</f>
        <v>40</v>
      </c>
      <c r="D215" s="0" t="n">
        <v>39</v>
      </c>
      <c r="E215" s="0" t="n">
        <f aca="false">G215-0.32</f>
        <v>1.79</v>
      </c>
      <c r="F215" s="0" t="n">
        <f aca="false">G215+0.36</f>
        <v>2.47</v>
      </c>
      <c r="G215" s="0" t="n">
        <v>2.11</v>
      </c>
      <c r="Q215" s="0" t="s">
        <v>18</v>
      </c>
    </row>
    <row r="216" customFormat="false" ht="12.8" hidden="false" customHeight="false" outlineLevel="0" collapsed="false">
      <c r="B216" s="0" t="n">
        <f aca="false">D216-1.5</f>
        <v>41</v>
      </c>
      <c r="C216" s="0" t="n">
        <f aca="false">D216+1.5</f>
        <v>44</v>
      </c>
      <c r="D216" s="0" t="n">
        <v>42.5</v>
      </c>
      <c r="E216" s="0" t="n">
        <f aca="false">G216-0.18</f>
        <v>2.02</v>
      </c>
      <c r="F216" s="0" t="n">
        <f aca="false">G216+0.19</f>
        <v>2.39</v>
      </c>
      <c r="G216" s="0" t="n">
        <v>2.2</v>
      </c>
      <c r="Q216" s="0" t="s">
        <v>18</v>
      </c>
    </row>
    <row r="217" customFormat="false" ht="12.8" hidden="false" customHeight="false" outlineLevel="0" collapsed="false">
      <c r="B217" s="0" t="n">
        <f aca="false">D217-1</f>
        <v>43</v>
      </c>
      <c r="C217" s="0" t="n">
        <f aca="false">D217+1</f>
        <v>45</v>
      </c>
      <c r="D217" s="0" t="n">
        <v>44</v>
      </c>
      <c r="E217" s="0" t="n">
        <f aca="false">G217-0.18</f>
        <v>1.82</v>
      </c>
      <c r="F217" s="0" t="n">
        <f aca="false">G217+0.2</f>
        <v>2.2</v>
      </c>
      <c r="G217" s="0" t="n">
        <v>2</v>
      </c>
      <c r="Q217" s="0" t="s">
        <v>18</v>
      </c>
    </row>
    <row r="218" customFormat="false" ht="12.8" hidden="false" customHeight="false" outlineLevel="0" collapsed="false">
      <c r="B218" s="0" t="n">
        <f aca="false">D218-1</f>
        <v>46</v>
      </c>
      <c r="C218" s="0" t="n">
        <f aca="false">D218+1</f>
        <v>48</v>
      </c>
      <c r="D218" s="0" t="n">
        <v>47</v>
      </c>
      <c r="E218" s="0" t="n">
        <f aca="false">G218-0.21</f>
        <v>1.86</v>
      </c>
      <c r="F218" s="0" t="n">
        <f aca="false">G218+0.23</f>
        <v>2.3</v>
      </c>
      <c r="G218" s="0" t="n">
        <v>2.07</v>
      </c>
      <c r="Q218" s="0" t="s">
        <v>18</v>
      </c>
    </row>
    <row r="219" customFormat="false" ht="12.8" hidden="false" customHeight="false" outlineLevel="0" collapsed="false">
      <c r="B219" s="0" t="n">
        <f aca="false">D219-1.5</f>
        <v>48.4</v>
      </c>
      <c r="C219" s="0" t="n">
        <f aca="false">D219+1.5</f>
        <v>51.4</v>
      </c>
      <c r="D219" s="0" t="n">
        <v>49.9</v>
      </c>
      <c r="E219" s="0" t="n">
        <f aca="false">G219-0.21</f>
        <v>2.08</v>
      </c>
      <c r="F219" s="0" t="n">
        <f aca="false">G219+0.22</f>
        <v>2.51</v>
      </c>
      <c r="G219" s="0" t="n">
        <v>2.29</v>
      </c>
      <c r="Q219" s="0" t="s">
        <v>18</v>
      </c>
    </row>
    <row r="220" customFormat="false" ht="12.8" hidden="false" customHeight="false" outlineLevel="0" collapsed="false">
      <c r="B220" s="0" t="n">
        <f aca="false">D220-0.1</f>
        <v>50.6</v>
      </c>
      <c r="C220" s="0" t="n">
        <f aca="false">D220+0.1</f>
        <v>50.8</v>
      </c>
      <c r="D220" s="0" t="n">
        <v>50.7</v>
      </c>
      <c r="E220" s="0" t="n">
        <f aca="false">G220-0.24</f>
        <v>1.87</v>
      </c>
      <c r="F220" s="0" t="n">
        <f aca="false">G220+0.26</f>
        <v>2.37</v>
      </c>
      <c r="G220" s="0" t="n">
        <v>2.11</v>
      </c>
      <c r="Q220" s="0" t="s">
        <v>18</v>
      </c>
    </row>
    <row r="221" customFormat="false" ht="12.8" hidden="false" customHeight="false" outlineLevel="0" collapsed="false">
      <c r="B221" s="0" t="n">
        <f aca="false">D221-0.1</f>
        <v>50.7</v>
      </c>
      <c r="C221" s="0" t="n">
        <f aca="false">D221+0.1</f>
        <v>50.9</v>
      </c>
      <c r="D221" s="0" t="n">
        <v>50.8</v>
      </c>
      <c r="E221" s="0" t="n">
        <f aca="false">G221-0.23</f>
        <v>1.93</v>
      </c>
      <c r="F221" s="0" t="n">
        <f aca="false">G221+0.25</f>
        <v>2.41</v>
      </c>
      <c r="G221" s="0" t="n">
        <v>2.16</v>
      </c>
      <c r="Q221" s="0" t="s">
        <v>18</v>
      </c>
    </row>
    <row r="222" customFormat="false" ht="12.8" hidden="false" customHeight="false" outlineLevel="0" collapsed="false">
      <c r="B222" s="0" t="n">
        <f aca="false">D222-0.1</f>
        <v>53.3</v>
      </c>
      <c r="C222" s="0" t="n">
        <f aca="false">D222+0.1</f>
        <v>53.5</v>
      </c>
      <c r="D222" s="0" t="n">
        <v>53.4</v>
      </c>
      <c r="E222" s="0" t="n">
        <f aca="false">G222-0.18</f>
        <v>1.83</v>
      </c>
      <c r="F222" s="0" t="n">
        <f aca="false">G222+0.2</f>
        <v>2.21</v>
      </c>
      <c r="G222" s="0" t="n">
        <v>2.01</v>
      </c>
      <c r="Q222" s="0" t="s">
        <v>18</v>
      </c>
    </row>
    <row r="223" customFormat="false" ht="12.8" hidden="false" customHeight="false" outlineLevel="0" collapsed="false">
      <c r="B223" s="0" t="n">
        <f aca="false">D223-1</f>
        <v>52.5</v>
      </c>
      <c r="C223" s="0" t="n">
        <f aca="false">D223+1</f>
        <v>54.5</v>
      </c>
      <c r="D223" s="0" t="n">
        <v>53.5</v>
      </c>
      <c r="E223" s="0" t="n">
        <f aca="false">G223-0.22</f>
        <v>2.04</v>
      </c>
      <c r="F223" s="0" t="n">
        <f aca="false">G223+0.24</f>
        <v>2.5</v>
      </c>
      <c r="G223" s="0" t="n">
        <v>2.26</v>
      </c>
      <c r="Q223" s="0" t="s">
        <v>18</v>
      </c>
    </row>
    <row r="224" customFormat="false" ht="12.8" hidden="false" customHeight="false" outlineLevel="0" collapsed="false">
      <c r="B224" s="0" t="n">
        <f aca="false">D224-1.5</f>
        <v>53.4</v>
      </c>
      <c r="C224" s="0" t="n">
        <f aca="false">D224+1.5</f>
        <v>56.4</v>
      </c>
      <c r="D224" s="0" t="n">
        <v>54.9</v>
      </c>
      <c r="E224" s="0" t="n">
        <f aca="false">G224-0.2</f>
        <v>2.23</v>
      </c>
      <c r="F224" s="0" t="n">
        <f aca="false">G224+0.22</f>
        <v>2.65</v>
      </c>
      <c r="G224" s="0" t="n">
        <v>2.43</v>
      </c>
      <c r="Q224" s="0" t="s">
        <v>18</v>
      </c>
    </row>
    <row r="225" customFormat="false" ht="12.8" hidden="false" customHeight="false" outlineLevel="0" collapsed="false">
      <c r="B225" s="0" t="n">
        <f aca="false">D225-1.5</f>
        <v>53.8</v>
      </c>
      <c r="C225" s="0" t="n">
        <f aca="false">D225+1.5</f>
        <v>56.8</v>
      </c>
      <c r="D225" s="0" t="n">
        <v>55.3</v>
      </c>
      <c r="E225" s="0" t="n">
        <f aca="false">G225-0.23</f>
        <v>2.65</v>
      </c>
      <c r="F225" s="0" t="n">
        <f aca="false">G225+0.23</f>
        <v>3.11</v>
      </c>
      <c r="G225" s="0" t="n">
        <v>2.88</v>
      </c>
      <c r="Q22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2018-04-10T16:00:33Z</dcterms:created>
  <dc:creator>Oscar Branson</dc:creator>
  <dc:description/>
  <dc:language>en-GB</dc:language>
  <cp:lastModifiedBy>Oscar Branson</cp:lastModifiedBy>
  <dcterms:modified xsi:type="dcterms:W3CDTF">2019-08-30T16:19:14Z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