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reativespark.sharepoint.com/sites/CSparkOperations-FabLab2/Shared Documents/FabLab/OPERATIONS/"/>
    </mc:Choice>
  </mc:AlternateContent>
  <xr:revisionPtr revIDLastSave="244" documentId="8_{F5CF3974-DF67-44C8-BACF-5ABD85B32455}" xr6:coauthVersionLast="47" xr6:coauthVersionMax="47" xr10:uidLastSave="{99270A5C-046D-4987-94DC-8B125196BCB0}"/>
  <bookViews>
    <workbookView xWindow="-120" yWindow="-120" windowWidth="29040" windowHeight="15720" xr2:uid="{00000000-000D-0000-FFFF-FFFF00000000}"/>
  </bookViews>
  <sheets>
    <sheet name="Calculator" sheetId="1" r:id="rId1"/>
    <sheet name="Calc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I3" i="2" s="1"/>
  <c r="G9" i="1"/>
  <c r="C18" i="2"/>
  <c r="J3" i="2"/>
  <c r="A3" i="2" l="1"/>
  <c r="H19" i="1"/>
  <c r="G19" i="1"/>
  <c r="H18" i="1"/>
  <c r="G18" i="1"/>
  <c r="K11" i="2"/>
  <c r="K7" i="2"/>
  <c r="K3" i="2"/>
  <c r="J7" i="2"/>
  <c r="J11" i="2"/>
  <c r="I11" i="2"/>
  <c r="A11" i="2"/>
  <c r="I7" i="2"/>
  <c r="A7" i="2"/>
  <c r="H7" i="2" l="1"/>
  <c r="H3" i="2"/>
  <c r="H11" i="2"/>
  <c r="D4" i="1" l="1"/>
  <c r="C4" i="1"/>
  <c r="A3" i="1"/>
  <c r="A4" i="1" s="1"/>
</calcChain>
</file>

<file path=xl/sharedStrings.xml><?xml version="1.0" encoding="utf-8"?>
<sst xmlns="http://schemas.openxmlformats.org/spreadsheetml/2006/main" count="44" uniqueCount="29">
  <si>
    <t>Chip load calculator</t>
  </si>
  <si>
    <t>Inch Conversion</t>
  </si>
  <si>
    <t>Chip Load</t>
  </si>
  <si>
    <t>Feed Rate</t>
  </si>
  <si>
    <t>RPM</t>
  </si>
  <si>
    <t>Number of Flutes</t>
  </si>
  <si>
    <t>Cut depth 2x Tool Diameter reduce chipload by 20-25%</t>
  </si>
  <si>
    <t>Cut depth 3x Tool Diameter reduce chipload by 40-50%</t>
  </si>
  <si>
    <t>Tool Diameter (mm)</t>
  </si>
  <si>
    <t>Hardwood (mm)</t>
  </si>
  <si>
    <t>Softwood/Plywood (mm)</t>
  </si>
  <si>
    <t>🦅The land of inches 🦅</t>
  </si>
  <si>
    <t>Solving for Chipload (mm)</t>
  </si>
  <si>
    <t>Feed Rate mm/min</t>
  </si>
  <si>
    <t>Solving for Chipload (inch)</t>
  </si>
  <si>
    <t>Feed Rate inch/min</t>
  </si>
  <si>
    <t>Inch Factor</t>
  </si>
  <si>
    <t>Solving for Feedrate (mm)</t>
  </si>
  <si>
    <t>Chipload (mm)</t>
  </si>
  <si>
    <t>Solving for Feedrate (inch)</t>
  </si>
  <si>
    <t>Chipload (inch)</t>
  </si>
  <si>
    <t>Solving for RPM</t>
  </si>
  <si>
    <t>8mm#</t>
  </si>
  <si>
    <t>Hardwood</t>
  </si>
  <si>
    <t>Ply</t>
  </si>
  <si>
    <t>MDF</t>
  </si>
  <si>
    <t>Composite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</si>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</sst>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indexed="8"/>
      <name val="Calibri"/>
    </font>
    <font>
      <b/>
      <sz val="16"/>
      <color indexed="9"/>
      <name val="Arial"/>
    </font>
    <font>
      <b/>
      <sz val="11"/>
      <color indexed="10"/>
      <name val="Arial"/>
    </font>
    <font>
      <b/>
      <sz val="11"/>
      <color indexed="9"/>
      <name val="Arial"/>
    </font>
    <font>
      <b/>
      <sz val="10"/>
      <color indexed="10"/>
      <name val="Segoe UI"/>
    </font>
    <font>
      <b/>
      <sz val="12"/>
      <color indexed="9"/>
      <name val="Arial"/>
    </font>
    <font>
      <sz val="12"/>
      <color indexed="13"/>
      <name val="Arial"/>
    </font>
    <font>
      <b/>
      <sz val="11"/>
      <color rgb="FFFA7D00"/>
      <name val="Helvetica Neue"/>
      <family val="2"/>
      <scheme val="minor"/>
    </font>
    <font>
      <sz val="48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2F2F2"/>
      </patternFill>
    </fill>
  </fills>
  <borders count="16">
    <border>
      <left/>
      <right/>
      <top/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thin">
        <color indexed="11"/>
      </right>
      <top style="medium">
        <color indexed="10"/>
      </top>
      <bottom style="medium">
        <color indexed="10"/>
      </bottom>
      <diagonal/>
    </border>
    <border>
      <left style="thin">
        <color indexed="11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11"/>
      </left>
      <right style="thin">
        <color indexed="11"/>
      </right>
      <top style="medium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thin">
        <color indexed="11"/>
      </left>
      <right style="thin">
        <color indexed="11"/>
      </right>
      <top style="medium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7" fillId="7" borderId="12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/>
    <xf numFmtId="0" fontId="4" fillId="0" borderId="8" xfId="0" applyFont="1" applyBorder="1" applyAlignment="1">
      <alignment horizontal="center"/>
    </xf>
    <xf numFmtId="49" fontId="5" fillId="5" borderId="9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3" borderId="9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8" fillId="0" borderId="13" xfId="0" applyFont="1" applyBorder="1"/>
    <xf numFmtId="0" fontId="0" fillId="0" borderId="14" xfId="0" applyBorder="1"/>
    <xf numFmtId="0" fontId="9" fillId="0" borderId="14" xfId="0" applyFont="1" applyBorder="1"/>
    <xf numFmtId="0" fontId="10" fillId="0" borderId="0" xfId="0" applyFont="1"/>
    <xf numFmtId="0" fontId="9" fillId="0" borderId="14" xfId="0" applyFont="1" applyFill="1" applyBorder="1"/>
    <xf numFmtId="165" fontId="7" fillId="7" borderId="12" xfId="1" applyNumberFormat="1"/>
    <xf numFmtId="0" fontId="9" fillId="0" borderId="15" xfId="0" applyFont="1" applyBorder="1"/>
    <xf numFmtId="0" fontId="0" fillId="0" borderId="15" xfId="0" applyBorder="1"/>
    <xf numFmtId="0" fontId="0" fillId="0" borderId="0" xfId="0" applyBorder="1"/>
    <xf numFmtId="0" fontId="9" fillId="0" borderId="0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FBE4D5"/>
      <rgbColor rgb="FF70AD47"/>
      <rgbColor rgb="FFE2EFD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45719</xdr:rowOff>
    </xdr:from>
    <xdr:to>
      <xdr:col>4</xdr:col>
      <xdr:colOff>1367509</xdr:colOff>
      <xdr:row>32</xdr:row>
      <xdr:rowOff>127089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55544"/>
          <a:ext cx="7034884" cy="37008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3</xdr:row>
      <xdr:rowOff>95250</xdr:rowOff>
    </xdr:from>
    <xdr:to>
      <xdr:col>22</xdr:col>
      <xdr:colOff>200435</xdr:colOff>
      <xdr:row>33</xdr:row>
      <xdr:rowOff>79932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D34974-02A0-D6CE-7467-F09872F7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8300" y="1257300"/>
          <a:ext cx="6877460" cy="5699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showGridLines="0" tabSelected="1" topLeftCell="A3" zoomScale="85" zoomScaleNormal="85" workbookViewId="0">
      <selection activeCell="G9" sqref="G9"/>
    </sheetView>
  </sheetViews>
  <sheetFormatPr defaultColWidth="16" defaultRowHeight="14.45" customHeight="1"/>
  <cols>
    <col min="1" max="1" width="22.85546875" style="1" customWidth="1"/>
    <col min="2" max="2" width="20.42578125" style="1" customWidth="1"/>
    <col min="3" max="5" width="20.85546875" style="1" customWidth="1"/>
    <col min="6" max="6" width="16" style="1" customWidth="1"/>
    <col min="7" max="16384" width="16" style="1"/>
  </cols>
  <sheetData>
    <row r="1" spans="1:7" ht="21.6" customHeight="1" thickBot="1">
      <c r="A1" s="22" t="s">
        <v>0</v>
      </c>
      <c r="B1" s="23"/>
      <c r="C1" s="23"/>
      <c r="D1" s="23"/>
      <c r="E1" s="23"/>
      <c r="G1" s="1" t="s">
        <v>1</v>
      </c>
    </row>
    <row r="2" spans="1:7" ht="15" customHeight="1" thickBot="1">
      <c r="A2" s="24" t="s">
        <v>2</v>
      </c>
      <c r="B2" s="25"/>
      <c r="C2" s="2" t="s">
        <v>3</v>
      </c>
      <c r="D2" s="2" t="s">
        <v>4</v>
      </c>
      <c r="E2" s="2" t="s">
        <v>5</v>
      </c>
      <c r="G2" s="1">
        <v>3.9370099999999998E-2</v>
      </c>
    </row>
    <row r="3" spans="1:7" ht="15" customHeight="1" thickBot="1">
      <c r="A3" s="26">
        <f>C3/(E3*D3)</f>
        <v>0.18055555555555555</v>
      </c>
      <c r="B3" s="27"/>
      <c r="C3" s="3">
        <v>6500</v>
      </c>
      <c r="D3" s="3">
        <v>18000</v>
      </c>
      <c r="E3" s="3">
        <v>2</v>
      </c>
    </row>
    <row r="4" spans="1:7" ht="15" customHeight="1" thickBot="1">
      <c r="A4" s="26">
        <f>A3*G2</f>
        <v>7.1084902777777776E-3</v>
      </c>
      <c r="B4" s="27"/>
      <c r="C4" s="3">
        <f>C3*G2</f>
        <v>255.90564999999998</v>
      </c>
      <c r="D4" s="3">
        <f>D3</f>
        <v>18000</v>
      </c>
      <c r="E4" s="3">
        <v>2</v>
      </c>
    </row>
    <row r="5" spans="1:7" ht="15" customHeight="1">
      <c r="A5" s="28" t="s">
        <v>6</v>
      </c>
      <c r="B5" s="29"/>
      <c r="C5" s="29"/>
      <c r="D5" s="29"/>
      <c r="E5" s="29"/>
    </row>
    <row r="6" spans="1:7" ht="15.6" customHeight="1">
      <c r="A6" s="30" t="s">
        <v>7</v>
      </c>
      <c r="B6" s="31"/>
      <c r="C6" s="31"/>
      <c r="D6" s="31"/>
      <c r="E6" s="31"/>
    </row>
    <row r="7" spans="1:7" ht="15.6" customHeight="1">
      <c r="A7" s="4"/>
      <c r="B7" s="4"/>
      <c r="C7" s="4"/>
      <c r="D7" s="4"/>
      <c r="E7" s="4"/>
    </row>
    <row r="8" spans="1:7" ht="16.149999999999999" customHeight="1">
      <c r="A8" s="5" t="s">
        <v>8</v>
      </c>
      <c r="B8" s="5" t="s">
        <v>9</v>
      </c>
      <c r="C8" s="6"/>
      <c r="D8" s="5" t="s">
        <v>10</v>
      </c>
      <c r="E8" s="6"/>
      <c r="G8" s="1">
        <v>0.28000000000000003</v>
      </c>
    </row>
    <row r="9" spans="1:7" ht="16.149999999999999" customHeight="1">
      <c r="A9" s="7">
        <v>3.18</v>
      </c>
      <c r="B9" s="7">
        <v>0.08</v>
      </c>
      <c r="C9" s="7">
        <v>0.13</v>
      </c>
      <c r="D9" s="7">
        <v>0.1</v>
      </c>
      <c r="E9" s="7">
        <v>0.15</v>
      </c>
      <c r="G9" s="1">
        <f>G8*0.8</f>
        <v>0.22400000000000003</v>
      </c>
    </row>
    <row r="10" spans="1:7" ht="16.149999999999999" customHeight="1">
      <c r="A10" s="8">
        <v>6.35</v>
      </c>
      <c r="B10" s="8">
        <v>0.23</v>
      </c>
      <c r="C10" s="8">
        <v>0.28000000000000003</v>
      </c>
      <c r="D10" s="8">
        <v>0.28000000000000003</v>
      </c>
      <c r="E10" s="8">
        <v>0.33</v>
      </c>
    </row>
    <row r="11" spans="1:7" ht="16.149999999999999" customHeight="1">
      <c r="A11" s="7">
        <v>9.5299999999999994</v>
      </c>
      <c r="B11" s="7">
        <v>0.38</v>
      </c>
      <c r="C11" s="7">
        <v>0.46</v>
      </c>
      <c r="D11" s="7">
        <v>0.43</v>
      </c>
      <c r="E11" s="7">
        <v>0.51</v>
      </c>
    </row>
    <row r="12" spans="1:7" ht="16.149999999999999" customHeight="1">
      <c r="A12" s="8">
        <v>12.7</v>
      </c>
      <c r="B12" s="8">
        <v>0.48</v>
      </c>
      <c r="C12" s="8">
        <v>0.53</v>
      </c>
      <c r="D12" s="8">
        <v>0.53</v>
      </c>
      <c r="E12" s="8">
        <v>0.57999999999999996</v>
      </c>
    </row>
    <row r="13" spans="1:7" ht="14.45" customHeight="1">
      <c r="A13" s="9"/>
      <c r="B13" s="9"/>
      <c r="C13" s="9"/>
      <c r="D13" s="9"/>
      <c r="E13" s="9"/>
    </row>
    <row r="14" spans="1:7" ht="14.45" customHeight="1">
      <c r="A14" s="10"/>
      <c r="B14" s="10"/>
      <c r="C14" s="10"/>
      <c r="D14" s="10"/>
      <c r="E14" s="10"/>
    </row>
    <row r="15" spans="1:7" ht="14.45" customHeight="1">
      <c r="A15" s="10"/>
      <c r="B15" s="10"/>
      <c r="C15" s="10"/>
      <c r="D15" s="10"/>
      <c r="E15" s="10"/>
    </row>
    <row r="16" spans="1:7" ht="14.45" customHeight="1">
      <c r="A16" s="10"/>
      <c r="B16" s="10"/>
      <c r="C16" s="10"/>
      <c r="D16" s="10"/>
      <c r="E16" s="10"/>
      <c r="G16" s="1" t="s">
        <v>22</v>
      </c>
    </row>
    <row r="17" spans="1:8" ht="14.45" customHeight="1">
      <c r="A17" s="10"/>
      <c r="B17" s="10"/>
      <c r="C17" s="10"/>
      <c r="D17" s="10"/>
      <c r="E17" s="10"/>
      <c r="G17" s="1" t="s">
        <v>27</v>
      </c>
      <c r="H17" s="1" t="s">
        <v>28</v>
      </c>
    </row>
    <row r="18" spans="1:8" ht="14.45" customHeight="1">
      <c r="A18" s="10"/>
      <c r="B18" s="10"/>
      <c r="C18" s="10"/>
      <c r="D18" s="10"/>
      <c r="E18" s="10"/>
      <c r="F18" s="1" t="s">
        <v>23</v>
      </c>
      <c r="G18" s="1">
        <f>0.23+(0.41-0.23)/2</f>
        <v>0.32</v>
      </c>
      <c r="H18" s="1">
        <f>0.28+(0.46-0.28)/2</f>
        <v>0.37</v>
      </c>
    </row>
    <row r="19" spans="1:8" ht="14.45" customHeight="1">
      <c r="A19" s="10"/>
      <c r="B19" s="10"/>
      <c r="C19" s="10"/>
      <c r="D19" s="10"/>
      <c r="E19" s="10"/>
      <c r="F19" s="1" t="s">
        <v>24</v>
      </c>
      <c r="G19" s="1">
        <f>0.28+(0.43-0.28)/2</f>
        <v>0.35499999999999998</v>
      </c>
      <c r="H19" s="1">
        <f>0.33+(0.51-0.33)/2</f>
        <v>0.42000000000000004</v>
      </c>
    </row>
    <row r="20" spans="1:8" ht="14.45" customHeight="1">
      <c r="A20" s="10"/>
      <c r="B20" s="10"/>
      <c r="C20" s="10"/>
      <c r="D20" s="10"/>
      <c r="E20" s="10"/>
      <c r="F20" s="1" t="s">
        <v>25</v>
      </c>
    </row>
    <row r="21" spans="1:8" ht="14.45" customHeight="1">
      <c r="A21" s="10"/>
      <c r="B21" s="10"/>
      <c r="C21" s="10"/>
      <c r="D21" s="10"/>
      <c r="E21" s="10"/>
      <c r="F21" s="1" t="s">
        <v>26</v>
      </c>
    </row>
    <row r="22" spans="1:8" ht="14.45" customHeight="1">
      <c r="A22" s="10"/>
      <c r="B22" s="10"/>
      <c r="C22" s="10"/>
      <c r="D22" s="10"/>
      <c r="E22" s="10"/>
    </row>
    <row r="23" spans="1:8" ht="14.45" customHeight="1">
      <c r="A23" s="10"/>
      <c r="B23" s="10"/>
      <c r="C23" s="10"/>
      <c r="D23" s="10"/>
      <c r="E23" s="10"/>
    </row>
    <row r="24" spans="1:8" ht="14.45" customHeight="1">
      <c r="A24" s="10"/>
      <c r="B24" s="10"/>
      <c r="C24" s="10"/>
      <c r="D24" s="10"/>
      <c r="E24" s="10"/>
    </row>
    <row r="25" spans="1:8" ht="14.45" customHeight="1">
      <c r="A25" s="10"/>
      <c r="B25" s="10"/>
      <c r="C25" s="10"/>
      <c r="D25" s="10"/>
      <c r="E25" s="10"/>
    </row>
    <row r="26" spans="1:8" ht="14.45" customHeight="1">
      <c r="A26" s="10"/>
      <c r="B26" s="10"/>
      <c r="C26" s="10"/>
      <c r="D26" s="10"/>
      <c r="E26" s="10"/>
    </row>
    <row r="27" spans="1:8" ht="14.45" customHeight="1">
      <c r="A27" s="10"/>
      <c r="B27" s="10"/>
      <c r="C27" s="10"/>
      <c r="D27" s="10"/>
      <c r="E27" s="10"/>
    </row>
    <row r="28" spans="1:8" ht="14.45" customHeight="1">
      <c r="A28" s="10"/>
      <c r="B28" s="10"/>
      <c r="C28" s="10"/>
      <c r="D28" s="10"/>
      <c r="E28" s="10"/>
    </row>
    <row r="29" spans="1:8" ht="14.45" customHeight="1">
      <c r="A29" s="10"/>
      <c r="B29" s="10"/>
      <c r="C29" s="10"/>
      <c r="D29" s="10"/>
      <c r="E29" s="10"/>
    </row>
    <row r="30" spans="1:8" ht="14.45" customHeight="1">
      <c r="A30" s="10"/>
      <c r="B30" s="10"/>
      <c r="C30" s="10"/>
      <c r="D30" s="10"/>
      <c r="E30" s="10"/>
    </row>
    <row r="31" spans="1:8" ht="14.45" customHeight="1">
      <c r="A31" s="10"/>
      <c r="B31" s="10"/>
      <c r="C31" s="10"/>
      <c r="D31" s="10"/>
      <c r="E31" s="10"/>
    </row>
    <row r="32" spans="1:8" ht="14.45" customHeight="1">
      <c r="A32" s="10"/>
      <c r="B32" s="10"/>
      <c r="C32" s="10"/>
      <c r="D32" s="10"/>
      <c r="E32" s="10"/>
    </row>
    <row r="33" spans="1:5" ht="14.45" customHeight="1">
      <c r="A33" s="10"/>
      <c r="B33" s="10"/>
      <c r="C33" s="10"/>
      <c r="D33" s="10"/>
      <c r="E33" s="10"/>
    </row>
  </sheetData>
  <mergeCells count="6">
    <mergeCell ref="A1:E1"/>
    <mergeCell ref="A2:B2"/>
    <mergeCell ref="A3:B3"/>
    <mergeCell ref="A5:E5"/>
    <mergeCell ref="A6:E6"/>
    <mergeCell ref="A4:B4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687F-7896-482A-8C7E-44E3D356C142}">
  <dimension ref="A1:N18"/>
  <sheetViews>
    <sheetView topLeftCell="C1" workbookViewId="0">
      <selection activeCell="J22" sqref="J22"/>
    </sheetView>
  </sheetViews>
  <sheetFormatPr defaultRowHeight="15"/>
  <cols>
    <col min="1" max="1" width="24.42578125" bestFit="1" customWidth="1"/>
    <col min="2" max="3" width="18.28515625" bestFit="1" customWidth="1"/>
    <col min="4" max="4" width="16.5703125" bestFit="1" customWidth="1"/>
    <col min="7" max="7" width="20.7109375" style="11" bestFit="1" customWidth="1"/>
    <col min="8" max="8" width="24.42578125" bestFit="1" customWidth="1"/>
    <col min="9" max="10" width="18.28515625" bestFit="1" customWidth="1"/>
    <col min="11" max="11" width="16.5703125" bestFit="1" customWidth="1"/>
    <col min="13" max="13" width="10.5703125" bestFit="1" customWidth="1"/>
  </cols>
  <sheetData>
    <row r="1" spans="1:14" ht="61.5">
      <c r="A1" s="15"/>
      <c r="G1" s="12" t="s">
        <v>11</v>
      </c>
    </row>
    <row r="2" spans="1:14">
      <c r="A2" s="14" t="s">
        <v>12</v>
      </c>
      <c r="B2" s="14" t="s">
        <v>13</v>
      </c>
      <c r="C2" s="14" t="s">
        <v>4</v>
      </c>
      <c r="D2" s="14" t="s">
        <v>5</v>
      </c>
      <c r="H2" s="14" t="s">
        <v>14</v>
      </c>
      <c r="I2" s="14" t="s">
        <v>15</v>
      </c>
      <c r="J2" s="14" t="s">
        <v>4</v>
      </c>
      <c r="K2" s="14" t="s">
        <v>5</v>
      </c>
      <c r="M2" s="16" t="s">
        <v>16</v>
      </c>
    </row>
    <row r="3" spans="1:14">
      <c r="A3" s="17">
        <f>B3/(C3*D3)</f>
        <v>0.02</v>
      </c>
      <c r="B3" s="13">
        <f>4*60</f>
        <v>240</v>
      </c>
      <c r="C3" s="13">
        <v>6000</v>
      </c>
      <c r="D3" s="13">
        <v>2</v>
      </c>
      <c r="H3" s="17">
        <f>I3/(J3*K3)</f>
        <v>7.8740199999999998E-4</v>
      </c>
      <c r="I3" s="13">
        <f>B3*M3</f>
        <v>9.4488240000000001</v>
      </c>
      <c r="J3" s="13">
        <f>C3</f>
        <v>6000</v>
      </c>
      <c r="K3" s="13">
        <f>D3</f>
        <v>2</v>
      </c>
      <c r="M3" s="13">
        <v>3.9370099999999998E-2</v>
      </c>
    </row>
    <row r="4" spans="1:14">
      <c r="B4">
        <v>25</v>
      </c>
    </row>
    <row r="5" spans="1:14">
      <c r="L5" s="20"/>
      <c r="M5" s="20"/>
      <c r="N5" s="20"/>
    </row>
    <row r="6" spans="1:14">
      <c r="A6" s="14" t="s">
        <v>17</v>
      </c>
      <c r="B6" s="14" t="s">
        <v>18</v>
      </c>
      <c r="C6" s="14" t="s">
        <v>4</v>
      </c>
      <c r="D6" s="14" t="s">
        <v>5</v>
      </c>
      <c r="H6" s="14" t="s">
        <v>19</v>
      </c>
      <c r="I6" s="14" t="s">
        <v>20</v>
      </c>
      <c r="J6" s="18" t="s">
        <v>4</v>
      </c>
      <c r="K6" s="14" t="s">
        <v>5</v>
      </c>
      <c r="L6" s="20"/>
      <c r="M6" s="21"/>
      <c r="N6" s="20"/>
    </row>
    <row r="7" spans="1:14">
      <c r="A7" s="17">
        <f>B7*C7*D7</f>
        <v>720</v>
      </c>
      <c r="B7" s="13">
        <v>0.06</v>
      </c>
      <c r="C7" s="13">
        <v>6000</v>
      </c>
      <c r="D7" s="13">
        <v>2</v>
      </c>
      <c r="H7" s="17">
        <f>I7*J7*K7</f>
        <v>28.346471999999999</v>
      </c>
      <c r="I7" s="13">
        <f>B7*M3</f>
        <v>2.3622059999999999E-3</v>
      </c>
      <c r="J7" s="19">
        <f>C7</f>
        <v>6000</v>
      </c>
      <c r="K7" s="13">
        <f>D7</f>
        <v>2</v>
      </c>
      <c r="L7" s="20"/>
      <c r="M7" s="20"/>
      <c r="N7" s="20"/>
    </row>
    <row r="8" spans="1:14">
      <c r="L8" s="20"/>
      <c r="M8" s="20"/>
      <c r="N8" s="20"/>
    </row>
    <row r="10" spans="1:14">
      <c r="A10" s="14" t="s">
        <v>21</v>
      </c>
      <c r="B10" s="14" t="s">
        <v>18</v>
      </c>
      <c r="C10" s="14" t="s">
        <v>13</v>
      </c>
      <c r="D10" s="14" t="s">
        <v>5</v>
      </c>
      <c r="H10" s="14" t="s">
        <v>21</v>
      </c>
      <c r="I10" s="14" t="s">
        <v>20</v>
      </c>
      <c r="J10" s="14" t="s">
        <v>15</v>
      </c>
      <c r="K10" s="14" t="s">
        <v>5</v>
      </c>
    </row>
    <row r="11" spans="1:14">
      <c r="A11" s="17">
        <f>C11/(B11*D11)</f>
        <v>5000</v>
      </c>
      <c r="B11" s="13">
        <v>0.2</v>
      </c>
      <c r="C11" s="13">
        <v>2000</v>
      </c>
      <c r="D11" s="13">
        <v>2</v>
      </c>
      <c r="H11" s="17">
        <f>J11/(I11*K11)</f>
        <v>5000</v>
      </c>
      <c r="I11" s="13">
        <f>B11*M3</f>
        <v>7.8740200000000007E-3</v>
      </c>
      <c r="J11" s="13">
        <f>C11*M3</f>
        <v>78.740200000000002</v>
      </c>
      <c r="K11" s="13">
        <f>D11</f>
        <v>2</v>
      </c>
    </row>
    <row r="18" spans="2:3">
      <c r="B18">
        <v>0.33</v>
      </c>
      <c r="C18">
        <f>B18-B18*0.2</f>
        <v>0.26400000000000001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2531B8C59C047999D3078E6F9CA37" ma:contentTypeVersion="18" ma:contentTypeDescription="Create a new document." ma:contentTypeScope="" ma:versionID="585102154d8b52193e4cd1a483545dea">
  <xsd:schema xmlns:xsd="http://www.w3.org/2001/XMLSchema" xmlns:xs="http://www.w3.org/2001/XMLSchema" xmlns:p="http://schemas.microsoft.com/office/2006/metadata/properties" xmlns:ns2="bafdae7d-e8e4-486a-9c1c-f37947d8ead5" xmlns:ns3="74e5ac0c-2f91-4359-a648-e7b2a1e4078d" targetNamespace="http://schemas.microsoft.com/office/2006/metadata/properties" ma:root="true" ma:fieldsID="08eb14f6bfab0ae5b6cb9e75282257d8" ns2:_="" ns3:_="">
    <xsd:import namespace="bafdae7d-e8e4-486a-9c1c-f37947d8ead5"/>
    <xsd:import namespace="74e5ac0c-2f91-4359-a648-e7b2a1e407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fdae7d-e8e4-486a-9c1c-f37947d8ea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01f0ccb-ee92-4a2a-9659-b1a3e5b53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5ac0c-2f91-4359-a648-e7b2a1e4078d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d271b8f-7552-4d45-a975-03f46e0b6445}" ma:internalName="TaxCatchAll" ma:showField="CatchAllData" ma:web="74e5ac0c-2f91-4359-a648-e7b2a1e40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e5ac0c-2f91-4359-a648-e7b2a1e4078d" xsi:nil="true"/>
    <lcf76f155ced4ddcb4097134ff3c332f xmlns="bafdae7d-e8e4-486a-9c1c-f37947d8ead5">
      <Terms xmlns="http://schemas.microsoft.com/office/infopath/2007/PartnerControls"/>
    </lcf76f155ced4ddcb4097134ff3c332f>
    <SharedWithUsers xmlns="74e5ac0c-2f91-4359-a648-e7b2a1e4078d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0946E6-70D0-4CE9-B1AF-F393A3106E52}"/>
</file>

<file path=customXml/itemProps2.xml><?xml version="1.0" encoding="utf-8"?>
<ds:datastoreItem xmlns:ds="http://schemas.openxmlformats.org/officeDocument/2006/customXml" ds:itemID="{B80899D6-4ADB-447C-919C-247441178763}">
  <ds:schemaRefs>
    <ds:schemaRef ds:uri="http://schemas.microsoft.com/office/2006/metadata/properties"/>
    <ds:schemaRef ds:uri="http://schemas.microsoft.com/office/infopath/2007/PartnerControls"/>
    <ds:schemaRef ds:uri="74e5ac0c-2f91-4359-a648-e7b2a1e4078d"/>
    <ds:schemaRef ds:uri="bafdae7d-e8e4-486a-9c1c-f37947d8ead5"/>
  </ds:schemaRefs>
</ds:datastoreItem>
</file>

<file path=customXml/itemProps3.xml><?xml version="1.0" encoding="utf-8"?>
<ds:datastoreItem xmlns:ds="http://schemas.openxmlformats.org/officeDocument/2006/customXml" ds:itemID="{891F17CF-D287-4D80-A112-6EE3428F6F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Calc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  McAteer</dc:creator>
  <cp:keywords/>
  <dc:description/>
  <cp:lastModifiedBy>Oscar Diaz</cp:lastModifiedBy>
  <cp:revision/>
  <dcterms:created xsi:type="dcterms:W3CDTF">2023-01-11T13:44:14Z</dcterms:created>
  <dcterms:modified xsi:type="dcterms:W3CDTF">2024-06-26T13:44:01Z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0x0101003C42531B8C59C047999D3078E6F9CA37</vt:lpwstr>
  </property>
  <property fmtid="{D5CDD505-2E9C-101B-9397-08002B2CF9AE}" pid="3" name="MediaServiceImageTags">
    <vt:lpwstr/>
  </property>
  <property fmtid="{D5CDD505-2E9C-101B-9397-08002B2CF9AE}" pid="4" name="Order">
    <vt:r8>2136700</vt:r8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</Properties>
</file>