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_FilterDatabase" vbProcedure="false">Sheet1!$A$1:$A$154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Carlos Rodriguez Campos (COMMS-EGM):
</t>
        </r>
        <r>
          <rPr>
            <sz val="9"/>
            <color rgb="FF000000"/>
            <rFont val="Tahoma"/>
            <family val="2"/>
            <charset val="1"/>
          </rPr>
          <t xml:space="preserve">Este xml es unico para crear la instancia, ya que los dos parametros son de tipo key/mandatory y deben ir juntos</t>
        </r>
      </text>
    </comment>
    <comment ref="E1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Carlos Rodriguez Campos (COMMS-EGM):
</t>
        </r>
        <r>
          <rPr>
            <sz val="9"/>
            <color rgb="FF000000"/>
            <rFont val="Tahoma"/>
            <family val="2"/>
            <charset val="1"/>
          </rPr>
          <t xml:space="preserve">Este xml es unico para crear la conexión entre tablas, ya que los 3 parametros son de tipo key/mandatory y deben ir juntos</t>
        </r>
      </text>
    </comment>
  </commentList>
</comments>
</file>

<file path=xl/sharedStrings.xml><?xml version="1.0" encoding="utf-8"?>
<sst xmlns="http://schemas.openxmlformats.org/spreadsheetml/2006/main" count="1163" uniqueCount="266">
  <si>
    <t xml:space="preserve">TEST BLOCK</t>
  </si>
  <si>
    <t xml:space="preserve"> TEST SUB-BLOCK</t>
  </si>
  <si>
    <t xml:space="preserve">TEST PARAM</t>
  </si>
  <si>
    <t xml:space="preserve">CONFIG/STATE</t>
  </si>
  <si>
    <t xml:space="preserve">TEST-ID (XML_FILE_NAME)</t>
  </si>
  <si>
    <t xml:space="preserve">YAML_FILE_NAME</t>
  </si>
  <si>
    <t xml:space="preserve">OPENCONFIG PATH</t>
  </si>
  <si>
    <t xml:space="preserve">OC BASE MODEL</t>
  </si>
  <si>
    <t xml:space="preserve">COMMENTS</t>
  </si>
  <si>
    <t xml:space="preserve">YAML AND XML</t>
  </si>
  <si>
    <t xml:space="preserve">TEST IMPLEMENTED</t>
  </si>
  <si>
    <t xml:space="preserve">TEST SKIPPED</t>
  </si>
  <si>
    <t xml:space="preserve">hw</t>
  </si>
  <si>
    <t xml:space="preserve">config</t>
  </si>
  <si>
    <t xml:space="preserve">/components/component/config/name</t>
  </si>
  <si>
    <t xml:space="preserve">openconfig-platform</t>
  </si>
  <si>
    <t xml:space="preserve">YES</t>
  </si>
  <si>
    <t xml:space="preserve">NO</t>
  </si>
  <si>
    <t xml:space="preserve">cpu</t>
  </si>
  <si>
    <t xml:space="preserve">/components/component/cpu/oc-cpu:utilization/oc-cpu:state/oc-cpu:avg</t>
  </si>
  <si>
    <t xml:space="preserve">/components/component/cpu/oc-cpu:utilization/oc-cpu:state/oc-cpu:instant</t>
  </si>
  <si>
    <t xml:space="preserve">/components/component/cpu/oc-cpu:utilization/oc-cpu:state/oc-cpu:interval</t>
  </si>
  <si>
    <t xml:space="preserve">/components/component/cpu/oc-cpu:utilization/oc-cpu:state/oc-cpu:max</t>
  </si>
  <si>
    <t xml:space="preserve">/components/component/cpu/oc-cpu:utilization/oc-cpu:state/oc-cpu:max-time</t>
  </si>
  <si>
    <t xml:space="preserve">/components/component/cpu/oc-cpu:utilization/oc-cpu:state/oc-cpu:min</t>
  </si>
  <si>
    <t xml:space="preserve">/components/component/cpu/oc-cpu:utilization/oc-cpu:state/oc-cpu:min-time</t>
  </si>
  <si>
    <t xml:space="preserve">fan</t>
  </si>
  <si>
    <t xml:space="preserve">/components/component/fan/state/oc-fan:speed</t>
  </si>
  <si>
    <t xml:space="preserve">linecard</t>
  </si>
  <si>
    <t xml:space="preserve">/components/component/name</t>
  </si>
  <si>
    <t xml:space="preserve">hw_linecard_power_admin.xml</t>
  </si>
  <si>
    <t xml:space="preserve">/components/component/oc-linecard:linecard/oc-linecard:config/oc-linecard:power-admin-state</t>
  </si>
  <si>
    <t xml:space="preserve">https://github.com/sbarguil/Testing-framework/issues/80</t>
  </si>
  <si>
    <t xml:space="preserve">/components/component/oc-linecard:linecard/oc-linecard:state/oc-linecard:power-admin-state</t>
  </si>
  <si>
    <t xml:space="preserve">transceiver</t>
  </si>
  <si>
    <t xml:space="preserve">/components/component/oc-linecard:linecard/oc-linecard:state/oc-linecard:slot-id</t>
  </si>
  <si>
    <t xml:space="preserve">/components/component/oc-transceiver:transceiver/oc-transceiver:config/oc-transceiver:enabled</t>
  </si>
  <si>
    <t xml:space="preserve">https://github.com/sbarguil/Testing-framework/issues/78</t>
  </si>
  <si>
    <t xml:space="preserve">hw_transceiver_enabled_state.xml</t>
  </si>
  <si>
    <t xml:space="preserve">/components/component/oc-transceiver:transceiver/oc-transceiver:state/oc-transceiver:enabled</t>
  </si>
  <si>
    <t xml:space="preserve">port</t>
  </si>
  <si>
    <t xml:space="preserve">/components/component/port/oc-port:breakout-mode/oc-port:config/oc-port:channel-speed</t>
  </si>
  <si>
    <t xml:space="preserve">RFDev</t>
  </si>
  <si>
    <t xml:space="preserve">/components/component/port/oc-port:breakout-mode/oc-port:config/oc-port:num-channels</t>
  </si>
  <si>
    <t xml:space="preserve">/components/component/port/oc-port:breakout-mode/oc-port:state/oc-port:channel-speed</t>
  </si>
  <si>
    <t xml:space="preserve">/components/component/port/oc-port:breakout-mode/oc-port:state/oc-port:num-channels</t>
  </si>
  <si>
    <t xml:space="preserve">psu</t>
  </si>
  <si>
    <t xml:space="preserve">/components/component/power-supply/config/oc-platform-psu:enabled</t>
  </si>
  <si>
    <t xml:space="preserve">/components/component/power-supply/state/oc-platform-psu:capacity</t>
  </si>
  <si>
    <t xml:space="preserve">hw_psu_enabled_state.xml</t>
  </si>
  <si>
    <t xml:space="preserve">/components/component/power-supply/state/oc-platform-psu:enabled</t>
  </si>
  <si>
    <t xml:space="preserve">/components/component/power-supply/state/oc-platform-psu:input-current</t>
  </si>
  <si>
    <t xml:space="preserve">/components/component/power-supply/state/oc-platform-psu:input-voltage</t>
  </si>
  <si>
    <t xml:space="preserve">/components/component/power-supply/state/oc-platform-psu:output-current</t>
  </si>
  <si>
    <t xml:space="preserve">/components/component/power-supply/state/oc-platform-psu:output-power</t>
  </si>
  <si>
    <t xml:space="preserve">/components/component/power-supply/state/oc-platform-psu:output-voltage</t>
  </si>
  <si>
    <t xml:space="preserve">properties</t>
  </si>
  <si>
    <t xml:space="preserve">/components/component/properties/property/state/name</t>
  </si>
  <si>
    <t xml:space="preserve">/components/component/properties/property/state/value</t>
  </si>
  <si>
    <t xml:space="preserve">component</t>
  </si>
  <si>
    <t xml:space="preserve">/components/component/state/description</t>
  </si>
  <si>
    <t xml:space="preserve">/components/component/state/hardware-version</t>
  </si>
  <si>
    <t xml:space="preserve">/components/component/state/id</t>
  </si>
  <si>
    <t xml:space="preserve">/components/component/state/location</t>
  </si>
  <si>
    <t xml:space="preserve">/components/component/state/mfg-date</t>
  </si>
  <si>
    <t xml:space="preserve">/components/component/state/oper-status</t>
  </si>
  <si>
    <t xml:space="preserve">/components/component/state/parent</t>
  </si>
  <si>
    <t xml:space="preserve">/components/component/state/serial-no</t>
  </si>
  <si>
    <t xml:space="preserve">/components/component/state/type</t>
  </si>
  <si>
    <t xml:space="preserve">subcomponent</t>
  </si>
  <si>
    <t xml:space="preserve">name // name</t>
  </si>
  <si>
    <r>
      <rPr>
        <sz val="12"/>
        <color rgb="FF000000"/>
        <rFont val="Calibri"/>
        <family val="2"/>
        <charset val="1"/>
      </rPr>
      <t xml:space="preserve">/components/component/subcomponents/subcomponent/config/name - </t>
    </r>
    <r>
      <rPr>
        <sz val="12"/>
        <color rgb="FF000000"/>
        <rFont val="Calibri"/>
        <family val="2"/>
      </rPr>
      <t xml:space="preserve">/components/component/subcomponents/subcomponent/name</t>
    </r>
  </si>
  <si>
    <t xml:space="preserve">https://github.com/sbarguil/Testing-framework/issues/75</t>
  </si>
  <si>
    <t xml:space="preserve">hw_subcomponent_name_state.xml</t>
  </si>
  <si>
    <t xml:space="preserve">/components/component/subcomponents/subcomponent/state/name</t>
  </si>
  <si>
    <t xml:space="preserve">if</t>
  </si>
  <si>
    <t xml:space="preserve">/interfaces/interface/config/description</t>
  </si>
  <si>
    <t xml:space="preserve">/interfaces/interface/config/enabled</t>
  </si>
  <si>
    <t xml:space="preserve">/interfaces/interface/config/loopback-mode</t>
  </si>
  <si>
    <t xml:space="preserve">https://github.com/sbarguil/Testing-framework/issues/11</t>
  </si>
  <si>
    <t xml:space="preserve">/interfaces/interface/config/mtu</t>
  </si>
  <si>
    <t xml:space="preserve">/interfaces/interface/config/name</t>
  </si>
  <si>
    <t xml:space="preserve">El name se usa en todos los xml para referirse a la if en la que se modifica el parametro</t>
  </si>
  <si>
    <t xml:space="preserve">/interfaces/interface/config/oc-vlan:tpid</t>
  </si>
  <si>
    <t xml:space="preserve">/interfaces/interface/config/type</t>
  </si>
  <si>
    <t xml:space="preserve">ethernet</t>
  </si>
  <si>
    <t xml:space="preserve">/interfaces/interface/oc-eth:ethernet/oc-eth:config/oc-eth:auto-negotiate</t>
  </si>
  <si>
    <t xml:space="preserve">/interfaces/interface/oc-eth:ethernet/oc-eth:config/oc-eth:duplex-mode</t>
  </si>
  <si>
    <t xml:space="preserve">/interfaces/interface/oc-eth:ethernet/oc-eth:config/oc-eth:port-speed</t>
  </si>
  <si>
    <t xml:space="preserve">/interfaces/interface/oc-eth:ethernet/oc-eth:config/oc-lag:aggregate-id</t>
  </si>
  <si>
    <t xml:space="preserve">https://github.com/sbarguil/Testing-framework/issues/21</t>
  </si>
  <si>
    <t xml:space="preserve">if_ethernet_port_speed_state.xml</t>
  </si>
  <si>
    <t xml:space="preserve">/interfaces/interface/oc-eth:ethernet/oc-eth:state/oc-eth:port-speed</t>
  </si>
  <si>
    <t xml:space="preserve">lag</t>
  </si>
  <si>
    <t xml:space="preserve">if_lag_type.xml</t>
  </si>
  <si>
    <t xml:space="preserve">/interfaces/interface/oc-lag:aggregation/oc-lag:config/oc-lag:lag-type</t>
  </si>
  <si>
    <t xml:space="preserve">https://github.com/sbarguil/Testing-framework/issues/33</t>
  </si>
  <si>
    <t xml:space="preserve">/interfaces/interface/oc-lag:aggregation/oc-lag:config/oc-lag:min-links</t>
  </si>
  <si>
    <t xml:space="preserve">gre</t>
  </si>
  <si>
    <t xml:space="preserve">/interfaces/interface/oc-tun:tunnel/oc-tun:config/oc-tun:dst</t>
  </si>
  <si>
    <t xml:space="preserve">https://github.com/sbarguil/Testing-framework/issues/31</t>
  </si>
  <si>
    <t xml:space="preserve">/interfaces/interface/oc-tun:tunnel/oc-tun:config/oc-tun:src</t>
  </si>
  <si>
    <t xml:space="preserve">/interfaces/interface/oc-tun:tunnel/oc-tun:config/oc-tun:ttl</t>
  </si>
  <si>
    <t xml:space="preserve">/interfaces/interface/oc-tun:tunnel/oc-tun:ipv4/oc-tun:addresses/oc-tun:address/oc-tun:config/oc-tun:ip</t>
  </si>
  <si>
    <t xml:space="preserve">Se pŕueba implicitamente con if_gre_ip_prefix_length</t>
  </si>
  <si>
    <t xml:space="preserve">/interfaces/interface/oc-tun:tunnel/oc-tun:ipv4/oc-tun:addresses/oc-tun:address/oc-tun:config/oc-tun:prefix-length</t>
  </si>
  <si>
    <t xml:space="preserve">/interfaces/interface/oc-tun:tunnel/oc-tun:ipv4/oc-tun:config/oc-tun:mtu</t>
  </si>
  <si>
    <t xml:space="preserve">status</t>
  </si>
  <si>
    <t xml:space="preserve">/interfaces/interface/state/admin-status</t>
  </si>
  <si>
    <t xml:space="preserve">/interfaces/interface/state/enabled</t>
  </si>
  <si>
    <t xml:space="preserve">/interfaces/interface/state/name</t>
  </si>
  <si>
    <t xml:space="preserve">/interfaces/interface/state/oper-status</t>
  </si>
  <si>
    <t xml:space="preserve">subif</t>
  </si>
  <si>
    <t xml:space="preserve">/interfaces/interface/state/type</t>
  </si>
  <si>
    <t xml:space="preserve">/interfaces/interface/subinterfaces/subinterface/config/description</t>
  </si>
  <si>
    <t xml:space="preserve">/interfaces/interface/subinterfaces/subinterface/config/enabled</t>
  </si>
  <si>
    <t xml:space="preserve">/interfaces/interface/subinterfaces/subinterface/config/index</t>
  </si>
  <si>
    <t xml:space="preserve">Se prueba ijmplicitamente con los demas tests que crean una sub interfaz</t>
  </si>
  <si>
    <t xml:space="preserve">if_subif_ip_state.xml</t>
  </si>
  <si>
    <t xml:space="preserve">/interfaces/interface/subinterfaces/subinterface/oc-ip:ipv4/oc-ip:address/oc-ip:address/oc-ip:state/oc-ip:ip</t>
  </si>
  <si>
    <t xml:space="preserve">https://github.com/sbarguil/Testing-framework/issues/47</t>
  </si>
  <si>
    <t xml:space="preserve">/interfaces/interface/subinterfaces/subinterface/oc-ip:ipv4/oc-ip:addresses/oc-ip:address/oc-ip:config/oc-ip:origin</t>
  </si>
  <si>
    <t xml:space="preserve">oc-ip:ip // oc-ip:prefix-length</t>
  </si>
  <si>
    <t xml:space="preserve">if_subif_ip_prefix_length.xml</t>
  </si>
  <si>
    <t xml:space="preserve">/interfaces/interface/subinterfaces/subinterface/oc-ip:ipv4/oc-ip:addresses/oc-ip:address/oc-ip:config/oc-ip:prefix-length - /interfaces/interface/subinterfaces/subinterface/oc-ip:ipv4/oc-ip:addresses/oc-ip:address/oc-ip:config/oc-ip:ip</t>
  </si>
  <si>
    <t xml:space="preserve">/interfaces/interface/subinterfaces/subinterface/oc-ip:ipv4/oc-ip:config/oc-ip:dhcp-client</t>
  </si>
  <si>
    <t xml:space="preserve">/interfaces/interface/subinterfaces/subinterface/oc-ip:ipv4/oc-ip:config/oc-ip:mtu</t>
  </si>
  <si>
    <t xml:space="preserve">/interfaces/interface/subinterfaces/subinterface/oc-vlan:vlan/oc-vlan:config/oc-vlan:vlan-id</t>
  </si>
  <si>
    <t xml:space="preserve">oc-vlan:inner-vlan-id // oc-vlan:outer-vlan-id</t>
  </si>
  <si>
    <t xml:space="preserve">if_subif_inner_outer_vlan_id.xml</t>
  </si>
  <si>
    <t xml:space="preserve">/interfaces/interface/subinterfaces/subinterface/oc-vlan:vlan/oc-vlan:match/oc-vlan:double-tagged/oc-vlan:config/oc-vlan:inner-vlan-id - /interfaces/interface/subinterfaces/subinterface/oc-vlan:vlan/oc-vlan:match/oc-vlan:double-tagged/oc-vlan:config/oc-vlan:outer-vlan-id</t>
  </si>
  <si>
    <t xml:space="preserve">Se prueba en conjunto con outer-vlan</t>
  </si>
  <si>
    <t xml:space="preserve">if_subif_match_vlan_id.xml</t>
  </si>
  <si>
    <t xml:space="preserve">/interfaces/interface/subinterfaces/subinterface/oc-vlan:vlan/oc-vlan:match/oc-vlan:single-tagged/oc-vlan:config/oc-vlan:vlan-id</t>
  </si>
  <si>
    <t xml:space="preserve">Es subif_match_vlan_id</t>
  </si>
  <si>
    <t xml:space="preserve">ni</t>
  </si>
  <si>
    <t xml:space="preserve">/network-instances/network-instance/config/description</t>
  </si>
  <si>
    <t xml:space="preserve">openconfig-network-instance</t>
  </si>
  <si>
    <t xml:space="preserve">/network-instances/network-instance/config/enabled</t>
  </si>
  <si>
    <t xml:space="preserve">/network-instances/network-instance/config/enabled-address-families</t>
  </si>
  <si>
    <t xml:space="preserve">/network-instances/network-instance/config/mtu</t>
  </si>
  <si>
    <t xml:space="preserve">/network-instances/network-instance/config/name</t>
  </si>
  <si>
    <t xml:space="preserve">El name se usa en todos los xml para referirse a la ni en la que se modifica el parametro</t>
  </si>
  <si>
    <t xml:space="preserve">/network-instances/network-instance/config/route-distinguisher</t>
  </si>
  <si>
    <t xml:space="preserve">/network-instances/network-instance/config/router-id</t>
  </si>
  <si>
    <t xml:space="preserve">/network-instances/network-instance/config/type</t>
  </si>
  <si>
    <t xml:space="preserve">connection_point</t>
  </si>
  <si>
    <t xml:space="preserve">/network-instances/network-instance/connection-points/connection-point/config/connection-point-id</t>
  </si>
  <si>
    <t xml:space="preserve">/network-instances/network-instance/connection-points/connection-point/endpoints/endpoint/config/endpoint-id</t>
  </si>
  <si>
    <t xml:space="preserve">/network-instances/network-instance/connection-points/connection-point/endpoints/endpoint/config/precedence</t>
  </si>
  <si>
    <t xml:space="preserve">/network-instances/network-instance/connection-points/connection-point/endpoints/endpoint/config/type</t>
  </si>
  <si>
    <t xml:space="preserve">/network-instances/network-instance/connection-points/connection-point/endpoints/endpoint/remote/config/remote-system</t>
  </si>
  <si>
    <t xml:space="preserve">/network-instances/network-instance/connection-points/connection-point/endpoints/endpoint/remote/config/site-id</t>
  </si>
  <si>
    <t xml:space="preserve">/network-instances/network-instance/connection-points/connection-point/endpoints/endpoint/remote/config/virtual-circuit-identifier</t>
  </si>
  <si>
    <t xml:space="preserve">encapsulation</t>
  </si>
  <si>
    <t xml:space="preserve">/network-instances/network-instance/encapsulation/config/encapsulation-type</t>
  </si>
  <si>
    <t xml:space="preserve">Permite MPLS y VxLAN ¿ aplicaría solo a las EVPN a tb al las LxVPN ? Parace que no</t>
  </si>
  <si>
    <r>
      <rPr>
        <sz val="12"/>
        <color rgb="FF000000"/>
        <rFont val="Calibri"/>
        <family val="2"/>
        <charset val="1"/>
      </rPr>
      <t xml:space="preserve">/network-instances/network-instance/encapsulation/</t>
    </r>
    <r>
      <rPr>
        <sz val="11"/>
        <color rgb="FF000000"/>
        <rFont val="Calibri"/>
        <family val="2"/>
        <charset val="1"/>
      </rPr>
      <t xml:space="preserve">config</t>
    </r>
    <r>
      <rPr>
        <sz val="12"/>
        <color rgb="FF000000"/>
        <rFont val="Calibri"/>
        <family val="2"/>
        <charset val="1"/>
      </rPr>
      <t xml:space="preserve">/label-allocation-mode</t>
    </r>
  </si>
  <si>
    <t xml:space="preserve">fdb</t>
  </si>
  <si>
    <t xml:space="preserve">/network-instances/network-instance/fdb/config/mac-aging-time</t>
  </si>
  <si>
    <t xml:space="preserve">/network-instances/network-instance/fdb/config/mac-learning</t>
  </si>
  <si>
    <t xml:space="preserve">/network-instances/network-instance/fdb/config/maximum-entries</t>
  </si>
  <si>
    <t xml:space="preserve">rt_policy</t>
  </si>
  <si>
    <t xml:space="preserve">/network-instances/network-instance/inter-instance-policies/apply-policy/config/export-policy</t>
  </si>
  <si>
    <t xml:space="preserve">https://github.com/sbarguil/Testing-framework/issues/59</t>
  </si>
  <si>
    <t xml:space="preserve">/network-instances/network-instance/inter-instance-policies/apply-policy/config/import-policy</t>
  </si>
  <si>
    <t xml:space="preserve">interface</t>
  </si>
  <si>
    <t xml:space="preserve">/network-instances/network-instance/interfaces/interface/config/id</t>
  </si>
  <si>
    <t xml:space="preserve">/network-instances/network-instance/interfaces/interface/config/interface</t>
  </si>
  <si>
    <t xml:space="preserve">https://github.com/sbarguil/Testing-framework/issues/58</t>
  </si>
  <si>
    <t xml:space="preserve">/network-instances/network-instance/interfaces/interface/config/subinterface</t>
  </si>
  <si>
    <t xml:space="preserve">t_ldp</t>
  </si>
  <si>
    <t xml:space="preserve">/network-instances/network-instance/mpls/signaling-protocols/ldp/targeted/address-families/address-family/config/afi-name</t>
  </si>
  <si>
    <t xml:space="preserve">https://github.com/sbarguil/Testing-framework/issues/55</t>
  </si>
  <si>
    <t xml:space="preserve">/network-instances/network-instance/mpls/signaling-protocols/ldp/targeted/address-families/address-family/targets/target/config/enabled</t>
  </si>
  <si>
    <t xml:space="preserve">/network-instances/network-instance/mpls/signaling-protocols/ldp/targeted/address-families/address-family/targets/target/config/local-address</t>
  </si>
  <si>
    <t xml:space="preserve">/network-instances/network-instance/mpls/signaling-protocols/ldp/targeted/address-families/address-family/targets/target/config/remote-address</t>
  </si>
  <si>
    <t xml:space="preserve">bgp</t>
  </si>
  <si>
    <t xml:space="preserve">/network-instances/network-instance/protocols/protocol/bgp/global/config/as</t>
  </si>
  <si>
    <t xml:space="preserve">/network-instances/network-instance/protocols/protocol/bgp/global/config/router-id</t>
  </si>
  <si>
    <t xml:space="preserve">/network-instances/network-instance/protocols/protocol/bgp/neighbors/neighbor/apply-policy/config/export-policy</t>
  </si>
  <si>
    <t xml:space="preserve">https://github.com/sbarguil/Testing-framework/issues/57</t>
  </si>
  <si>
    <t xml:space="preserve">/network-instances/network-instance/protocols/protocol/bgp/neighbors/neighbor/apply-policy/config/import-policy</t>
  </si>
  <si>
    <t xml:space="preserve">/network-instances/network-instance/protocols/protocol/bgp/neighbors/neighbor/config/description</t>
  </si>
  <si>
    <t xml:space="preserve">/network-instances/network-instance/protocols/protocol/bgp/neighbors/neighbor/config/local-as</t>
  </si>
  <si>
    <t xml:space="preserve">/network-instances/network-instance/protocols/protocol/bgp/neighbors/neighbor/config/neighbor-address</t>
  </si>
  <si>
    <t xml:space="preserve">/network-instances/network-instance/protocols/protocol/bgp/neighbors/neighbor/config/peer-as</t>
  </si>
  <si>
    <t xml:space="preserve">/network-instances/network-instance/protocols/protocol/bgp/neighbors/neighbor/config/peer-type</t>
  </si>
  <si>
    <t xml:space="preserve">/network-instances/network-instance/protocols/protocol/bgp/neighbors/neighbor/config/remove-private-as</t>
  </si>
  <si>
    <t xml:space="preserve">/network-instances/network-instance/protocols/protocol/bgp/neighbors/neighbor/ebgp-multihop/config/enabled</t>
  </si>
  <si>
    <t xml:space="preserve">/network-instances/network-instance/protocols/protocol/bgp/neighbors/neighbor/ebgp-multihop/config/multihop-ttl</t>
  </si>
  <si>
    <t xml:space="preserve">protocol_instances</t>
  </si>
  <si>
    <t xml:space="preserve">/network-instances/network-instance/protocols/protocol/config/enabled</t>
  </si>
  <si>
    <t xml:space="preserve">name // identifier</t>
  </si>
  <si>
    <t xml:space="preserve">ni_protocol_instances_creation.xml</t>
  </si>
  <si>
    <t xml:space="preserve">/network-instances/network-instance/protocols/protocol/config/identifier - /network-instances/network-instance/protocols/protocol/config/name</t>
  </si>
  <si>
    <t xml:space="preserve">Tested in the same test with name</t>
  </si>
  <si>
    <t xml:space="preserve">ospf</t>
  </si>
  <si>
    <t xml:space="preserve">/network-instances/network-instance/protocols/protocol/ospfv2/areas/area/config/identifier</t>
  </si>
  <si>
    <t xml:space="preserve">ni_ospf_authentication_type.xml</t>
  </si>
  <si>
    <t xml:space="preserve">/network-instances/network-instance/protocols/protocol/ospfv2/areas/area/interfaces/interface/config/authentication-</t>
  </si>
  <si>
    <t xml:space="preserve">/network-instances/network-instance/protocols/protocol/ospfv2/areas/area/interfaces/interface/config/id</t>
  </si>
  <si>
    <t xml:space="preserve">/network-instances/network-instance/protocols/protocol/ospfv2/areas/area/interfaces/interface/config/network-type</t>
  </si>
  <si>
    <t xml:space="preserve">/network-instances/network-instance/protocols/protocol/ospfv2/areas/area/interfaces/interface/config/passive</t>
  </si>
  <si>
    <t xml:space="preserve">/network-instances/network-instance/protocols/protocol/ospfv2/areas/area/interfaces/interface/interface-ref/config/interface</t>
  </si>
  <si>
    <t xml:space="preserve">/network-instances/network-instance/protocols/protocol/ospfv2/areas/area/interfaces/interface/interface-ref/config/subinterface</t>
  </si>
  <si>
    <t xml:space="preserve">https://github.com/sbarguil/Testing-framework/issues/62</t>
  </si>
  <si>
    <t xml:space="preserve">/network-instances/network-instance/protocols/protocol/ospfv2/global/config/router-id</t>
  </si>
  <si>
    <t xml:space="preserve">static</t>
  </si>
  <si>
    <t xml:space="preserve">prefix</t>
  </si>
  <si>
    <t xml:space="preserve">CONFIG</t>
  </si>
  <si>
    <t xml:space="preserve">ni_static_prefix.xml</t>
  </si>
  <si>
    <t xml:space="preserve">ni_static.yml</t>
  </si>
  <si>
    <t xml:space="preserve">/network-instances/network-instance/protocols/protocol/static-routes/static/config/prefix</t>
  </si>
  <si>
    <t xml:space="preserve">ni_metric.xml</t>
  </si>
  <si>
    <t xml:space="preserve">/network-instances/network-instance/protocols/protocol/static-routes/static/next-hops/next-hop/config/metric</t>
  </si>
  <si>
    <t xml:space="preserve">next-hop</t>
  </si>
  <si>
    <t xml:space="preserve">ni_next_hop.xml</t>
  </si>
  <si>
    <t xml:space="preserve">/network-instances/network-instance/protocols/protocol/static-routes/static/next-hops/next-hop/config/next-hop </t>
  </si>
  <si>
    <t xml:space="preserve">protocol_tables</t>
  </si>
  <si>
    <t xml:space="preserve"> address-family // protocol</t>
  </si>
  <si>
    <t xml:space="preserve">ni_protocols_tables_creation.xml</t>
  </si>
  <si>
    <t xml:space="preserve">ni_protocol_tables.yml</t>
  </si>
  <si>
    <t xml:space="preserve">/network-instances/network-instance/tables/table/config/address-family - /network-instances/network-instance/tables/table/config/protocol</t>
  </si>
  <si>
    <t xml:space="preserve">Tested at the same time with protocol</t>
  </si>
  <si>
    <t xml:space="preserve">address-family // dst-protocol // src-protocol </t>
  </si>
  <si>
    <t xml:space="preserve">ni_protocol_tables_connection.xml</t>
  </si>
  <si>
    <t xml:space="preserve">/network-instances/network-instance/table-connections/table-connection/config/address-family - /network-instances/network-instance/table-connections/table-connection/config/dst-protocol - /network-instances/network-instance/table-connections/table-connection/config/src-protocol</t>
  </si>
  <si>
    <t xml:space="preserve">Tested at the same time with address-family, dst-protocol, src-protocol</t>
  </si>
  <si>
    <t xml:space="preserve">ni_protocol_tables_connection_default_import_policy.xml</t>
  </si>
  <si>
    <t xml:space="preserve">/network-instances/network-instance/table-connections/table-connection/config/default-import-policy</t>
  </si>
  <si>
    <t xml:space="preserve">/network-instances/network-instance/table-connections/table-connection/config/import-policy</t>
  </si>
  <si>
    <t xml:space="preserve">https://github.com/sbarguil/Testing-framework/issues/65</t>
  </si>
  <si>
    <t xml:space="preserve">qos</t>
  </si>
  <si>
    <t xml:space="preserve">queue</t>
  </si>
  <si>
    <t xml:space="preserve">/qos/queues/queue/config/name</t>
  </si>
  <si>
    <t xml:space="preserve">openconfig-qos.yang</t>
  </si>
  <si>
    <t xml:space="preserve">/qos/queues/queue/red/config/maxth</t>
  </si>
  <si>
    <t xml:space="preserve">/qos/queues/queue/red/config/minth</t>
  </si>
  <si>
    <t xml:space="preserve">scheduler</t>
  </si>
  <si>
    <t xml:space="preserve">qos_scheduler_policy_name.xml</t>
  </si>
  <si>
    <t xml:space="preserve">/qos/scheduler-policies/scheduler-policy/config/name</t>
  </si>
  <si>
    <t xml:space="preserve">/qos/scheduler-policies/scheduler-policy/schedulers/scheduler/config/sequence</t>
  </si>
  <si>
    <t xml:space="preserve">/qos/scheduler-policies/scheduler-policy/schedulers/scheduler/inputs/input/config/id</t>
  </si>
  <si>
    <t xml:space="preserve">/qos/scheduler-policies/scheduler-policy/schedulers/scheduler/inputs/input/config/queue</t>
  </si>
  <si>
    <t xml:space="preserve">https://github.com/sbarguil/Testing-framework/issues/68</t>
  </si>
  <si>
    <t xml:space="preserve">/qos/scheduler-policies/scheduler-policy/schedulers/scheduler/inputs/input/config/weight</t>
  </si>
  <si>
    <t xml:space="preserve">/qos/scheduler-policies/scheduler-policy/schedulers/scheduler/one-rate-two-color/config/cir</t>
  </si>
  <si>
    <t xml:space="preserve">/qos/scheduler-policies/scheduler-policy/schedulers/scheduler/one-rate-two-color/config/bc</t>
  </si>
  <si>
    <t xml:space="preserve">/qos/scheduler-policies/scheduler-policy/schedulers/scheduler/one-rate-two-color/config/max-queue-depth-bytes</t>
  </si>
  <si>
    <t xml:space="preserve">rp</t>
  </si>
  <si>
    <t xml:space="preserve">community_def</t>
  </si>
  <si>
    <t xml:space="preserve">/routing-policy/defined-sets/oc-bgp-pol:bgp-defined-sets/oc-bgp-pol:ext-community-sets/oc-bgp-pol:ext-community-set/oc-bgp-pol:config/oc-bgp-pol:ext-community-member</t>
  </si>
  <si>
    <t xml:space="preserve">openconfig-routing-policy</t>
  </si>
  <si>
    <t xml:space="preserve">/routing-policy/defined-sets/oc-bgp-pol:bgp-defined-sets/oc-bgp-pol:ext-community-sets/oc-bgp-pol:ext-community-set/oc-bgp-pol:config/oc-bgp-pol:ext-community-set-name</t>
  </si>
  <si>
    <t xml:space="preserve">policy_def</t>
  </si>
  <si>
    <t xml:space="preserve">/routing-policy/policy-definitions/policy-definition/config/name</t>
  </si>
  <si>
    <t xml:space="preserve">/routing-policy/policy-definitions/policy-definition/statements/statement/actions/config/policy-result</t>
  </si>
  <si>
    <t xml:space="preserve">/routing-policy/policy-definitions/policy-definition/statements/statement/conditions/config/install-protocol-eq</t>
  </si>
  <si>
    <t xml:space="preserve">/routing-policy/policy-definitions/policy-definition/statements/statement/conditions/oc-bgp-pol:bgp-conditions/oc-bgp-pol:match-ext-community-set/oc-bgp-pol:config/oc-bgp-pol:ext-community-set</t>
  </si>
  <si>
    <t xml:space="preserve">/routing-policy/policy-definitions/policy-definition/statements/statement/conditions/oc-bgp-pol:bgp-conditions/oc-bgp-pol:match-ext-community-set/oc-bgp-pol:config/oc-bgp-pol:match-set-options </t>
  </si>
  <si>
    <t xml:space="preserve"> </t>
  </si>
  <si>
    <t xml:space="preserve">/routing-policy/policy-definitions/policy-definition/statements/statement/config/name</t>
  </si>
  <si>
    <t xml:space="preserve">Tested at the same time with name</t>
  </si>
  <si>
    <t xml:space="preserve">Pending</t>
  </si>
  <si>
    <t xml:space="preserve">=FIND({"/";":"};RIGHT(A2;5))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</si>
</sst>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4"/>
      <color rgb="FFFFFFFF"/>
      <name val="Calibri"/>
      <family val="0"/>
      <charset val="1"/>
    </font>
    <font>
      <sz val="12"/>
      <color rgb="FF000000"/>
      <name val="Menlo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color rgb="FF000000"/>
      <name val="Menlo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333333"/>
      <name val="Arial"/>
      <family val="2"/>
      <charset val="1"/>
    </font>
    <font>
      <sz val="8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L154" headerRowCount="1" totalsRowCount="0" totalsRowShown="0">
  <autoFilter ref="A1:L154"/>
  <tableColumns count="12">
    <tableColumn id="1" name="TEST BLOCK"/>
    <tableColumn id="2" name=" TEST SUB-BLOCK"/>
    <tableColumn id="3" name="TEST PARAM"/>
    <tableColumn id="4" name="CONFIG/STATE"/>
    <tableColumn id="5" name="TEST-ID (XML_FILE_NAME)"/>
    <tableColumn id="6" name="YAML_FILE_NAME"/>
    <tableColumn id="7" name="OPENCONFIG PATH"/>
    <tableColumn id="8" name="OC BASE MODEL"/>
    <tableColumn id="9" name="COMMENTS"/>
    <tableColumn id="10" name="YAML AND XML"/>
    <tableColumn id="11" name="TEST IMPLEMENTED"/>
    <tableColumn id="12" name="TEST SKIPP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sbarguil/Testing-framework/issues/80" TargetMode="External"/><Relationship Id="rId3" Type="http://schemas.openxmlformats.org/officeDocument/2006/relationships/hyperlink" Target="https://github.com/sbarguil/Testing-framework/issues/78" TargetMode="External"/><Relationship Id="rId4" Type="http://schemas.openxmlformats.org/officeDocument/2006/relationships/hyperlink" Target="https://github.com/sbarguil/Testing-framework/issues/75" TargetMode="External"/><Relationship Id="rId5" Type="http://schemas.openxmlformats.org/officeDocument/2006/relationships/hyperlink" Target="https://github.com/sbarguil/Testing-framework/issues/75" TargetMode="External"/><Relationship Id="rId6" Type="http://schemas.openxmlformats.org/officeDocument/2006/relationships/hyperlink" Target="https://github.com/sbarguil/Testing-framework/issues/11" TargetMode="External"/><Relationship Id="rId7" Type="http://schemas.openxmlformats.org/officeDocument/2006/relationships/hyperlink" Target="https://github.com/sbarguil/Testing-framework/issues/11" TargetMode="External"/><Relationship Id="rId8" Type="http://schemas.openxmlformats.org/officeDocument/2006/relationships/hyperlink" Target="https://github.com/sbarguil/Testing-framework/issues/11" TargetMode="External"/><Relationship Id="rId9" Type="http://schemas.openxmlformats.org/officeDocument/2006/relationships/hyperlink" Target="https://github.com/sbarguil/Testing-framework/issues/21" TargetMode="External"/><Relationship Id="rId10" Type="http://schemas.openxmlformats.org/officeDocument/2006/relationships/hyperlink" Target="https://github.com/sbarguil/Testing-framework/issues/33" TargetMode="External"/><Relationship Id="rId11" Type="http://schemas.openxmlformats.org/officeDocument/2006/relationships/hyperlink" Target="https://github.com/sbarguil/Testing-framework/issues/33" TargetMode="External"/><Relationship Id="rId12" Type="http://schemas.openxmlformats.org/officeDocument/2006/relationships/hyperlink" Target="https://github.com/sbarguil/Testing-framework/issues/31" TargetMode="External"/><Relationship Id="rId13" Type="http://schemas.openxmlformats.org/officeDocument/2006/relationships/hyperlink" Target="https://github.com/sbarguil/Testing-framework/issues/31" TargetMode="External"/><Relationship Id="rId14" Type="http://schemas.openxmlformats.org/officeDocument/2006/relationships/hyperlink" Target="https://github.com/sbarguil/Testing-framework/issues/31" TargetMode="External"/><Relationship Id="rId15" Type="http://schemas.openxmlformats.org/officeDocument/2006/relationships/hyperlink" Target="https://github.com/sbarguil/Testing-framework/issues/31" TargetMode="External"/><Relationship Id="rId16" Type="http://schemas.openxmlformats.org/officeDocument/2006/relationships/hyperlink" Target="https://github.com/sbarguil/Testing-framework/issues/31" TargetMode="External"/><Relationship Id="rId17" Type="http://schemas.openxmlformats.org/officeDocument/2006/relationships/hyperlink" Target="https://github.com/sbarguil/Testing-framework/issues/47" TargetMode="External"/><Relationship Id="rId18" Type="http://schemas.openxmlformats.org/officeDocument/2006/relationships/hyperlink" Target="https://github.com/sbarguil/Testing-framework/issues/47" TargetMode="External"/><Relationship Id="rId19" Type="http://schemas.openxmlformats.org/officeDocument/2006/relationships/hyperlink" Target="https://github.com/sbarguil/Testing-framework/issues/47" TargetMode="External"/><Relationship Id="rId20" Type="http://schemas.openxmlformats.org/officeDocument/2006/relationships/hyperlink" Target="https://github.com/sbarguil/Testing-framework/issues/47" TargetMode="External"/><Relationship Id="rId21" Type="http://schemas.openxmlformats.org/officeDocument/2006/relationships/hyperlink" Target="https://github.com/sbarguil/Testing-framework/issues/59" TargetMode="External"/><Relationship Id="rId22" Type="http://schemas.openxmlformats.org/officeDocument/2006/relationships/hyperlink" Target="https://github.com/sbarguil/Testing-framework/issues/59" TargetMode="External"/><Relationship Id="rId23" Type="http://schemas.openxmlformats.org/officeDocument/2006/relationships/hyperlink" Target="https://github.com/sbarguil/Testing-framework/issues/58" TargetMode="External"/><Relationship Id="rId24" Type="http://schemas.openxmlformats.org/officeDocument/2006/relationships/hyperlink" Target="https://github.com/sbarguil/Testing-framework/issues/58" TargetMode="External"/><Relationship Id="rId25" Type="http://schemas.openxmlformats.org/officeDocument/2006/relationships/hyperlink" Target="https://github.com/sbarguil/Testing-framework/issues/55" TargetMode="External"/><Relationship Id="rId26" Type="http://schemas.openxmlformats.org/officeDocument/2006/relationships/hyperlink" Target="https://github.com/sbarguil/Testing-framework/issues/55" TargetMode="External"/><Relationship Id="rId27" Type="http://schemas.openxmlformats.org/officeDocument/2006/relationships/hyperlink" Target="https://github.com/sbarguil/Testing-framework/issues/55" TargetMode="External"/><Relationship Id="rId28" Type="http://schemas.openxmlformats.org/officeDocument/2006/relationships/hyperlink" Target="https://github.com/sbarguil/Testing-framework/issues/55" TargetMode="External"/><Relationship Id="rId29" Type="http://schemas.openxmlformats.org/officeDocument/2006/relationships/hyperlink" Target="https://github.com/sbarguil/Testing-framework/issues/57" TargetMode="External"/><Relationship Id="rId30" Type="http://schemas.openxmlformats.org/officeDocument/2006/relationships/hyperlink" Target="https://github.com/sbarguil/Testing-framework/issues/57" TargetMode="External"/><Relationship Id="rId31" Type="http://schemas.openxmlformats.org/officeDocument/2006/relationships/hyperlink" Target="https://github.com/sbarguil/Testing-framework/issues/62" TargetMode="External"/><Relationship Id="rId32" Type="http://schemas.openxmlformats.org/officeDocument/2006/relationships/hyperlink" Target="https://github.com/sbarguil/Testing-framework/issues/65" TargetMode="External"/><Relationship Id="rId33" Type="http://schemas.openxmlformats.org/officeDocument/2006/relationships/hyperlink" Target="https://github.com/sbarguil/Testing-framework/issues/68" TargetMode="External"/><Relationship Id="rId34" Type="http://schemas.openxmlformats.org/officeDocument/2006/relationships/hyperlink" Target="https://github.com/sbarguil/Testing-framework/issues/71" TargetMode="External"/><Relationship Id="rId35" Type="http://schemas.openxmlformats.org/officeDocument/2006/relationships/vmlDrawing" Target="../drawings/vmlDrawing1.vml"/><Relationship Id="rId3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25" colorId="64" zoomScale="64" zoomScaleNormal="64" zoomScalePageLayoutView="100" workbookViewId="0">
      <selection pane="topLeft" activeCell="A41" activeCellId="0" sqref="A41"/>
    </sheetView>
  </sheetViews>
  <sheetFormatPr defaultRowHeight="15.6" zeroHeight="false" outlineLevelRow="0" outlineLevelCol="0"/>
  <cols>
    <col collapsed="false" customWidth="true" hidden="false" outlineLevel="0" max="1" min="1" style="1" width="20.76"/>
    <col collapsed="false" customWidth="true" hidden="false" outlineLevel="0" max="2" min="2" style="1" width="25.63"/>
    <col collapsed="false" customWidth="true" hidden="false" outlineLevel="0" max="3" min="3" style="1" width="39.5"/>
    <col collapsed="false" customWidth="true" hidden="false" outlineLevel="0" max="4" min="4" style="1" width="31.75"/>
    <col collapsed="false" customWidth="true" hidden="false" outlineLevel="0" max="5" min="5" style="1" width="50.62"/>
    <col collapsed="false" customWidth="true" hidden="false" outlineLevel="0" max="6" min="6" style="1" width="37.13"/>
    <col collapsed="false" customWidth="true" hidden="false" outlineLevel="0" max="7" min="7" style="0" width="132.38"/>
    <col collapsed="false" customWidth="true" hidden="false" outlineLevel="0" max="8" min="8" style="2" width="33.25"/>
    <col collapsed="false" customWidth="true" hidden="false" outlineLevel="0" max="9" min="9" style="0" width="76.5"/>
    <col collapsed="false" customWidth="true" hidden="false" outlineLevel="0" max="10" min="10" style="0" width="19.38"/>
    <col collapsed="false" customWidth="true" hidden="false" outlineLevel="0" max="11" min="11" style="0" width="20.63"/>
    <col collapsed="false" customWidth="true" hidden="false" outlineLevel="0" max="1025" min="12" style="0" width="11"/>
  </cols>
  <sheetData>
    <row r="1" customFormat="false" ht="48.6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6" t="s">
        <v>11</v>
      </c>
    </row>
    <row r="2" customFormat="false" ht="15.6" hidden="false" customHeight="false" outlineLevel="0" collapsed="false">
      <c r="A2" s="7" t="s">
        <v>12</v>
      </c>
      <c r="B2" s="8" t="s">
        <v>13</v>
      </c>
      <c r="C2" s="8" t="str">
        <f aca="false">TRIM(RIGHT(SUBSTITUTE(G2,"/",REPT(" ","500")),500))</f>
        <v>name</v>
      </c>
      <c r="D2" s="8" t="str">
        <f aca="false">IFERROR(IF(SEARCH("state/",G2),"STATE","CONFIG"),"CONFIG")</f>
        <v>CONFIG</v>
      </c>
      <c r="E2" s="8" t="str">
        <f aca="false">SUBSTITUTE(CONCATENATE(A2,"_",B2,"_",IFERROR(MID(C2,FIND(":",C2)+1,LEN(C2)-FIND(":",C2)),C2),".","xml"),"-","_")</f>
        <v>hw_config_name.xml</v>
      </c>
      <c r="F2" s="8" t="str">
        <f aca="false">CONCATENATE(A2,"_",B2,".yml")</f>
        <v>hw_config.yml</v>
      </c>
      <c r="G2" s="9" t="s">
        <v>14</v>
      </c>
      <c r="H2" s="10" t="s">
        <v>15</v>
      </c>
      <c r="I2" s="11"/>
      <c r="J2" s="12" t="s">
        <v>16</v>
      </c>
      <c r="K2" s="12" t="s">
        <v>16</v>
      </c>
      <c r="L2" s="12" t="s">
        <v>17</v>
      </c>
    </row>
    <row r="3" customFormat="false" ht="15.6" hidden="false" customHeight="false" outlineLevel="0" collapsed="false">
      <c r="A3" s="7" t="s">
        <v>12</v>
      </c>
      <c r="B3" s="8" t="s">
        <v>18</v>
      </c>
      <c r="C3" s="8" t="str">
        <f aca="false">TRIM(RIGHT(SUBSTITUTE(G3,"/",REPT(" ","500")),500))</f>
        <v>oc-cpu:avg</v>
      </c>
      <c r="D3" s="8" t="str">
        <f aca="false">IFERROR(IF(SEARCH("state/",G3),"STATE","CONFIG"),"CONFIG")</f>
        <v>STATE</v>
      </c>
      <c r="E3" s="8" t="str">
        <f aca="false">SUBSTITUTE(CONCATENATE(A3,"_",B3,"_",IFERROR(MID(C3,FIND(":",C3)+1,LEN(C3)-FIND(":",C3)),C3),".","xml"),"-","_")</f>
        <v>hw_cpu_avg.xml</v>
      </c>
      <c r="F3" s="8" t="str">
        <f aca="false">CONCATENATE(A3,"_",B3,".yml")</f>
        <v>hw_cpu.yml</v>
      </c>
      <c r="G3" s="9" t="s">
        <v>19</v>
      </c>
      <c r="H3" s="10" t="s">
        <v>15</v>
      </c>
      <c r="I3" s="11"/>
      <c r="J3" s="12" t="s">
        <v>16</v>
      </c>
      <c r="K3" s="12" t="s">
        <v>16</v>
      </c>
      <c r="L3" s="12" t="s">
        <v>17</v>
      </c>
    </row>
    <row r="4" customFormat="false" ht="15.6" hidden="false" customHeight="false" outlineLevel="0" collapsed="false">
      <c r="A4" s="7" t="s">
        <v>12</v>
      </c>
      <c r="B4" s="8" t="s">
        <v>18</v>
      </c>
      <c r="C4" s="8" t="str">
        <f aca="false">TRIM(RIGHT(SUBSTITUTE(G4,"/",REPT(" ","500")),500))</f>
        <v>oc-cpu:instant</v>
      </c>
      <c r="D4" s="8" t="str">
        <f aca="false">IFERROR(IF(SEARCH("state/",G4),"STATE","CONFIG"),"CONFIG")</f>
        <v>STATE</v>
      </c>
      <c r="E4" s="8" t="str">
        <f aca="false">SUBSTITUTE(CONCATENATE(A4,"_",B4,"_",IFERROR(MID(C4,FIND(":",C4)+1,LEN(C4)-FIND(":",C4)),C4),".","xml"),"-","_")</f>
        <v>hw_cpu_instant.xml</v>
      </c>
      <c r="F4" s="8" t="str">
        <f aca="false">CONCATENATE(A4,"_",B4,".yml")</f>
        <v>hw_cpu.yml</v>
      </c>
      <c r="G4" s="9" t="s">
        <v>20</v>
      </c>
      <c r="H4" s="10" t="s">
        <v>15</v>
      </c>
      <c r="I4" s="11"/>
      <c r="J4" s="12" t="s">
        <v>16</v>
      </c>
      <c r="K4" s="12" t="s">
        <v>16</v>
      </c>
      <c r="L4" s="12" t="s">
        <v>17</v>
      </c>
    </row>
    <row r="5" customFormat="false" ht="15.6" hidden="false" customHeight="false" outlineLevel="0" collapsed="false">
      <c r="A5" s="7" t="s">
        <v>12</v>
      </c>
      <c r="B5" s="8" t="s">
        <v>18</v>
      </c>
      <c r="C5" s="8" t="str">
        <f aca="false">TRIM(RIGHT(SUBSTITUTE(G5,"/",REPT(" ","500")),500))</f>
        <v>oc-cpu:interval</v>
      </c>
      <c r="D5" s="8" t="str">
        <f aca="false">IFERROR(IF(SEARCH("state/",G5),"STATE","CONFIG"),"CONFIG")</f>
        <v>STATE</v>
      </c>
      <c r="E5" s="8" t="str">
        <f aca="false">SUBSTITUTE(CONCATENATE(A5,"_",B5,"_",IFERROR(MID(C5,FIND(":",C5)+1,LEN(C5)-FIND(":",C5)),C5),".","xml"),"-","_")</f>
        <v>hw_cpu_interval.xml</v>
      </c>
      <c r="F5" s="8" t="str">
        <f aca="false">CONCATENATE(A5,"_",B5,".yml")</f>
        <v>hw_cpu.yml</v>
      </c>
      <c r="G5" s="9" t="s">
        <v>21</v>
      </c>
      <c r="H5" s="10" t="s">
        <v>15</v>
      </c>
      <c r="I5" s="11"/>
      <c r="J5" s="12" t="s">
        <v>16</v>
      </c>
      <c r="K5" s="12" t="s">
        <v>16</v>
      </c>
      <c r="L5" s="12" t="s">
        <v>17</v>
      </c>
    </row>
    <row r="6" customFormat="false" ht="15.6" hidden="false" customHeight="false" outlineLevel="0" collapsed="false">
      <c r="A6" s="7" t="s">
        <v>12</v>
      </c>
      <c r="B6" s="8" t="s">
        <v>18</v>
      </c>
      <c r="C6" s="8" t="str">
        <f aca="false">TRIM(RIGHT(SUBSTITUTE(G6,"/",REPT(" ","500")),500))</f>
        <v>oc-cpu:max</v>
      </c>
      <c r="D6" s="8" t="str">
        <f aca="false">IFERROR(IF(SEARCH("state/",G6),"STATE","CONFIG"),"CONFIG")</f>
        <v>STATE</v>
      </c>
      <c r="E6" s="8" t="str">
        <f aca="false">SUBSTITUTE(CONCATENATE(A6,"_",B6,"_",IFERROR(MID(C6,FIND(":",C6)+1,LEN(C6)-FIND(":",C6)),C6),".","xml"),"-","_")</f>
        <v>hw_cpu_max.xml</v>
      </c>
      <c r="F6" s="8" t="str">
        <f aca="false">CONCATENATE(A6,"_",B6,".yml")</f>
        <v>hw_cpu.yml</v>
      </c>
      <c r="G6" s="9" t="s">
        <v>22</v>
      </c>
      <c r="H6" s="10" t="s">
        <v>15</v>
      </c>
      <c r="I6" s="11"/>
      <c r="J6" s="12" t="s">
        <v>16</v>
      </c>
      <c r="K6" s="12" t="s">
        <v>16</v>
      </c>
      <c r="L6" s="12" t="s">
        <v>17</v>
      </c>
    </row>
    <row r="7" customFormat="false" ht="15.6" hidden="false" customHeight="false" outlineLevel="0" collapsed="false">
      <c r="A7" s="7" t="s">
        <v>12</v>
      </c>
      <c r="B7" s="8" t="s">
        <v>18</v>
      </c>
      <c r="C7" s="8" t="str">
        <f aca="false">TRIM(RIGHT(SUBSTITUTE(G7,"/",REPT(" ","500")),500))</f>
        <v>oc-cpu:max-time</v>
      </c>
      <c r="D7" s="8" t="str">
        <f aca="false">IFERROR(IF(SEARCH("state/",G7),"STATE","CONFIG"),"CONFIG")</f>
        <v>STATE</v>
      </c>
      <c r="E7" s="8" t="str">
        <f aca="false">SUBSTITUTE(CONCATENATE(A7,"_",B7,"_",IFERROR(MID(C7,FIND(":",C7)+1,LEN(C7)-FIND(":",C7)),C7),".","xml"),"-","_")</f>
        <v>hw_cpu_max_time.xml</v>
      </c>
      <c r="F7" s="8" t="str">
        <f aca="false">CONCATENATE(A7,"_",B7,".yml")</f>
        <v>hw_cpu.yml</v>
      </c>
      <c r="G7" s="9" t="s">
        <v>23</v>
      </c>
      <c r="H7" s="10" t="s">
        <v>15</v>
      </c>
      <c r="I7" s="11"/>
      <c r="J7" s="12" t="s">
        <v>16</v>
      </c>
      <c r="K7" s="12" t="s">
        <v>16</v>
      </c>
      <c r="L7" s="12" t="s">
        <v>17</v>
      </c>
    </row>
    <row r="8" customFormat="false" ht="15.6" hidden="false" customHeight="false" outlineLevel="0" collapsed="false">
      <c r="A8" s="7" t="s">
        <v>12</v>
      </c>
      <c r="B8" s="8" t="s">
        <v>18</v>
      </c>
      <c r="C8" s="8" t="str">
        <f aca="false">TRIM(RIGHT(SUBSTITUTE(G8,"/",REPT(" ","500")),500))</f>
        <v>oc-cpu:min</v>
      </c>
      <c r="D8" s="8" t="str">
        <f aca="false">IFERROR(IF(SEARCH("state/",G8),"STATE","CONFIG"),"CONFIG")</f>
        <v>STATE</v>
      </c>
      <c r="E8" s="8" t="str">
        <f aca="false">SUBSTITUTE(CONCATENATE(A8,"_",B8,"_",IFERROR(MID(C8,FIND(":",C8)+1,LEN(C8)-FIND(":",C8)),C8),".","xml"),"-","_")</f>
        <v>hw_cpu_min.xml</v>
      </c>
      <c r="F8" s="8" t="str">
        <f aca="false">CONCATENATE(A8,"_",B8,".yml")</f>
        <v>hw_cpu.yml</v>
      </c>
      <c r="G8" s="9" t="s">
        <v>24</v>
      </c>
      <c r="H8" s="10" t="s">
        <v>15</v>
      </c>
      <c r="I8" s="11"/>
      <c r="J8" s="12" t="s">
        <v>16</v>
      </c>
      <c r="K8" s="12" t="s">
        <v>16</v>
      </c>
      <c r="L8" s="12" t="s">
        <v>17</v>
      </c>
    </row>
    <row r="9" customFormat="false" ht="15.6" hidden="false" customHeight="false" outlineLevel="0" collapsed="false">
      <c r="A9" s="7" t="s">
        <v>12</v>
      </c>
      <c r="B9" s="8" t="s">
        <v>18</v>
      </c>
      <c r="C9" s="8" t="str">
        <f aca="false">TRIM(RIGHT(SUBSTITUTE(G9,"/",REPT(" ","500")),500))</f>
        <v>oc-cpu:min-time</v>
      </c>
      <c r="D9" s="8" t="str">
        <f aca="false">IFERROR(IF(SEARCH("state/",G9),"STATE","CONFIG"),"CONFIG")</f>
        <v>STATE</v>
      </c>
      <c r="E9" s="8" t="str">
        <f aca="false">SUBSTITUTE(CONCATENATE(A9,"_",B9,"_",IFERROR(MID(C9,FIND(":",C9)+1,LEN(C9)-FIND(":",C9)),C9),".","xml"),"-","_")</f>
        <v>hw_cpu_min_time.xml</v>
      </c>
      <c r="F9" s="8" t="str">
        <f aca="false">CONCATENATE(A9,"_",B9,".yml")</f>
        <v>hw_cpu.yml</v>
      </c>
      <c r="G9" s="9" t="s">
        <v>25</v>
      </c>
      <c r="H9" s="10" t="s">
        <v>15</v>
      </c>
      <c r="I9" s="11"/>
      <c r="J9" s="12" t="s">
        <v>16</v>
      </c>
      <c r="K9" s="12" t="s">
        <v>16</v>
      </c>
      <c r="L9" s="12" t="s">
        <v>17</v>
      </c>
    </row>
    <row r="10" customFormat="false" ht="15.6" hidden="false" customHeight="false" outlineLevel="0" collapsed="false">
      <c r="A10" s="7" t="s">
        <v>12</v>
      </c>
      <c r="B10" s="8" t="s">
        <v>26</v>
      </c>
      <c r="C10" s="8" t="str">
        <f aca="false">TRIM(RIGHT(SUBSTITUTE(G10,"/",REPT(" ","500")),500))</f>
        <v>oc-fan:speed</v>
      </c>
      <c r="D10" s="8" t="str">
        <f aca="false">IFERROR(IF(SEARCH("state/",G10),"STATE","CONFIG"),"CONFIG")</f>
        <v>STATE</v>
      </c>
      <c r="E10" s="8" t="str">
        <f aca="false">SUBSTITUTE(CONCATENATE(A10,"_",B10,"_",IFERROR(MID(C10,FIND(":",C10)+1,LEN(C10)-FIND(":",C10)),C10),".","xml"),"-","_")</f>
        <v>hw_fan_speed.xml</v>
      </c>
      <c r="F10" s="8" t="str">
        <f aca="false">CONCATENATE(A10,"_",B10,".yml")</f>
        <v>hw_fan.yml</v>
      </c>
      <c r="G10" s="9" t="s">
        <v>27</v>
      </c>
      <c r="H10" s="10" t="s">
        <v>15</v>
      </c>
      <c r="I10" s="11"/>
      <c r="J10" s="12" t="s">
        <v>16</v>
      </c>
      <c r="K10" s="12" t="s">
        <v>16</v>
      </c>
      <c r="L10" s="12" t="s">
        <v>17</v>
      </c>
    </row>
    <row r="11" customFormat="false" ht="15.6" hidden="false" customHeight="false" outlineLevel="0" collapsed="false">
      <c r="A11" s="7" t="s">
        <v>12</v>
      </c>
      <c r="B11" s="8" t="s">
        <v>28</v>
      </c>
      <c r="C11" s="8" t="str">
        <f aca="false">TRIM(RIGHT(SUBSTITUTE(G11,"/",REPT(" ","500")),500))</f>
        <v>name</v>
      </c>
      <c r="D11" s="8" t="str">
        <f aca="false">IFERROR(IF(SEARCH("state/",G11),"STATE","CONFIG"),"CONFIG")</f>
        <v>CONFIG</v>
      </c>
      <c r="E11" s="8" t="str">
        <f aca="false">SUBSTITUTE(CONCATENATE(A11,"_",B11,"_",IFERROR(MID(C11,FIND(":",C11)+1,LEN(C11)-FIND(":",C11)),C11),".","xml"),"-","_")</f>
        <v>hw_linecard_name.xml</v>
      </c>
      <c r="F11" s="8" t="str">
        <f aca="false">CONCATENATE(A11,"_",B11,".yml")</f>
        <v>hw_linecard.yml</v>
      </c>
      <c r="G11" s="9" t="s">
        <v>29</v>
      </c>
      <c r="H11" s="10" t="s">
        <v>15</v>
      </c>
      <c r="I11" s="11"/>
      <c r="J11" s="12" t="s">
        <v>16</v>
      </c>
      <c r="K11" s="12" t="s">
        <v>16</v>
      </c>
      <c r="L11" s="12" t="s">
        <v>17</v>
      </c>
    </row>
    <row r="12" customFormat="false" ht="15.75" hidden="false" customHeight="false" outlineLevel="0" collapsed="false">
      <c r="A12" s="7" t="s">
        <v>12</v>
      </c>
      <c r="B12" s="8" t="s">
        <v>28</v>
      </c>
      <c r="C12" s="8" t="str">
        <f aca="false">TRIM(RIGHT(SUBSTITUTE(G12,"/",REPT(" ","500")),500))</f>
        <v>oc-linecard:power-admin-state</v>
      </c>
      <c r="D12" s="8" t="str">
        <f aca="false">IFERROR(IF(SEARCH("state/",G12),"STATE","CONFIG"),"CONFIG")</f>
        <v>CONFIG</v>
      </c>
      <c r="E12" s="8" t="s">
        <v>30</v>
      </c>
      <c r="F12" s="8" t="str">
        <f aca="false">CONCATENATE(A12,"_",B12,".yml")</f>
        <v>hw_linecard.yml</v>
      </c>
      <c r="G12" s="9" t="s">
        <v>31</v>
      </c>
      <c r="H12" s="10" t="s">
        <v>15</v>
      </c>
      <c r="I12" s="13" t="s">
        <v>32</v>
      </c>
      <c r="J12" s="12" t="s">
        <v>16</v>
      </c>
      <c r="K12" s="12" t="s">
        <v>16</v>
      </c>
      <c r="L12" s="12" t="s">
        <v>16</v>
      </c>
    </row>
    <row r="13" customFormat="false" ht="15.6" hidden="false" customHeight="false" outlineLevel="0" collapsed="false">
      <c r="A13" s="7" t="s">
        <v>12</v>
      </c>
      <c r="B13" s="8" t="s">
        <v>28</v>
      </c>
      <c r="C13" s="8" t="str">
        <f aca="false">TRIM(RIGHT(SUBSTITUTE(G13,"/",REPT(" ","500")),500))</f>
        <v>oc-linecard:power-admin-state</v>
      </c>
      <c r="D13" s="8" t="str">
        <f aca="false">IFERROR(IF(SEARCH("state/",G13),"STATE","CONFIG"),"CONFIG")</f>
        <v>STATE</v>
      </c>
      <c r="E13" s="8" t="str">
        <f aca="false">SUBSTITUTE(CONCATENATE(A13,"_",B13,"_",IFERROR(MID(C13,FIND(":",C13)+1,LEN(C13)-FIND(":",C13)),C13),".","xml"),"-","_")</f>
        <v>hw_linecard_power_admin_state.xml</v>
      </c>
      <c r="F13" s="8" t="str">
        <f aca="false">CONCATENATE(A13,"_",B13,".yml")</f>
        <v>hw_linecard.yml</v>
      </c>
      <c r="G13" s="9" t="s">
        <v>33</v>
      </c>
      <c r="H13" s="10" t="s">
        <v>15</v>
      </c>
      <c r="I13" s="11"/>
      <c r="J13" s="12" t="s">
        <v>16</v>
      </c>
      <c r="K13" s="12" t="s">
        <v>16</v>
      </c>
      <c r="L13" s="12" t="s">
        <v>17</v>
      </c>
    </row>
    <row r="14" customFormat="false" ht="15.6" hidden="false" customHeight="false" outlineLevel="0" collapsed="false">
      <c r="A14" s="7" t="s">
        <v>12</v>
      </c>
      <c r="B14" s="8" t="s">
        <v>34</v>
      </c>
      <c r="C14" s="8" t="str">
        <f aca="false">TRIM(RIGHT(SUBSTITUTE(G14,"/",REPT(" ","500")),500))</f>
        <v>oc-linecard:slot-id</v>
      </c>
      <c r="D14" s="8" t="str">
        <f aca="false">IFERROR(IF(SEARCH("state/",G14),"STATE","CONFIG"),"CONFIG")</f>
        <v>STATE</v>
      </c>
      <c r="E14" s="8" t="str">
        <f aca="false">SUBSTITUTE(CONCATENATE(A14,"_",B14,"_",IFERROR(MID(C14,FIND(":",C14)+1,LEN(C14)-FIND(":",C14)),C14),".","xml"),"-","_")</f>
        <v>hw_transceiver_slot_id.xml</v>
      </c>
      <c r="F14" s="8" t="str">
        <f aca="false">CONCATENATE(A14,"_",B14,".yml")</f>
        <v>hw_transceiver.yml</v>
      </c>
      <c r="G14" s="9" t="s">
        <v>35</v>
      </c>
      <c r="H14" s="10" t="s">
        <v>15</v>
      </c>
      <c r="I14" s="11"/>
      <c r="J14" s="12" t="s">
        <v>16</v>
      </c>
      <c r="K14" s="12" t="s">
        <v>16</v>
      </c>
      <c r="L14" s="12" t="s">
        <v>17</v>
      </c>
    </row>
    <row r="15" customFormat="false" ht="15.75" hidden="false" customHeight="false" outlineLevel="0" collapsed="false">
      <c r="A15" s="7" t="s">
        <v>12</v>
      </c>
      <c r="B15" s="8" t="s">
        <v>34</v>
      </c>
      <c r="C15" s="8" t="str">
        <f aca="false">TRIM(RIGHT(SUBSTITUTE(G15,"/",REPT(" ","500")),500))</f>
        <v>oc-transceiver:enabled</v>
      </c>
      <c r="D15" s="8" t="str">
        <f aca="false">IFERROR(IF(SEARCH("state/",G15),"STATE","CONFIG"),"CONFIG")</f>
        <v>CONFIG</v>
      </c>
      <c r="E15" s="8" t="str">
        <f aca="false">SUBSTITUTE(CONCATENATE(A15,"_",B15,"_",IFERROR(MID(C15,FIND(":",C15)+1,LEN(C15)-FIND(":",C15)),C15),".","xml"),"-","_")</f>
        <v>hw_transceiver_enabled.xml</v>
      </c>
      <c r="F15" s="8" t="str">
        <f aca="false">CONCATENATE(A15,"_",B15,".yml")</f>
        <v>hw_transceiver.yml</v>
      </c>
      <c r="G15" s="9" t="s">
        <v>36</v>
      </c>
      <c r="H15" s="10" t="s">
        <v>15</v>
      </c>
      <c r="I15" s="13" t="s">
        <v>37</v>
      </c>
      <c r="J15" s="12" t="s">
        <v>16</v>
      </c>
      <c r="K15" s="12" t="s">
        <v>16</v>
      </c>
      <c r="L15" s="12" t="s">
        <v>16</v>
      </c>
    </row>
    <row r="16" customFormat="false" ht="15.6" hidden="false" customHeight="false" outlineLevel="0" collapsed="false">
      <c r="A16" s="7" t="s">
        <v>12</v>
      </c>
      <c r="B16" s="8" t="s">
        <v>34</v>
      </c>
      <c r="C16" s="8" t="str">
        <f aca="false">TRIM(RIGHT(SUBSTITUTE(G16,"/",REPT(" ","500")),500))</f>
        <v>oc-transceiver:enabled</v>
      </c>
      <c r="D16" s="8" t="str">
        <f aca="false">IFERROR(IF(SEARCH("state/",G16),"STATE","CONFIG"),"CONFIG")</f>
        <v>STATE</v>
      </c>
      <c r="E16" s="8" t="s">
        <v>38</v>
      </c>
      <c r="F16" s="8" t="str">
        <f aca="false">CONCATENATE(A16,"_",B16,".yml")</f>
        <v>hw_transceiver.yml</v>
      </c>
      <c r="G16" s="9" t="s">
        <v>39</v>
      </c>
      <c r="H16" s="10" t="s">
        <v>15</v>
      </c>
      <c r="I16" s="11"/>
      <c r="J16" s="12" t="s">
        <v>16</v>
      </c>
      <c r="K16" s="12" t="s">
        <v>16</v>
      </c>
      <c r="L16" s="12" t="s">
        <v>17</v>
      </c>
    </row>
    <row r="17" customFormat="false" ht="15.6" hidden="false" customHeight="false" outlineLevel="0" collapsed="false">
      <c r="A17" s="7" t="s">
        <v>12</v>
      </c>
      <c r="B17" s="8" t="s">
        <v>40</v>
      </c>
      <c r="C17" s="8" t="str">
        <f aca="false">TRIM(RIGHT(SUBSTITUTE(G17,"/",REPT(" ","500")),500))</f>
        <v>oc-port:channel-speed</v>
      </c>
      <c r="D17" s="8" t="str">
        <f aca="false">IFERROR(IF(SEARCH("state/",G17),"STATE","CONFIG"),"CONFIG")</f>
        <v>CONFIG</v>
      </c>
      <c r="E17" s="8" t="str">
        <f aca="false">SUBSTITUTE(CONCATENATE(A17,"_",B17,"_",IFERROR(MID(C17,FIND(":",C17)+1,LEN(C17)-FIND(":",C17)),C17),".","xml"),"-","_")</f>
        <v>hw_port_channel_speed.xml</v>
      </c>
      <c r="F17" s="8" t="str">
        <f aca="false">CONCATENATE(A17,"_",B17,".yml")</f>
        <v>hw_port.yml</v>
      </c>
      <c r="G17" s="9" t="s">
        <v>41</v>
      </c>
      <c r="H17" s="10" t="s">
        <v>15</v>
      </c>
      <c r="I17" s="11"/>
      <c r="J17" s="12" t="s">
        <v>16</v>
      </c>
      <c r="K17" s="12" t="s">
        <v>16</v>
      </c>
      <c r="L17" s="12" t="s">
        <v>42</v>
      </c>
    </row>
    <row r="18" customFormat="false" ht="15.6" hidden="false" customHeight="false" outlineLevel="0" collapsed="false">
      <c r="A18" s="7" t="s">
        <v>12</v>
      </c>
      <c r="B18" s="8" t="s">
        <v>40</v>
      </c>
      <c r="C18" s="8" t="str">
        <f aca="false">TRIM(RIGHT(SUBSTITUTE(G18,"/",REPT(" ","500")),500))</f>
        <v>oc-port:num-channels</v>
      </c>
      <c r="D18" s="8" t="str">
        <f aca="false">IFERROR(IF(SEARCH("state/",G18),"STATE","CONFIG"),"CONFIG")</f>
        <v>CONFIG</v>
      </c>
      <c r="E18" s="8" t="str">
        <f aca="false">SUBSTITUTE(CONCATENATE(A18,"_",B18,"_",IFERROR(MID(C18,FIND(":",C18)+1,LEN(C18)-FIND(":",C18)),C18),".","xml"),"-","_")</f>
        <v>hw_port_num_channels.xml</v>
      </c>
      <c r="F18" s="8" t="str">
        <f aca="false">CONCATENATE(A18,"_",B18,".yml")</f>
        <v>hw_port.yml</v>
      </c>
      <c r="G18" s="9" t="s">
        <v>43</v>
      </c>
      <c r="H18" s="10" t="s">
        <v>15</v>
      </c>
      <c r="I18" s="11"/>
      <c r="J18" s="12" t="s">
        <v>16</v>
      </c>
      <c r="K18" s="12" t="s">
        <v>16</v>
      </c>
      <c r="L18" s="12" t="s">
        <v>42</v>
      </c>
    </row>
    <row r="19" customFormat="false" ht="15.6" hidden="false" customHeight="false" outlineLevel="0" collapsed="false">
      <c r="A19" s="7" t="s">
        <v>12</v>
      </c>
      <c r="B19" s="8" t="s">
        <v>40</v>
      </c>
      <c r="C19" s="8" t="str">
        <f aca="false">TRIM(RIGHT(SUBSTITUTE(G19,"/",REPT(" ","500")),500))</f>
        <v>oc-port:channel-speed</v>
      </c>
      <c r="D19" s="8" t="str">
        <f aca="false">IFERROR(IF(SEARCH("state/",G19),"STATE","CONFIG"),"CONFIG")</f>
        <v>STATE</v>
      </c>
      <c r="E19" s="8" t="str">
        <f aca="false">SUBSTITUTE(CONCATENATE(A19,"_",B19,"_",IFERROR(MID(C19,FIND(":",C19)+1,LEN(C19)-FIND(":",C19)),C19),".","xml"),"-","_")</f>
        <v>hw_port_channel_speed.xml</v>
      </c>
      <c r="F19" s="8" t="str">
        <f aca="false">CONCATENATE(A19,"_",B19,".yml")</f>
        <v>hw_port.yml</v>
      </c>
      <c r="G19" s="9" t="s">
        <v>44</v>
      </c>
      <c r="H19" s="10" t="s">
        <v>15</v>
      </c>
      <c r="I19" s="11"/>
      <c r="J19" s="12" t="s">
        <v>16</v>
      </c>
      <c r="K19" s="12" t="s">
        <v>16</v>
      </c>
      <c r="L19" s="12" t="s">
        <v>42</v>
      </c>
    </row>
    <row r="20" customFormat="false" ht="15.6" hidden="false" customHeight="false" outlineLevel="0" collapsed="false">
      <c r="A20" s="7" t="s">
        <v>12</v>
      </c>
      <c r="B20" s="8" t="s">
        <v>40</v>
      </c>
      <c r="C20" s="8" t="str">
        <f aca="false">TRIM(RIGHT(SUBSTITUTE(G20,"/",REPT(" ","500")),500))</f>
        <v>oc-port:num-channels</v>
      </c>
      <c r="D20" s="8" t="str">
        <f aca="false">IFERROR(IF(SEARCH("state/",G20),"STATE","CONFIG"),"CONFIG")</f>
        <v>STATE</v>
      </c>
      <c r="E20" s="8" t="str">
        <f aca="false">SUBSTITUTE(CONCATENATE(A20,"_",B20,"_",IFERROR(MID(C20,FIND(":",C20)+1,LEN(C20)-FIND(":",C20)),C20),".","xml"),"-","_")</f>
        <v>hw_port_num_channels.xml</v>
      </c>
      <c r="F20" s="8" t="str">
        <f aca="false">CONCATENATE(A20,"_",B20,".yml")</f>
        <v>hw_port.yml</v>
      </c>
      <c r="G20" s="9" t="s">
        <v>45</v>
      </c>
      <c r="H20" s="10" t="s">
        <v>15</v>
      </c>
      <c r="I20" s="11"/>
      <c r="J20" s="12" t="s">
        <v>16</v>
      </c>
      <c r="K20" s="12" t="s">
        <v>16</v>
      </c>
      <c r="L20" s="12" t="s">
        <v>42</v>
      </c>
    </row>
    <row r="21" customFormat="false" ht="15.6" hidden="false" customHeight="false" outlineLevel="0" collapsed="false">
      <c r="A21" s="7" t="s">
        <v>12</v>
      </c>
      <c r="B21" s="8" t="s">
        <v>46</v>
      </c>
      <c r="C21" s="8" t="str">
        <f aca="false">TRIM(RIGHT(SUBSTITUTE(G21,"/",REPT(" ","500")),500))</f>
        <v>oc-platform-psu:enabled</v>
      </c>
      <c r="D21" s="8" t="str">
        <f aca="false">IFERROR(IF(SEARCH("state/",G21),"STATE","CONFIG"),"CONFIG")</f>
        <v>CONFIG</v>
      </c>
      <c r="E21" s="8" t="str">
        <f aca="false">SUBSTITUTE(CONCATENATE(A21,"_",B21,"_",IFERROR(MID(C21,FIND(":",C21)+1,LEN(C21)-FIND(":",C21)),C21),".","xml"),"-","_")</f>
        <v>hw_psu_enabled.xml</v>
      </c>
      <c r="F21" s="8" t="str">
        <f aca="false">CONCATENATE(A21,"_",B21,".yml")</f>
        <v>hw_psu.yml</v>
      </c>
      <c r="G21" s="9" t="s">
        <v>47</v>
      </c>
      <c r="H21" s="10" t="s">
        <v>15</v>
      </c>
      <c r="I21" s="11"/>
      <c r="J21" s="12" t="s">
        <v>16</v>
      </c>
      <c r="K21" s="12" t="s">
        <v>16</v>
      </c>
      <c r="L21" s="12" t="s">
        <v>17</v>
      </c>
    </row>
    <row r="22" customFormat="false" ht="15.6" hidden="false" customHeight="false" outlineLevel="0" collapsed="false">
      <c r="A22" s="7" t="s">
        <v>12</v>
      </c>
      <c r="B22" s="8" t="s">
        <v>46</v>
      </c>
      <c r="C22" s="8" t="str">
        <f aca="false">TRIM(RIGHT(SUBSTITUTE(G22,"/",REPT(" ","500")),500))</f>
        <v>oc-platform-psu:capacity</v>
      </c>
      <c r="D22" s="8" t="str">
        <f aca="false">IFERROR(IF(SEARCH("state/",G22),"STATE","CONFIG"),"CONFIG")</f>
        <v>STATE</v>
      </c>
      <c r="E22" s="8" t="str">
        <f aca="false">SUBSTITUTE(CONCATENATE(A22,"_",B22,"_",IFERROR(MID(C22,FIND(":",C22)+1,LEN(C22)-FIND(":",C22)),C22),".","xml"),"-","_")</f>
        <v>hw_psu_capacity.xml</v>
      </c>
      <c r="F22" s="8" t="str">
        <f aca="false">CONCATENATE(A22,"_",B22,".yml")</f>
        <v>hw_psu.yml</v>
      </c>
      <c r="G22" s="9" t="s">
        <v>48</v>
      </c>
      <c r="H22" s="10" t="s">
        <v>15</v>
      </c>
      <c r="I22" s="11"/>
      <c r="J22" s="12" t="s">
        <v>16</v>
      </c>
      <c r="K22" s="12" t="s">
        <v>16</v>
      </c>
      <c r="L22" s="12" t="s">
        <v>17</v>
      </c>
    </row>
    <row r="23" customFormat="false" ht="15.6" hidden="false" customHeight="false" outlineLevel="0" collapsed="false">
      <c r="A23" s="7" t="s">
        <v>12</v>
      </c>
      <c r="B23" s="8" t="s">
        <v>46</v>
      </c>
      <c r="C23" s="8" t="str">
        <f aca="false">TRIM(RIGHT(SUBSTITUTE(G23,"/",REPT(" ","500")),500))</f>
        <v>oc-platform-psu:enabled</v>
      </c>
      <c r="D23" s="8" t="str">
        <f aca="false">IFERROR(IF(SEARCH("state/",G23),"STATE","CONFIG"),"CONFIG")</f>
        <v>STATE</v>
      </c>
      <c r="E23" s="8" t="s">
        <v>49</v>
      </c>
      <c r="F23" s="8" t="str">
        <f aca="false">CONCATENATE(A23,"_",B23,".yml")</f>
        <v>hw_psu.yml</v>
      </c>
      <c r="G23" s="9" t="s">
        <v>50</v>
      </c>
      <c r="H23" s="10" t="s">
        <v>15</v>
      </c>
      <c r="I23" s="11"/>
      <c r="J23" s="12" t="s">
        <v>16</v>
      </c>
      <c r="K23" s="12" t="s">
        <v>16</v>
      </c>
      <c r="L23" s="12" t="s">
        <v>17</v>
      </c>
    </row>
    <row r="24" customFormat="false" ht="15.6" hidden="false" customHeight="false" outlineLevel="0" collapsed="false">
      <c r="A24" s="7" t="s">
        <v>12</v>
      </c>
      <c r="B24" s="8" t="s">
        <v>46</v>
      </c>
      <c r="C24" s="8" t="str">
        <f aca="false">TRIM(RIGHT(SUBSTITUTE(G24,"/",REPT(" ","500")),500))</f>
        <v>oc-platform-psu:input-current</v>
      </c>
      <c r="D24" s="8" t="str">
        <f aca="false">IFERROR(IF(SEARCH("state/",G24),"STATE","CONFIG"),"CONFIG")</f>
        <v>STATE</v>
      </c>
      <c r="E24" s="8" t="str">
        <f aca="false">SUBSTITUTE(CONCATENATE(A24,"_",B24,"_",IFERROR(MID(C24,FIND(":",C24)+1,LEN(C24)-FIND(":",C24)),C24),".","xml"),"-","_")</f>
        <v>hw_psu_input_current.xml</v>
      </c>
      <c r="F24" s="8" t="str">
        <f aca="false">CONCATENATE(A24,"_",B24,".yml")</f>
        <v>hw_psu.yml</v>
      </c>
      <c r="G24" s="9" t="s">
        <v>51</v>
      </c>
      <c r="H24" s="10" t="s">
        <v>15</v>
      </c>
      <c r="I24" s="11"/>
      <c r="J24" s="12" t="s">
        <v>16</v>
      </c>
      <c r="K24" s="12" t="s">
        <v>16</v>
      </c>
      <c r="L24" s="12" t="s">
        <v>17</v>
      </c>
    </row>
    <row r="25" customFormat="false" ht="15.6" hidden="false" customHeight="false" outlineLevel="0" collapsed="false">
      <c r="A25" s="7" t="s">
        <v>12</v>
      </c>
      <c r="B25" s="8" t="s">
        <v>46</v>
      </c>
      <c r="C25" s="8" t="str">
        <f aca="false">TRIM(RIGHT(SUBSTITUTE(G25,"/",REPT(" ","500")),500))</f>
        <v>oc-platform-psu:input-voltage</v>
      </c>
      <c r="D25" s="8" t="str">
        <f aca="false">IFERROR(IF(SEARCH("state/",G25),"STATE","CONFIG"),"CONFIG")</f>
        <v>STATE</v>
      </c>
      <c r="E25" s="8" t="str">
        <f aca="false">SUBSTITUTE(CONCATENATE(A25,"_",B25,"_",IFERROR(MID(C25,FIND(":",C25)+1,LEN(C25)-FIND(":",C25)),C25),".","xml"),"-","_")</f>
        <v>hw_psu_input_voltage.xml</v>
      </c>
      <c r="F25" s="8" t="str">
        <f aca="false">CONCATENATE(A25,"_",B25,".yml")</f>
        <v>hw_psu.yml</v>
      </c>
      <c r="G25" s="9" t="s">
        <v>52</v>
      </c>
      <c r="H25" s="10" t="s">
        <v>15</v>
      </c>
      <c r="I25" s="11"/>
      <c r="J25" s="12" t="s">
        <v>16</v>
      </c>
      <c r="K25" s="12" t="s">
        <v>16</v>
      </c>
      <c r="L25" s="12" t="s">
        <v>17</v>
      </c>
    </row>
    <row r="26" customFormat="false" ht="15.6" hidden="false" customHeight="false" outlineLevel="0" collapsed="false">
      <c r="A26" s="7" t="s">
        <v>12</v>
      </c>
      <c r="B26" s="8" t="s">
        <v>46</v>
      </c>
      <c r="C26" s="8" t="str">
        <f aca="false">TRIM(RIGHT(SUBSTITUTE(G26,"/",REPT(" ","500")),500))</f>
        <v>oc-platform-psu:output-current</v>
      </c>
      <c r="D26" s="8" t="str">
        <f aca="false">IFERROR(IF(SEARCH("state/",G26),"STATE","CONFIG"),"CONFIG")</f>
        <v>STATE</v>
      </c>
      <c r="E26" s="8" t="str">
        <f aca="false">SUBSTITUTE(CONCATENATE(A26,"_",B26,"_",IFERROR(MID(C26,FIND(":",C26)+1,LEN(C26)-FIND(":",C26)),C26),".","xml"),"-","_")</f>
        <v>hw_psu_output_current.xml</v>
      </c>
      <c r="F26" s="8" t="str">
        <f aca="false">CONCATENATE(A26,"_",B26,".yml")</f>
        <v>hw_psu.yml</v>
      </c>
      <c r="G26" s="9" t="s">
        <v>53</v>
      </c>
      <c r="H26" s="10" t="s">
        <v>15</v>
      </c>
      <c r="I26" s="11"/>
      <c r="J26" s="12" t="s">
        <v>16</v>
      </c>
      <c r="K26" s="12" t="s">
        <v>16</v>
      </c>
      <c r="L26" s="12" t="s">
        <v>17</v>
      </c>
    </row>
    <row r="27" customFormat="false" ht="15.6" hidden="false" customHeight="false" outlineLevel="0" collapsed="false">
      <c r="A27" s="7" t="s">
        <v>12</v>
      </c>
      <c r="B27" s="8" t="s">
        <v>46</v>
      </c>
      <c r="C27" s="8" t="str">
        <f aca="false">TRIM(RIGHT(SUBSTITUTE(G27,"/",REPT(" ","500")),500))</f>
        <v>oc-platform-psu:output-power</v>
      </c>
      <c r="D27" s="8" t="str">
        <f aca="false">IFERROR(IF(SEARCH("state/",G27),"STATE","CONFIG"),"CONFIG")</f>
        <v>STATE</v>
      </c>
      <c r="E27" s="8" t="str">
        <f aca="false">SUBSTITUTE(CONCATENATE(A27,"_",B27,"_",IFERROR(MID(C27,FIND(":",C27)+1,LEN(C27)-FIND(":",C27)),C27),".","xml"),"-","_")</f>
        <v>hw_psu_output_power.xml</v>
      </c>
      <c r="F27" s="8" t="str">
        <f aca="false">CONCATENATE(A27,"_",B27,".yml")</f>
        <v>hw_psu.yml</v>
      </c>
      <c r="G27" s="9" t="s">
        <v>54</v>
      </c>
      <c r="H27" s="10" t="s">
        <v>15</v>
      </c>
      <c r="I27" s="11"/>
      <c r="J27" s="12" t="s">
        <v>16</v>
      </c>
      <c r="K27" s="12" t="s">
        <v>16</v>
      </c>
      <c r="L27" s="12" t="s">
        <v>17</v>
      </c>
    </row>
    <row r="28" customFormat="false" ht="15.6" hidden="false" customHeight="false" outlineLevel="0" collapsed="false">
      <c r="A28" s="7" t="s">
        <v>12</v>
      </c>
      <c r="B28" s="8" t="s">
        <v>46</v>
      </c>
      <c r="C28" s="8" t="str">
        <f aca="false">TRIM(RIGHT(SUBSTITUTE(G28,"/",REPT(" ","500")),500))</f>
        <v>oc-platform-psu:output-voltage</v>
      </c>
      <c r="D28" s="8" t="str">
        <f aca="false">IFERROR(IF(SEARCH("state/",G28),"STATE","CONFIG"),"CONFIG")</f>
        <v>STATE</v>
      </c>
      <c r="E28" s="8" t="str">
        <f aca="false">SUBSTITUTE(CONCATENATE(A28,"_",B28,"_",IFERROR(MID(C28,FIND(":",C28)+1,LEN(C28)-FIND(":",C28)),C28),".","xml"),"-","_")</f>
        <v>hw_psu_output_voltage.xml</v>
      </c>
      <c r="F28" s="8" t="str">
        <f aca="false">CONCATENATE(A28,"_",B28,".yml")</f>
        <v>hw_psu.yml</v>
      </c>
      <c r="G28" s="9" t="s">
        <v>55</v>
      </c>
      <c r="H28" s="10" t="s">
        <v>15</v>
      </c>
      <c r="I28" s="11"/>
      <c r="J28" s="12" t="s">
        <v>16</v>
      </c>
      <c r="K28" s="12" t="s">
        <v>16</v>
      </c>
      <c r="L28" s="12" t="s">
        <v>17</v>
      </c>
    </row>
    <row r="29" customFormat="false" ht="15.6" hidden="false" customHeight="false" outlineLevel="0" collapsed="false">
      <c r="A29" s="7" t="s">
        <v>12</v>
      </c>
      <c r="B29" s="8" t="s">
        <v>56</v>
      </c>
      <c r="C29" s="8" t="str">
        <f aca="false">TRIM(RIGHT(SUBSTITUTE(G29,"/",REPT(" ","500")),500))</f>
        <v>name</v>
      </c>
      <c r="D29" s="8" t="str">
        <f aca="false">IFERROR(IF(SEARCH("state/",G29),"STATE","CONFIG"),"CONFIG")</f>
        <v>STATE</v>
      </c>
      <c r="E29" s="8" t="str">
        <f aca="false">SUBSTITUTE(CONCATENATE(A29,"_",B29,"_",IFERROR(MID(C29,FIND(":",C29)+1,LEN(C29)-FIND(":",C29)),C29),".","xml"),"-","_")</f>
        <v>hw_properties_name.xml</v>
      </c>
      <c r="F29" s="8" t="str">
        <f aca="false">CONCATENATE(A29,"_",B29,".yml")</f>
        <v>hw_properties.yml</v>
      </c>
      <c r="G29" s="14" t="s">
        <v>57</v>
      </c>
      <c r="H29" s="10" t="s">
        <v>15</v>
      </c>
      <c r="I29" s="11"/>
      <c r="J29" s="12" t="s">
        <v>17</v>
      </c>
      <c r="K29" s="12" t="s">
        <v>17</v>
      </c>
      <c r="L29" s="12" t="s">
        <v>17</v>
      </c>
    </row>
    <row r="30" customFormat="false" ht="15.6" hidden="false" customHeight="false" outlineLevel="0" collapsed="false">
      <c r="A30" s="7" t="s">
        <v>12</v>
      </c>
      <c r="B30" s="8" t="s">
        <v>56</v>
      </c>
      <c r="C30" s="8" t="str">
        <f aca="false">TRIM(RIGHT(SUBSTITUTE(G30,"/",REPT(" ","500")),500))</f>
        <v>value</v>
      </c>
      <c r="D30" s="8" t="str">
        <f aca="false">IFERROR(IF(SEARCH("state/",G30),"STATE","CONFIG"),"CONFIG")</f>
        <v>STATE</v>
      </c>
      <c r="E30" s="8" t="str">
        <f aca="false">SUBSTITUTE(CONCATENATE(A30,"_",B30,"_",IFERROR(MID(C30,FIND(":",C30)+1,LEN(C30)-FIND(":",C30)),C30),".","xml"),"-","_")</f>
        <v>hw_properties_value.xml</v>
      </c>
      <c r="F30" s="8" t="str">
        <f aca="false">CONCATENATE(A30,"_",B30,".yml")</f>
        <v>hw_properties.yml</v>
      </c>
      <c r="G30" s="14" t="s">
        <v>58</v>
      </c>
      <c r="H30" s="10" t="s">
        <v>15</v>
      </c>
      <c r="I30" s="11"/>
      <c r="J30" s="12" t="s">
        <v>17</v>
      </c>
      <c r="K30" s="12" t="s">
        <v>17</v>
      </c>
      <c r="L30" s="12" t="s">
        <v>17</v>
      </c>
    </row>
    <row r="31" customFormat="false" ht="15.6" hidden="false" customHeight="false" outlineLevel="0" collapsed="false">
      <c r="A31" s="7" t="s">
        <v>12</v>
      </c>
      <c r="B31" s="8" t="s">
        <v>59</v>
      </c>
      <c r="C31" s="8" t="str">
        <f aca="false">TRIM(RIGHT(SUBSTITUTE(G31,"/",REPT(" ","500")),500))</f>
        <v>description</v>
      </c>
      <c r="D31" s="8" t="str">
        <f aca="false">IFERROR(IF(SEARCH("state/",G31),"STATE","CONFIG"),"CONFIG")</f>
        <v>STATE</v>
      </c>
      <c r="E31" s="8" t="str">
        <f aca="false">SUBSTITUTE(CONCATENATE(A31,"_",B31,"_",IFERROR(MID(C31,FIND(":",C31)+1,LEN(C31)-FIND(":",C31)),C31),".","xml"),"-","_")</f>
        <v>hw_component_description.xml</v>
      </c>
      <c r="F31" s="8" t="str">
        <f aca="false">CONCATENATE(A31,"_",B31,".yml")</f>
        <v>hw_component.yml</v>
      </c>
      <c r="G31" s="9" t="s">
        <v>60</v>
      </c>
      <c r="H31" s="10" t="s">
        <v>15</v>
      </c>
      <c r="I31" s="11"/>
      <c r="J31" s="12" t="s">
        <v>16</v>
      </c>
      <c r="K31" s="12" t="s">
        <v>16</v>
      </c>
      <c r="L31" s="12" t="s">
        <v>17</v>
      </c>
    </row>
    <row r="32" customFormat="false" ht="15.6" hidden="false" customHeight="false" outlineLevel="0" collapsed="false">
      <c r="A32" s="7" t="s">
        <v>12</v>
      </c>
      <c r="B32" s="8" t="s">
        <v>59</v>
      </c>
      <c r="C32" s="8" t="str">
        <f aca="false">TRIM(RIGHT(SUBSTITUTE(G32,"/",REPT(" ","500")),500))</f>
        <v>hardware-version</v>
      </c>
      <c r="D32" s="8" t="str">
        <f aca="false">IFERROR(IF(SEARCH("state/",G32),"STATE","CONFIG"),"CONFIG")</f>
        <v>STATE</v>
      </c>
      <c r="E32" s="8" t="str">
        <f aca="false">SUBSTITUTE(CONCATENATE(A32,"_",B32,"_",IFERROR(MID(C32,FIND(":",C32)+1,LEN(C32)-FIND(":",C32)),C32),".","xml"),"-","_")</f>
        <v>hw_component_hardware_version.xml</v>
      </c>
      <c r="F32" s="8" t="str">
        <f aca="false">CONCATENATE(A32,"_",B32,".yml")</f>
        <v>hw_component.yml</v>
      </c>
      <c r="G32" s="9" t="s">
        <v>61</v>
      </c>
      <c r="H32" s="10" t="s">
        <v>15</v>
      </c>
      <c r="I32" s="11"/>
      <c r="J32" s="12" t="s">
        <v>16</v>
      </c>
      <c r="K32" s="12" t="s">
        <v>16</v>
      </c>
      <c r="L32" s="12" t="s">
        <v>17</v>
      </c>
    </row>
    <row r="33" customFormat="false" ht="15.6" hidden="false" customHeight="false" outlineLevel="0" collapsed="false">
      <c r="A33" s="7" t="s">
        <v>12</v>
      </c>
      <c r="B33" s="8" t="s">
        <v>59</v>
      </c>
      <c r="C33" s="8" t="str">
        <f aca="false">TRIM(RIGHT(SUBSTITUTE(G33,"/",REPT(" ","500")),500))</f>
        <v>id</v>
      </c>
      <c r="D33" s="8" t="str">
        <f aca="false">IFERROR(IF(SEARCH("state/",G33),"STATE","CONFIG"),"CONFIG")</f>
        <v>STATE</v>
      </c>
      <c r="E33" s="8" t="str">
        <f aca="false">SUBSTITUTE(CONCATENATE(A33,"_",B33,"_",IFERROR(MID(C33,FIND(":",C33)+1,LEN(C33)-FIND(":",C33)),C33),".","xml"),"-","_")</f>
        <v>hw_component_id.xml</v>
      </c>
      <c r="F33" s="8" t="str">
        <f aca="false">CONCATENATE(A33,"_",B33,".yml")</f>
        <v>hw_component.yml</v>
      </c>
      <c r="G33" s="9" t="s">
        <v>62</v>
      </c>
      <c r="H33" s="10" t="s">
        <v>15</v>
      </c>
      <c r="I33" s="11"/>
      <c r="J33" s="12" t="s">
        <v>16</v>
      </c>
      <c r="K33" s="12" t="s">
        <v>16</v>
      </c>
      <c r="L33" s="12" t="s">
        <v>17</v>
      </c>
    </row>
    <row r="34" customFormat="false" ht="15.6" hidden="false" customHeight="false" outlineLevel="0" collapsed="false">
      <c r="A34" s="7" t="s">
        <v>12</v>
      </c>
      <c r="B34" s="8" t="s">
        <v>59</v>
      </c>
      <c r="C34" s="8" t="str">
        <f aca="false">TRIM(RIGHT(SUBSTITUTE(G34,"/",REPT(" ","500")),500))</f>
        <v>location</v>
      </c>
      <c r="D34" s="8" t="str">
        <f aca="false">IFERROR(IF(SEARCH("state/",G34),"STATE","CONFIG"),"CONFIG")</f>
        <v>STATE</v>
      </c>
      <c r="E34" s="8" t="str">
        <f aca="false">SUBSTITUTE(CONCATENATE(A34,"_",B34,"_",IFERROR(MID(C34,FIND(":",C34)+1,LEN(C34)-FIND(":",C34)),C34),".","xml"),"-","_")</f>
        <v>hw_component_location.xml</v>
      </c>
      <c r="F34" s="8" t="str">
        <f aca="false">CONCATENATE(A34,"_",B34,".yml")</f>
        <v>hw_component.yml</v>
      </c>
      <c r="G34" s="9" t="s">
        <v>63</v>
      </c>
      <c r="H34" s="10" t="s">
        <v>15</v>
      </c>
      <c r="I34" s="11"/>
      <c r="J34" s="12" t="s">
        <v>16</v>
      </c>
      <c r="K34" s="12" t="s">
        <v>16</v>
      </c>
      <c r="L34" s="12" t="s">
        <v>17</v>
      </c>
    </row>
    <row r="35" customFormat="false" ht="15.6" hidden="false" customHeight="false" outlineLevel="0" collapsed="false">
      <c r="A35" s="7" t="s">
        <v>12</v>
      </c>
      <c r="B35" s="8" t="s">
        <v>59</v>
      </c>
      <c r="C35" s="8" t="str">
        <f aca="false">TRIM(RIGHT(SUBSTITUTE(G35,"/",REPT(" ","500")),500))</f>
        <v>mfg-date</v>
      </c>
      <c r="D35" s="8" t="str">
        <f aca="false">IFERROR(IF(SEARCH("state/",G35),"STATE","CONFIG"),"CONFIG")</f>
        <v>STATE</v>
      </c>
      <c r="E35" s="8" t="str">
        <f aca="false">SUBSTITUTE(CONCATENATE(A35,"_",B35,"_",IFERROR(MID(C35,FIND(":",C35)+1,LEN(C35)-FIND(":",C35)),C35),".","xml"),"-","_")</f>
        <v>hw_component_mfg_date.xml</v>
      </c>
      <c r="F35" s="8" t="str">
        <f aca="false">CONCATENATE(A35,"_",B35,".yml")</f>
        <v>hw_component.yml</v>
      </c>
      <c r="G35" s="9" t="s">
        <v>64</v>
      </c>
      <c r="H35" s="10" t="s">
        <v>15</v>
      </c>
      <c r="I35" s="11"/>
      <c r="J35" s="12" t="s">
        <v>16</v>
      </c>
      <c r="K35" s="12" t="s">
        <v>16</v>
      </c>
      <c r="L35" s="12" t="s">
        <v>17</v>
      </c>
    </row>
    <row r="36" customFormat="false" ht="15.6" hidden="false" customHeight="false" outlineLevel="0" collapsed="false">
      <c r="A36" s="7" t="s">
        <v>12</v>
      </c>
      <c r="B36" s="8" t="s">
        <v>59</v>
      </c>
      <c r="C36" s="8" t="str">
        <f aca="false">TRIM(RIGHT(SUBSTITUTE(G36,"/",REPT(" ","500")),500))</f>
        <v>oper-status</v>
      </c>
      <c r="D36" s="8" t="str">
        <f aca="false">IFERROR(IF(SEARCH("state/",G36),"STATE","CONFIG"),"CONFIG")</f>
        <v>STATE</v>
      </c>
      <c r="E36" s="8" t="str">
        <f aca="false">SUBSTITUTE(CONCATENATE(A36,"_",B36,"_",IFERROR(MID(C36,FIND(":",C36)+1,LEN(C36)-FIND(":",C36)),C36),".","xml"),"-","_")</f>
        <v>hw_component_oper_status.xml</v>
      </c>
      <c r="F36" s="8" t="str">
        <f aca="false">CONCATENATE(A36,"_",B36,".yml")</f>
        <v>hw_component.yml</v>
      </c>
      <c r="G36" s="14" t="s">
        <v>65</v>
      </c>
      <c r="H36" s="10" t="s">
        <v>15</v>
      </c>
      <c r="I36" s="11"/>
      <c r="J36" s="12" t="s">
        <v>16</v>
      </c>
      <c r="K36" s="12" t="s">
        <v>16</v>
      </c>
      <c r="L36" s="12" t="s">
        <v>17</v>
      </c>
    </row>
    <row r="37" customFormat="false" ht="15.6" hidden="false" customHeight="false" outlineLevel="0" collapsed="false">
      <c r="A37" s="7" t="s">
        <v>12</v>
      </c>
      <c r="B37" s="8" t="s">
        <v>59</v>
      </c>
      <c r="C37" s="8" t="str">
        <f aca="false">TRIM(RIGHT(SUBSTITUTE(G37,"/",REPT(" ","500")),500))</f>
        <v>parent</v>
      </c>
      <c r="D37" s="8" t="str">
        <f aca="false">IFERROR(IF(SEARCH("state/",G37),"STATE","CONFIG"),"CONFIG")</f>
        <v>STATE</v>
      </c>
      <c r="E37" s="8" t="str">
        <f aca="false">SUBSTITUTE(CONCATENATE(A37,"_",B37,"_",IFERROR(MID(C37,FIND(":",C37)+1,LEN(C37)-FIND(":",C37)),C37),".","xml"),"-","_")</f>
        <v>hw_component_parent.xml</v>
      </c>
      <c r="F37" s="8" t="str">
        <f aca="false">CONCATENATE(A37,"_",B37,".yml")</f>
        <v>hw_component.yml</v>
      </c>
      <c r="G37" s="9" t="s">
        <v>66</v>
      </c>
      <c r="H37" s="10" t="s">
        <v>15</v>
      </c>
      <c r="I37" s="11"/>
      <c r="J37" s="12" t="s">
        <v>16</v>
      </c>
      <c r="K37" s="12" t="s">
        <v>16</v>
      </c>
      <c r="L37" s="12" t="s">
        <v>17</v>
      </c>
    </row>
    <row r="38" customFormat="false" ht="15.6" hidden="false" customHeight="false" outlineLevel="0" collapsed="false">
      <c r="A38" s="7" t="s">
        <v>12</v>
      </c>
      <c r="B38" s="8" t="s">
        <v>59</v>
      </c>
      <c r="C38" s="8" t="str">
        <f aca="false">TRIM(RIGHT(SUBSTITUTE(G38,"/",REPT(" ","500")),500))</f>
        <v>serial-no</v>
      </c>
      <c r="D38" s="8" t="str">
        <f aca="false">IFERROR(IF(SEARCH("state/",G38),"STATE","CONFIG"),"CONFIG")</f>
        <v>STATE</v>
      </c>
      <c r="E38" s="8" t="str">
        <f aca="false">SUBSTITUTE(CONCATENATE(A38,"_",B38,"_",IFERROR(MID(C38,FIND(":",C38)+1,LEN(C38)-FIND(":",C38)),C38),".","xml"),"-","_")</f>
        <v>hw_component_serial_no.xml</v>
      </c>
      <c r="F38" s="8" t="str">
        <f aca="false">CONCATENATE(A38,"_",B38,".yml")</f>
        <v>hw_component.yml</v>
      </c>
      <c r="G38" s="9" t="s">
        <v>67</v>
      </c>
      <c r="H38" s="10" t="s">
        <v>15</v>
      </c>
      <c r="I38" s="11"/>
      <c r="J38" s="12" t="s">
        <v>16</v>
      </c>
      <c r="K38" s="12" t="s">
        <v>16</v>
      </c>
      <c r="L38" s="12" t="s">
        <v>17</v>
      </c>
    </row>
    <row r="39" customFormat="false" ht="15.6" hidden="false" customHeight="false" outlineLevel="0" collapsed="false">
      <c r="A39" s="7" t="s">
        <v>12</v>
      </c>
      <c r="B39" s="8" t="s">
        <v>59</v>
      </c>
      <c r="C39" s="8" t="str">
        <f aca="false">TRIM(RIGHT(SUBSTITUTE(G39,"/",REPT(" ","500")),500))</f>
        <v>type</v>
      </c>
      <c r="D39" s="8" t="str">
        <f aca="false">IFERROR(IF(SEARCH("state/",G39),"STATE","CONFIG"),"CONFIG")</f>
        <v>STATE</v>
      </c>
      <c r="E39" s="8" t="str">
        <f aca="false">SUBSTITUTE(CONCATENATE(A39,"_",B39,"_",IFERROR(MID(C39,FIND(":",C39)+1,LEN(C39)-FIND(":",C39)),C39),".","xml"),"-","_")</f>
        <v>hw_component_type.xml</v>
      </c>
      <c r="F39" s="8" t="str">
        <f aca="false">CONCATENATE(A39,"_",B39,".yml")</f>
        <v>hw_component.yml</v>
      </c>
      <c r="G39" s="9" t="s">
        <v>68</v>
      </c>
      <c r="H39" s="10" t="s">
        <v>15</v>
      </c>
      <c r="I39" s="11"/>
      <c r="J39" s="12" t="s">
        <v>16</v>
      </c>
      <c r="K39" s="12" t="s">
        <v>16</v>
      </c>
      <c r="L39" s="12" t="s">
        <v>17</v>
      </c>
    </row>
    <row r="40" customFormat="false" ht="15" hidden="false" customHeight="false" outlineLevel="0" collapsed="false">
      <c r="A40" s="7" t="s">
        <v>12</v>
      </c>
      <c r="B40" s="8" t="s">
        <v>69</v>
      </c>
      <c r="C40" s="8" t="s">
        <v>70</v>
      </c>
      <c r="D40" s="8" t="str">
        <f aca="false">IFERROR(IF(SEARCH("state/",G40),"STATE","CONFIG"),"CONFIG")</f>
        <v>CONFIG</v>
      </c>
      <c r="E40" s="8" t="str">
        <f aca="false">SUBSTITUTE(CONCATENATE(A40,"_",B40,"_",IFERROR(MID(C40,FIND(":",C40)+1,LEN(C40)-FIND(":",C40)),C40),".","xml"),"-","_")</f>
        <v>hw_subcomponent_name // name.xml</v>
      </c>
      <c r="F40" s="8" t="str">
        <f aca="false">CONCATENATE(A40,"_",B40,".yml")</f>
        <v>hw_subcomponent.yml</v>
      </c>
      <c r="G40" s="9" t="s">
        <v>71</v>
      </c>
      <c r="H40" s="10" t="s">
        <v>15</v>
      </c>
      <c r="I40" s="13" t="s">
        <v>72</v>
      </c>
      <c r="J40" s="12" t="s">
        <v>16</v>
      </c>
      <c r="K40" s="12" t="s">
        <v>16</v>
      </c>
      <c r="L40" s="12" t="s">
        <v>17</v>
      </c>
    </row>
    <row r="41" customFormat="false" ht="15.75" hidden="false" customHeight="false" outlineLevel="0" collapsed="false">
      <c r="A41" s="7" t="s">
        <v>12</v>
      </c>
      <c r="B41" s="8" t="s">
        <v>69</v>
      </c>
      <c r="C41" s="8" t="str">
        <f aca="false">TRIM(RIGHT(SUBSTITUTE(G41,"/",REPT(" ","500")),500))</f>
        <v>name</v>
      </c>
      <c r="D41" s="8" t="str">
        <f aca="false">IFERROR(IF(SEARCH("state/",G41),"STATE","CONFIG"),"CONFIG")</f>
        <v>STATE</v>
      </c>
      <c r="E41" s="8" t="s">
        <v>73</v>
      </c>
      <c r="F41" s="8" t="str">
        <f aca="false">CONCATENATE(A41,"_",B41,".yml")</f>
        <v>hw_subcomponent.yml</v>
      </c>
      <c r="G41" s="9" t="s">
        <v>74</v>
      </c>
      <c r="H41" s="10" t="s">
        <v>15</v>
      </c>
      <c r="I41" s="13" t="s">
        <v>72</v>
      </c>
      <c r="J41" s="12" t="s">
        <v>16</v>
      </c>
      <c r="K41" s="12" t="s">
        <v>16</v>
      </c>
      <c r="L41" s="12" t="s">
        <v>17</v>
      </c>
    </row>
    <row r="42" customFormat="false" ht="15.6" hidden="false" customHeight="false" outlineLevel="0" collapsed="false">
      <c r="A42" s="7" t="s">
        <v>75</v>
      </c>
      <c r="B42" s="8" t="s">
        <v>13</v>
      </c>
      <c r="C42" s="8" t="str">
        <f aca="false">TRIM(RIGHT(SUBSTITUTE(G42,"/",REPT(" ","500")),500))</f>
        <v>description</v>
      </c>
      <c r="D42" s="8" t="str">
        <f aca="false">IFERROR(IF(SEARCH("state/",G42),"STATE","CONFIG"),"CONFIG")</f>
        <v>CONFIG</v>
      </c>
      <c r="E42" s="8" t="str">
        <f aca="false">SUBSTITUTE(CONCATENATE(A42,"_",B42,"_",IFERROR(MID(C42,FIND(":",C42)+1,LEN(C42)-FIND(":",C42)),C42),".","xml"),"-","_")</f>
        <v>if_config_description.xml</v>
      </c>
      <c r="F42" s="8" t="str">
        <f aca="false">CONCATENATE(A42,"_",B42,".yml")</f>
        <v>if_config.yml</v>
      </c>
      <c r="G42" s="9" t="s">
        <v>76</v>
      </c>
      <c r="H42" s="10" t="s">
        <v>15</v>
      </c>
      <c r="I42" s="11"/>
      <c r="J42" s="12" t="s">
        <v>16</v>
      </c>
      <c r="K42" s="12" t="s">
        <v>16</v>
      </c>
      <c r="L42" s="12" t="s">
        <v>17</v>
      </c>
    </row>
    <row r="43" customFormat="false" ht="15.6" hidden="false" customHeight="false" outlineLevel="0" collapsed="false">
      <c r="A43" s="7" t="s">
        <v>75</v>
      </c>
      <c r="B43" s="8" t="s">
        <v>13</v>
      </c>
      <c r="C43" s="8" t="str">
        <f aca="false">TRIM(RIGHT(SUBSTITUTE(G43,"/",REPT(" ","500")),500))</f>
        <v>enabled</v>
      </c>
      <c r="D43" s="8" t="str">
        <f aca="false">IFERROR(IF(SEARCH("state/",G43),"STATE","CONFIG"),"CONFIG")</f>
        <v>CONFIG</v>
      </c>
      <c r="E43" s="8" t="str">
        <f aca="false">SUBSTITUTE(CONCATENATE(A43,"_",B43,"_",IFERROR(MID(C43,FIND(":",C43)+1,LEN(C43)-FIND(":",C43)),C43),".","xml"),"-","_")</f>
        <v>if_config_enabled.xml</v>
      </c>
      <c r="F43" s="8" t="str">
        <f aca="false">CONCATENATE(A43,"_",B43,".yml")</f>
        <v>if_config.yml</v>
      </c>
      <c r="G43" s="9" t="s">
        <v>77</v>
      </c>
      <c r="H43" s="10" t="s">
        <v>15</v>
      </c>
      <c r="I43" s="11"/>
      <c r="J43" s="12" t="s">
        <v>16</v>
      </c>
      <c r="K43" s="12" t="s">
        <v>16</v>
      </c>
      <c r="L43" s="12" t="s">
        <v>17</v>
      </c>
    </row>
    <row r="44" customFormat="false" ht="15.75" hidden="false" customHeight="false" outlineLevel="0" collapsed="false">
      <c r="A44" s="7" t="s">
        <v>75</v>
      </c>
      <c r="B44" s="8" t="s">
        <v>13</v>
      </c>
      <c r="C44" s="8" t="str">
        <f aca="false">TRIM(RIGHT(SUBSTITUTE(G44,"/",REPT(" ","500")),500))</f>
        <v>loopback-mode</v>
      </c>
      <c r="D44" s="8" t="str">
        <f aca="false">IFERROR(IF(SEARCH("state/",G44),"STATE","CONFIG"),"CONFIG")</f>
        <v>CONFIG</v>
      </c>
      <c r="E44" s="8" t="str">
        <f aca="false">SUBSTITUTE(CONCATENATE(A44,"_",B44,"_",IFERROR(MID(C44,FIND(":",C44)+1,LEN(C44)-FIND(":",C44)),C44),".","xml"),"-","_")</f>
        <v>if_config_loopback_mode.xml</v>
      </c>
      <c r="F44" s="8" t="str">
        <f aca="false">CONCATENATE(A44,"_",B44,".yml")</f>
        <v>if_config.yml</v>
      </c>
      <c r="G44" s="9" t="s">
        <v>78</v>
      </c>
      <c r="H44" s="10" t="s">
        <v>15</v>
      </c>
      <c r="I44" s="13" t="s">
        <v>79</v>
      </c>
      <c r="J44" s="12" t="s">
        <v>16</v>
      </c>
      <c r="K44" s="12" t="s">
        <v>16</v>
      </c>
      <c r="L44" s="12" t="s">
        <v>17</v>
      </c>
    </row>
    <row r="45" customFormat="false" ht="15.6" hidden="false" customHeight="false" outlineLevel="0" collapsed="false">
      <c r="A45" s="7" t="s">
        <v>75</v>
      </c>
      <c r="B45" s="8" t="s">
        <v>13</v>
      </c>
      <c r="C45" s="8" t="str">
        <f aca="false">TRIM(RIGHT(SUBSTITUTE(G45,"/",REPT(" ","500")),500))</f>
        <v>mtu</v>
      </c>
      <c r="D45" s="8" t="str">
        <f aca="false">IFERROR(IF(SEARCH("state/",G45),"STATE","CONFIG"),"CONFIG")</f>
        <v>CONFIG</v>
      </c>
      <c r="E45" s="8" t="str">
        <f aca="false">SUBSTITUTE(CONCATENATE(A45,"_",B45,"_",IFERROR(MID(C45,FIND(":",C45)+1,LEN(C45)-FIND(":",C45)),C45),".","xml"),"-","_")</f>
        <v>if_config_mtu.xml</v>
      </c>
      <c r="F45" s="8" t="str">
        <f aca="false">CONCATENATE(A45,"_",B45,".yml")</f>
        <v>if_config.yml</v>
      </c>
      <c r="G45" s="9" t="s">
        <v>80</v>
      </c>
      <c r="H45" s="10" t="s">
        <v>15</v>
      </c>
      <c r="I45" s="11"/>
      <c r="J45" s="12" t="s">
        <v>16</v>
      </c>
      <c r="K45" s="12" t="s">
        <v>16</v>
      </c>
      <c r="L45" s="12" t="s">
        <v>17</v>
      </c>
    </row>
    <row r="46" customFormat="false" ht="15.75" hidden="false" customHeight="false" outlineLevel="0" collapsed="false">
      <c r="A46" s="7" t="s">
        <v>75</v>
      </c>
      <c r="B46" s="8" t="s">
        <v>13</v>
      </c>
      <c r="C46" s="8" t="str">
        <f aca="false">TRIM(RIGHT(SUBSTITUTE(G46,"/",REPT(" ","500")),500))</f>
        <v>name</v>
      </c>
      <c r="D46" s="8" t="str">
        <f aca="false">IFERROR(IF(SEARCH("state/",G46),"STATE","CONFIG"),"CONFIG")</f>
        <v>CONFIG</v>
      </c>
      <c r="E46" s="8" t="str">
        <f aca="false">SUBSTITUTE(CONCATENATE(A46,"_",B46,"_",IFERROR(MID(C46,FIND(":",C46)+1,LEN(C46)-FIND(":",C46)),C46),".","xml"),"-","_")</f>
        <v>if_config_name.xml</v>
      </c>
      <c r="F46" s="8" t="str">
        <f aca="false">CONCATENATE(A46,"_",B46,".yml")</f>
        <v>if_config.yml</v>
      </c>
      <c r="G46" s="9" t="s">
        <v>81</v>
      </c>
      <c r="H46" s="10" t="s">
        <v>15</v>
      </c>
      <c r="I46" s="11" t="s">
        <v>82</v>
      </c>
      <c r="J46" s="12" t="s">
        <v>17</v>
      </c>
      <c r="K46" s="12" t="s">
        <v>17</v>
      </c>
      <c r="L46" s="12" t="s">
        <v>17</v>
      </c>
    </row>
    <row r="47" customFormat="false" ht="15.75" hidden="false" customHeight="false" outlineLevel="0" collapsed="false">
      <c r="A47" s="7" t="s">
        <v>75</v>
      </c>
      <c r="B47" s="8" t="s">
        <v>13</v>
      </c>
      <c r="C47" s="8" t="str">
        <f aca="false">TRIM(RIGHT(SUBSTITUTE(G47,"/",REPT(" ","500")),500))</f>
        <v>oc-vlan:tpid</v>
      </c>
      <c r="D47" s="8" t="str">
        <f aca="false">IFERROR(IF(SEARCH("state/",G47),"STATE","CONFIG"),"CONFIG")</f>
        <v>CONFIG</v>
      </c>
      <c r="E47" s="8" t="str">
        <f aca="false">SUBSTITUTE(CONCATENATE(A47,"_",B47,"_",IFERROR(MID(C47,FIND(":",C47)+1,LEN(C47)-FIND(":",C47)),C47),".","xml"),"-","_")</f>
        <v>if_config_tpid.xml</v>
      </c>
      <c r="F47" s="8" t="str">
        <f aca="false">CONCATENATE(A47,"_",B47,".yml")</f>
        <v>if_config.yml</v>
      </c>
      <c r="G47" s="9" t="s">
        <v>83</v>
      </c>
      <c r="H47" s="10" t="s">
        <v>15</v>
      </c>
      <c r="I47" s="13" t="s">
        <v>79</v>
      </c>
      <c r="J47" s="12" t="s">
        <v>16</v>
      </c>
      <c r="K47" s="12" t="s">
        <v>16</v>
      </c>
      <c r="L47" s="12" t="s">
        <v>17</v>
      </c>
    </row>
    <row r="48" customFormat="false" ht="15.75" hidden="false" customHeight="false" outlineLevel="0" collapsed="false">
      <c r="A48" s="7" t="s">
        <v>75</v>
      </c>
      <c r="B48" s="8" t="s">
        <v>13</v>
      </c>
      <c r="C48" s="8" t="str">
        <f aca="false">TRIM(RIGHT(SUBSTITUTE(G48,"/",REPT(" ","500")),500))</f>
        <v>type</v>
      </c>
      <c r="D48" s="8" t="str">
        <f aca="false">IFERROR(IF(SEARCH("state/",G48),"STATE","CONFIG"),"CONFIG")</f>
        <v>CONFIG</v>
      </c>
      <c r="E48" s="8" t="str">
        <f aca="false">SUBSTITUTE(CONCATENATE(A48,"_",B48,"_",IFERROR(MID(C48,FIND(":",C48)+1,LEN(C48)-FIND(":",C48)),C48),".","xml"),"-","_")</f>
        <v>if_config_type.xml</v>
      </c>
      <c r="F48" s="8" t="str">
        <f aca="false">CONCATENATE(A48,"_",B48,".yml")</f>
        <v>if_config.yml</v>
      </c>
      <c r="G48" s="9" t="s">
        <v>84</v>
      </c>
      <c r="H48" s="10" t="s">
        <v>15</v>
      </c>
      <c r="I48" s="13" t="s">
        <v>79</v>
      </c>
      <c r="J48" s="12" t="s">
        <v>16</v>
      </c>
      <c r="K48" s="12" t="s">
        <v>16</v>
      </c>
      <c r="L48" s="12" t="s">
        <v>17</v>
      </c>
    </row>
    <row r="49" customFormat="false" ht="15.6" hidden="false" customHeight="false" outlineLevel="0" collapsed="false">
      <c r="A49" s="7" t="s">
        <v>75</v>
      </c>
      <c r="B49" s="8" t="s">
        <v>85</v>
      </c>
      <c r="C49" s="8" t="str">
        <f aca="false">TRIM(RIGHT(SUBSTITUTE(G49,"/",REPT(" ","500")),500))</f>
        <v>oc-eth:auto-negotiate</v>
      </c>
      <c r="D49" s="8" t="str">
        <f aca="false">IFERROR(IF(SEARCH("state/",G49),"STATE","CONFIG"),"CONFIG")</f>
        <v>CONFIG</v>
      </c>
      <c r="E49" s="8" t="str">
        <f aca="false">SUBSTITUTE(CONCATENATE(A49,"_",B49,"_",IFERROR(MID(C49,FIND(":",C49)+1,LEN(C49)-FIND(":",C49)),C49),".","xml"),"-","_")</f>
        <v>if_ethernet_auto_negotiate.xml</v>
      </c>
      <c r="F49" s="8" t="str">
        <f aca="false">CONCATENATE(A49,"_",B49,".yml")</f>
        <v>if_ethernet.yml</v>
      </c>
      <c r="G49" s="9" t="s">
        <v>86</v>
      </c>
      <c r="H49" s="10" t="s">
        <v>15</v>
      </c>
      <c r="I49" s="11"/>
      <c r="J49" s="12" t="s">
        <v>16</v>
      </c>
      <c r="K49" s="12" t="s">
        <v>16</v>
      </c>
      <c r="L49" s="12" t="s">
        <v>17</v>
      </c>
    </row>
    <row r="50" customFormat="false" ht="15.6" hidden="false" customHeight="false" outlineLevel="0" collapsed="false">
      <c r="A50" s="7" t="s">
        <v>75</v>
      </c>
      <c r="B50" s="8" t="s">
        <v>85</v>
      </c>
      <c r="C50" s="8" t="str">
        <f aca="false">TRIM(RIGHT(SUBSTITUTE(G50,"/",REPT(" ","500")),500))</f>
        <v>oc-eth:duplex-mode</v>
      </c>
      <c r="D50" s="8" t="str">
        <f aca="false">IFERROR(IF(SEARCH("state/",G50),"STATE","CONFIG"),"CONFIG")</f>
        <v>CONFIG</v>
      </c>
      <c r="E50" s="8" t="str">
        <f aca="false">SUBSTITUTE(CONCATENATE(A50,"_",B50,"_",IFERROR(MID(C50,FIND(":",C50)+1,LEN(C50)-FIND(":",C50)),C50),".","xml"),"-","_")</f>
        <v>if_ethernet_duplex_mode.xml</v>
      </c>
      <c r="F50" s="8" t="str">
        <f aca="false">CONCATENATE(A50,"_",B50,".yml")</f>
        <v>if_ethernet.yml</v>
      </c>
      <c r="G50" s="9" t="s">
        <v>87</v>
      </c>
      <c r="H50" s="10" t="s">
        <v>15</v>
      </c>
      <c r="I50" s="11"/>
      <c r="J50" s="12" t="s">
        <v>16</v>
      </c>
      <c r="K50" s="12" t="s">
        <v>16</v>
      </c>
      <c r="L50" s="12" t="s">
        <v>17</v>
      </c>
    </row>
    <row r="51" customFormat="false" ht="15.6" hidden="false" customHeight="false" outlineLevel="0" collapsed="false">
      <c r="A51" s="7" t="s">
        <v>75</v>
      </c>
      <c r="B51" s="8" t="s">
        <v>85</v>
      </c>
      <c r="C51" s="8" t="str">
        <f aca="false">TRIM(RIGHT(SUBSTITUTE(G51,"/",REPT(" ","500")),500))</f>
        <v>oc-eth:port-speed</v>
      </c>
      <c r="D51" s="8" t="str">
        <f aca="false">IFERROR(IF(SEARCH("state/",G51),"STATE","CONFIG"),"CONFIG")</f>
        <v>CONFIG</v>
      </c>
      <c r="E51" s="8" t="str">
        <f aca="false">SUBSTITUTE(CONCATENATE(A51,"_",B51,"_",IFERROR(MID(C51,FIND(":",C51)+1,LEN(C51)-FIND(":",C51)),C51),".","xml"),"-","_")</f>
        <v>if_ethernet_port_speed.xml</v>
      </c>
      <c r="F51" s="8" t="str">
        <f aca="false">CONCATENATE(A51,"_",B51,".yml")</f>
        <v>if_ethernet.yml</v>
      </c>
      <c r="G51" s="9" t="s">
        <v>88</v>
      </c>
      <c r="H51" s="10" t="s">
        <v>15</v>
      </c>
      <c r="I51" s="11"/>
      <c r="J51" s="12" t="s">
        <v>16</v>
      </c>
      <c r="K51" s="12" t="s">
        <v>16</v>
      </c>
      <c r="L51" s="12" t="s">
        <v>17</v>
      </c>
    </row>
    <row r="52" customFormat="false" ht="15.75" hidden="false" customHeight="false" outlineLevel="0" collapsed="false">
      <c r="A52" s="7" t="s">
        <v>75</v>
      </c>
      <c r="B52" s="8" t="s">
        <v>85</v>
      </c>
      <c r="C52" s="8" t="str">
        <f aca="false">TRIM(RIGHT(SUBSTITUTE(G52,"/",REPT(" ","500")),500))</f>
        <v>oc-lag:aggregate-id</v>
      </c>
      <c r="D52" s="8" t="str">
        <f aca="false">IFERROR(IF(SEARCH("state/",G52),"STATE","CONFIG"),"CONFIG")</f>
        <v>CONFIG</v>
      </c>
      <c r="E52" s="8" t="str">
        <f aca="false">SUBSTITUTE(CONCATENATE(A52,"_",B52,"_",IFERROR(MID(C52,FIND(":",C52)+1,LEN(C52)-FIND(":",C52)),C52),".","xml"),"-","_")</f>
        <v>if_ethernet_aggregate_id.xml</v>
      </c>
      <c r="F52" s="8" t="str">
        <f aca="false">CONCATENATE(A52,"_",B52,".yml")</f>
        <v>if_ethernet.yml</v>
      </c>
      <c r="G52" s="9" t="s">
        <v>89</v>
      </c>
      <c r="H52" s="10" t="s">
        <v>15</v>
      </c>
      <c r="I52" s="13" t="s">
        <v>90</v>
      </c>
      <c r="J52" s="12" t="s">
        <v>16</v>
      </c>
      <c r="K52" s="12" t="s">
        <v>16</v>
      </c>
      <c r="L52" s="12" t="s">
        <v>17</v>
      </c>
    </row>
    <row r="53" customFormat="false" ht="15.6" hidden="false" customHeight="false" outlineLevel="0" collapsed="false">
      <c r="A53" s="7" t="s">
        <v>75</v>
      </c>
      <c r="B53" s="8" t="s">
        <v>85</v>
      </c>
      <c r="C53" s="8" t="str">
        <f aca="false">TRIM(RIGHT(SUBSTITUTE(G53,"/",REPT(" ","500")),500))</f>
        <v>oc-eth:port-speed</v>
      </c>
      <c r="D53" s="8" t="str">
        <f aca="false">IFERROR(IF(SEARCH("state/",G53),"STATE","CONFIG"),"CONFIG")</f>
        <v>STATE</v>
      </c>
      <c r="E53" s="8" t="s">
        <v>91</v>
      </c>
      <c r="F53" s="8" t="str">
        <f aca="false">CONCATENATE(A53,"_",B53,".yml")</f>
        <v>if_ethernet.yml</v>
      </c>
      <c r="G53" s="14" t="s">
        <v>92</v>
      </c>
      <c r="H53" s="10" t="s">
        <v>15</v>
      </c>
      <c r="I53" s="11"/>
      <c r="J53" s="12" t="s">
        <v>16</v>
      </c>
      <c r="K53" s="12" t="s">
        <v>16</v>
      </c>
      <c r="L53" s="12" t="s">
        <v>17</v>
      </c>
    </row>
    <row r="54" customFormat="false" ht="15.75" hidden="false" customHeight="false" outlineLevel="0" collapsed="false">
      <c r="A54" s="7" t="s">
        <v>75</v>
      </c>
      <c r="B54" s="8" t="s">
        <v>93</v>
      </c>
      <c r="C54" s="8" t="str">
        <f aca="false">TRIM(RIGHT(SUBSTITUTE(G54,"/",REPT(" ","500")),500))</f>
        <v>oc-lag:lag-type</v>
      </c>
      <c r="D54" s="8" t="str">
        <f aca="false">IFERROR(IF(SEARCH("state/",G54),"STATE","CONFIG"),"CONFIG")</f>
        <v>CONFIG</v>
      </c>
      <c r="E54" s="8" t="s">
        <v>94</v>
      </c>
      <c r="F54" s="8" t="str">
        <f aca="false">CONCATENATE(A54,"_",B54,".yml")</f>
        <v>if_lag.yml</v>
      </c>
      <c r="G54" s="9" t="s">
        <v>95</v>
      </c>
      <c r="H54" s="10" t="s">
        <v>15</v>
      </c>
      <c r="I54" s="13" t="s">
        <v>96</v>
      </c>
      <c r="J54" s="12" t="s">
        <v>16</v>
      </c>
      <c r="K54" s="12" t="s">
        <v>16</v>
      </c>
      <c r="L54" s="12" t="s">
        <v>17</v>
      </c>
    </row>
    <row r="55" customFormat="false" ht="15.75" hidden="false" customHeight="false" outlineLevel="0" collapsed="false">
      <c r="A55" s="7" t="s">
        <v>75</v>
      </c>
      <c r="B55" s="8" t="s">
        <v>93</v>
      </c>
      <c r="C55" s="8" t="str">
        <f aca="false">TRIM(RIGHT(SUBSTITUTE(G55,"/",REPT(" ","500")),500))</f>
        <v>oc-lag:min-links</v>
      </c>
      <c r="D55" s="8" t="str">
        <f aca="false">IFERROR(IF(SEARCH("state/",G55),"STATE","CONFIG"),"CONFIG")</f>
        <v>CONFIG</v>
      </c>
      <c r="E55" s="8" t="str">
        <f aca="false">SUBSTITUTE(CONCATENATE(A55,"_",B55,"_",IFERROR(MID(C55,FIND(":",C55)+1,LEN(C55)-FIND(":",C55)),C55),".","xml"),"-","_")</f>
        <v>if_lag_min_links.xml</v>
      </c>
      <c r="F55" s="8" t="str">
        <f aca="false">CONCATENATE(A55,"_",B55,".yml")</f>
        <v>if_lag.yml</v>
      </c>
      <c r="G55" s="9" t="s">
        <v>97</v>
      </c>
      <c r="H55" s="10" t="s">
        <v>15</v>
      </c>
      <c r="I55" s="13" t="s">
        <v>96</v>
      </c>
      <c r="J55" s="12" t="s">
        <v>16</v>
      </c>
      <c r="K55" s="12" t="s">
        <v>16</v>
      </c>
      <c r="L55" s="12" t="s">
        <v>17</v>
      </c>
    </row>
    <row r="56" customFormat="false" ht="15.75" hidden="false" customHeight="false" outlineLevel="0" collapsed="false">
      <c r="A56" s="7" t="s">
        <v>75</v>
      </c>
      <c r="B56" s="8" t="s">
        <v>98</v>
      </c>
      <c r="C56" s="8" t="str">
        <f aca="false">TRIM(RIGHT(SUBSTITUTE(G56,"/",REPT(" ","500")),500))</f>
        <v>oc-tun:dst</v>
      </c>
      <c r="D56" s="8" t="str">
        <f aca="false">IFERROR(IF(SEARCH("state/",G56),"STATE","CONFIG"),"CONFIG")</f>
        <v>CONFIG</v>
      </c>
      <c r="E56" s="8" t="str">
        <f aca="false">SUBSTITUTE(CONCATENATE(A56,"_",B56,"_",IFERROR(MID(C56,FIND(":",C56)+1,LEN(C56)-FIND(":",C56)),C56),".","xml"),"-","_")</f>
        <v>if_gre_dst.xml</v>
      </c>
      <c r="F56" s="8" t="str">
        <f aca="false">CONCATENATE(A56,"_",B56,".yml")</f>
        <v>if_gre.yml</v>
      </c>
      <c r="G56" s="9" t="s">
        <v>99</v>
      </c>
      <c r="H56" s="10" t="s">
        <v>15</v>
      </c>
      <c r="I56" s="13" t="s">
        <v>100</v>
      </c>
      <c r="J56" s="12" t="s">
        <v>16</v>
      </c>
      <c r="K56" s="12" t="s">
        <v>16</v>
      </c>
      <c r="L56" s="12" t="s">
        <v>17</v>
      </c>
    </row>
    <row r="57" customFormat="false" ht="15.75" hidden="false" customHeight="false" outlineLevel="0" collapsed="false">
      <c r="A57" s="7" t="s">
        <v>75</v>
      </c>
      <c r="B57" s="8" t="s">
        <v>98</v>
      </c>
      <c r="C57" s="8" t="str">
        <f aca="false">TRIM(RIGHT(SUBSTITUTE(G57,"/",REPT(" ","500")),500))</f>
        <v>oc-tun:src</v>
      </c>
      <c r="D57" s="8" t="str">
        <f aca="false">IFERROR(IF(SEARCH("state/",G57),"STATE","CONFIG"),"CONFIG")</f>
        <v>CONFIG</v>
      </c>
      <c r="E57" s="8" t="str">
        <f aca="false">SUBSTITUTE(CONCATENATE(A57,"_",B57,"_",IFERROR(MID(C57,FIND(":",C57)+1,LEN(C57)-FIND(":",C57)),C57),".","xml"),"-","_")</f>
        <v>if_gre_src.xml</v>
      </c>
      <c r="F57" s="8" t="str">
        <f aca="false">CONCATENATE(A57,"_",B57,".yml")</f>
        <v>if_gre.yml</v>
      </c>
      <c r="G57" s="9" t="s">
        <v>101</v>
      </c>
      <c r="H57" s="10" t="s">
        <v>15</v>
      </c>
      <c r="I57" s="13" t="s">
        <v>100</v>
      </c>
      <c r="J57" s="12" t="s">
        <v>16</v>
      </c>
      <c r="K57" s="12" t="s">
        <v>16</v>
      </c>
      <c r="L57" s="12" t="s">
        <v>17</v>
      </c>
    </row>
    <row r="58" customFormat="false" ht="15.75" hidden="false" customHeight="false" outlineLevel="0" collapsed="false">
      <c r="A58" s="7" t="s">
        <v>75</v>
      </c>
      <c r="B58" s="8" t="s">
        <v>98</v>
      </c>
      <c r="C58" s="8" t="str">
        <f aca="false">TRIM(RIGHT(SUBSTITUTE(G58,"/",REPT(" ","500")),500))</f>
        <v>oc-tun:ttl</v>
      </c>
      <c r="D58" s="8" t="str">
        <f aca="false">IFERROR(IF(SEARCH("state/",G58),"STATE","CONFIG"),"CONFIG")</f>
        <v>CONFIG</v>
      </c>
      <c r="E58" s="8" t="str">
        <f aca="false">SUBSTITUTE(CONCATENATE(A58,"_",B58,"_",IFERROR(MID(C58,FIND(":",C58)+1,LEN(C58)-FIND(":",C58)),C58),".","xml"),"-","_")</f>
        <v>if_gre_ttl.xml</v>
      </c>
      <c r="F58" s="8" t="str">
        <f aca="false">CONCATENATE(A58,"_",B58,".yml")</f>
        <v>if_gre.yml</v>
      </c>
      <c r="G58" s="9" t="s">
        <v>102</v>
      </c>
      <c r="H58" s="10" t="s">
        <v>15</v>
      </c>
      <c r="I58" s="13" t="s">
        <v>100</v>
      </c>
      <c r="J58" s="12" t="s">
        <v>16</v>
      </c>
      <c r="K58" s="12" t="s">
        <v>16</v>
      </c>
      <c r="L58" s="12" t="s">
        <v>17</v>
      </c>
    </row>
    <row r="59" customFormat="false" ht="15.6" hidden="false" customHeight="false" outlineLevel="0" collapsed="false">
      <c r="A59" s="7" t="s">
        <v>75</v>
      </c>
      <c r="B59" s="8" t="s">
        <v>98</v>
      </c>
      <c r="C59" s="8" t="str">
        <f aca="false">TRIM(RIGHT(SUBSTITUTE(G59,"/",REPT(" ","500")),500))</f>
        <v>oc-tun:ip</v>
      </c>
      <c r="D59" s="8" t="str">
        <f aca="false">IFERROR(IF(SEARCH("state/",G59),"STATE","CONFIG"),"CONFIG")</f>
        <v>CONFIG</v>
      </c>
      <c r="E59" s="8" t="str">
        <f aca="false">SUBSTITUTE(CONCATENATE(A59,"_",B59,"_",IFERROR(MID(C59,FIND(":",C59)+1,LEN(C59)-FIND(":",C59)),C59),".","xml"),"-","_")</f>
        <v>if_gre_ip.xml</v>
      </c>
      <c r="F59" s="8" t="str">
        <f aca="false">CONCATENATE(A59,"_",B59,".yml")</f>
        <v>if_gre.yml</v>
      </c>
      <c r="G59" s="9" t="s">
        <v>103</v>
      </c>
      <c r="H59" s="10" t="s">
        <v>15</v>
      </c>
      <c r="I59" s="11" t="s">
        <v>104</v>
      </c>
      <c r="J59" s="12" t="s">
        <v>16</v>
      </c>
      <c r="K59" s="12" t="s">
        <v>16</v>
      </c>
      <c r="L59" s="12" t="s">
        <v>17</v>
      </c>
    </row>
    <row r="60" customFormat="false" ht="15.75" hidden="false" customHeight="false" outlineLevel="0" collapsed="false">
      <c r="A60" s="7" t="s">
        <v>75</v>
      </c>
      <c r="B60" s="8" t="s">
        <v>98</v>
      </c>
      <c r="C60" s="8" t="str">
        <f aca="false">TRIM(RIGHT(SUBSTITUTE(G60,"/",REPT(" ","500")),500))</f>
        <v>oc-tun:prefix-length</v>
      </c>
      <c r="D60" s="8" t="str">
        <f aca="false">IFERROR(IF(SEARCH("state/",G60),"STATE","CONFIG"),"CONFIG")</f>
        <v>CONFIG</v>
      </c>
      <c r="E60" s="8" t="str">
        <f aca="false">SUBSTITUTE(CONCATENATE(A60,"_",B60,"_",IFERROR(MID(C60,FIND(":",C60)+1,LEN(C60)-FIND(":",C60)),C60),".","xml"),"-","_")</f>
        <v>if_gre_prefix_length.xml</v>
      </c>
      <c r="F60" s="8" t="str">
        <f aca="false">CONCATENATE(A60,"_",B60,".yml")</f>
        <v>if_gre.yml</v>
      </c>
      <c r="G60" s="9" t="s">
        <v>105</v>
      </c>
      <c r="H60" s="10" t="s">
        <v>15</v>
      </c>
      <c r="I60" s="13" t="s">
        <v>100</v>
      </c>
      <c r="J60" s="12" t="s">
        <v>16</v>
      </c>
      <c r="K60" s="12" t="s">
        <v>16</v>
      </c>
      <c r="L60" s="12" t="s">
        <v>17</v>
      </c>
    </row>
    <row r="61" customFormat="false" ht="15.75" hidden="false" customHeight="false" outlineLevel="0" collapsed="false">
      <c r="A61" s="7" t="s">
        <v>75</v>
      </c>
      <c r="B61" s="8" t="s">
        <v>98</v>
      </c>
      <c r="C61" s="8" t="str">
        <f aca="false">TRIM(RIGHT(SUBSTITUTE(G61,"/",REPT(" ","500")),500))</f>
        <v>oc-tun:mtu</v>
      </c>
      <c r="D61" s="8" t="str">
        <f aca="false">IFERROR(IF(SEARCH("state/",G61),"STATE","CONFIG"),"CONFIG")</f>
        <v>CONFIG</v>
      </c>
      <c r="E61" s="8" t="str">
        <f aca="false">SUBSTITUTE(CONCATENATE(A61,"_",B61,"_",IFERROR(MID(C61,FIND(":",C61)+1,LEN(C61)-FIND(":",C61)),C61),".","xml"),"-","_")</f>
        <v>if_gre_mtu.xml</v>
      </c>
      <c r="F61" s="8" t="str">
        <f aca="false">CONCATENATE(A61,"_",B61,".yml")</f>
        <v>if_gre.yml</v>
      </c>
      <c r="G61" s="9" t="s">
        <v>106</v>
      </c>
      <c r="H61" s="10" t="s">
        <v>15</v>
      </c>
      <c r="I61" s="13" t="s">
        <v>100</v>
      </c>
      <c r="J61" s="12" t="s">
        <v>16</v>
      </c>
      <c r="K61" s="12" t="s">
        <v>16</v>
      </c>
      <c r="L61" s="12" t="s">
        <v>17</v>
      </c>
    </row>
    <row r="62" customFormat="false" ht="15.6" hidden="false" customHeight="false" outlineLevel="0" collapsed="false">
      <c r="A62" s="7" t="s">
        <v>75</v>
      </c>
      <c r="B62" s="8" t="s">
        <v>107</v>
      </c>
      <c r="C62" s="8" t="str">
        <f aca="false">TRIM(RIGHT(SUBSTITUTE(G62,"/",REPT(" ","500")),500))</f>
        <v>admin-status</v>
      </c>
      <c r="D62" s="8" t="str">
        <f aca="false">IFERROR(IF(SEARCH("state/",G62),"STATE","CONFIG"),"CONFIG")</f>
        <v>STATE</v>
      </c>
      <c r="E62" s="8" t="str">
        <f aca="false">SUBSTITUTE(CONCATENATE(A62,"_",B62,"_",IFERROR(MID(C62,FIND(":",C62)+1,LEN(C62)-FIND(":",C62)),C62),".","xml"),"-","_")</f>
        <v>if_status_admin_status.xml</v>
      </c>
      <c r="F62" s="8" t="str">
        <f aca="false">CONCATENATE(A62,"_",B62,".yml")</f>
        <v>if_status.yml</v>
      </c>
      <c r="G62" s="14" t="s">
        <v>108</v>
      </c>
      <c r="H62" s="10" t="s">
        <v>15</v>
      </c>
      <c r="I62" s="11"/>
      <c r="J62" s="12" t="s">
        <v>16</v>
      </c>
      <c r="K62" s="12" t="s">
        <v>16</v>
      </c>
      <c r="L62" s="12" t="s">
        <v>17</v>
      </c>
    </row>
    <row r="63" customFormat="false" ht="15.6" hidden="false" customHeight="false" outlineLevel="0" collapsed="false">
      <c r="A63" s="7" t="s">
        <v>75</v>
      </c>
      <c r="B63" s="8" t="s">
        <v>107</v>
      </c>
      <c r="C63" s="8" t="str">
        <f aca="false">TRIM(RIGHT(SUBSTITUTE(G63,"/",REPT(" ","500")),500))</f>
        <v>enabled</v>
      </c>
      <c r="D63" s="8" t="str">
        <f aca="false">IFERROR(IF(SEARCH("state/",G63),"STATE","CONFIG"),"CONFIG")</f>
        <v>STATE</v>
      </c>
      <c r="E63" s="8" t="str">
        <f aca="false">SUBSTITUTE(CONCATENATE(A63,"_",B63,"_",IFERROR(MID(C63,FIND(":",C63)+1,LEN(C63)-FIND(":",C63)),C63),".","xml"),"-","_")</f>
        <v>if_status_enabled.xml</v>
      </c>
      <c r="F63" s="8" t="str">
        <f aca="false">CONCATENATE(A63,"_",B63,".yml")</f>
        <v>if_status.yml</v>
      </c>
      <c r="G63" s="14" t="s">
        <v>109</v>
      </c>
      <c r="H63" s="10" t="s">
        <v>15</v>
      </c>
      <c r="I63" s="11"/>
      <c r="J63" s="12" t="s">
        <v>16</v>
      </c>
      <c r="K63" s="12" t="s">
        <v>16</v>
      </c>
      <c r="L63" s="12" t="s">
        <v>17</v>
      </c>
    </row>
    <row r="64" customFormat="false" ht="15.6" hidden="false" customHeight="false" outlineLevel="0" collapsed="false">
      <c r="A64" s="7" t="s">
        <v>75</v>
      </c>
      <c r="B64" s="8" t="s">
        <v>107</v>
      </c>
      <c r="C64" s="8" t="str">
        <f aca="false">TRIM(RIGHT(SUBSTITUTE(G64,"/",REPT(" ","500")),500))</f>
        <v>name</v>
      </c>
      <c r="D64" s="8" t="str">
        <f aca="false">IFERROR(IF(SEARCH("state/",G64),"STATE","CONFIG"),"CONFIG")</f>
        <v>STATE</v>
      </c>
      <c r="E64" s="8" t="str">
        <f aca="false">SUBSTITUTE(CONCATENATE(A64,"_",B64,"_",IFERROR(MID(C64,FIND(":",C64)+1,LEN(C64)-FIND(":",C64)),C64),".","xml"),"-","_")</f>
        <v>if_status_name.xml</v>
      </c>
      <c r="F64" s="8" t="str">
        <f aca="false">CONCATENATE(A64,"_",B64,".yml")</f>
        <v>if_status.yml</v>
      </c>
      <c r="G64" s="14" t="s">
        <v>110</v>
      </c>
      <c r="H64" s="10" t="s">
        <v>15</v>
      </c>
      <c r="I64" s="11"/>
      <c r="J64" s="12" t="s">
        <v>16</v>
      </c>
      <c r="K64" s="12" t="s">
        <v>16</v>
      </c>
      <c r="L64" s="12" t="s">
        <v>17</v>
      </c>
    </row>
    <row r="65" customFormat="false" ht="15.6" hidden="false" customHeight="false" outlineLevel="0" collapsed="false">
      <c r="A65" s="7" t="s">
        <v>75</v>
      </c>
      <c r="B65" s="8" t="s">
        <v>107</v>
      </c>
      <c r="C65" s="8" t="str">
        <f aca="false">TRIM(RIGHT(SUBSTITUTE(G65,"/",REPT(" ","500")),500))</f>
        <v>oper-status</v>
      </c>
      <c r="D65" s="8" t="str">
        <f aca="false">IFERROR(IF(SEARCH("state/",G65),"STATE","CONFIG"),"CONFIG")</f>
        <v>STATE</v>
      </c>
      <c r="E65" s="8" t="str">
        <f aca="false">SUBSTITUTE(CONCATENATE(A65,"_",B65,"_",IFERROR(MID(C65,FIND(":",C65)+1,LEN(C65)-FIND(":",C65)),C65),".","xml"),"-","_")</f>
        <v>if_status_oper_status.xml</v>
      </c>
      <c r="F65" s="8" t="str">
        <f aca="false">CONCATENATE(A65,"_",B65,".yml")</f>
        <v>if_status.yml</v>
      </c>
      <c r="G65" s="14" t="s">
        <v>111</v>
      </c>
      <c r="H65" s="10" t="s">
        <v>15</v>
      </c>
      <c r="I65" s="11"/>
      <c r="J65" s="12" t="s">
        <v>16</v>
      </c>
      <c r="K65" s="12" t="s">
        <v>16</v>
      </c>
      <c r="L65" s="12" t="s">
        <v>17</v>
      </c>
    </row>
    <row r="66" customFormat="false" ht="15.6" hidden="false" customHeight="false" outlineLevel="0" collapsed="false">
      <c r="A66" s="7" t="s">
        <v>75</v>
      </c>
      <c r="B66" s="8" t="s">
        <v>112</v>
      </c>
      <c r="C66" s="8" t="str">
        <f aca="false">TRIM(RIGHT(SUBSTITUTE(G66,"/",REPT(" ","500")),500))</f>
        <v>type</v>
      </c>
      <c r="D66" s="8" t="str">
        <f aca="false">IFERROR(IF(SEARCH("state/",G66),"STATE","CONFIG"),"CONFIG")</f>
        <v>STATE</v>
      </c>
      <c r="E66" s="8" t="str">
        <f aca="false">SUBSTITUTE(CONCATENATE(A66,"_",B66,"_",IFERROR(MID(C66,FIND(":",C66)+1,LEN(C66)-FIND(":",C66)),C66),".","xml"),"-","_")</f>
        <v>if_subif_type.xml</v>
      </c>
      <c r="F66" s="8" t="str">
        <f aca="false">CONCATENATE(A66,"_",B66,".yml")</f>
        <v>if_subif.yml</v>
      </c>
      <c r="G66" s="14" t="s">
        <v>113</v>
      </c>
      <c r="H66" s="10" t="s">
        <v>15</v>
      </c>
      <c r="I66" s="11"/>
      <c r="J66" s="12" t="s">
        <v>16</v>
      </c>
      <c r="K66" s="12" t="s">
        <v>16</v>
      </c>
      <c r="L66" s="12" t="s">
        <v>17</v>
      </c>
    </row>
    <row r="67" customFormat="false" ht="15.6" hidden="false" customHeight="false" outlineLevel="0" collapsed="false">
      <c r="A67" s="7" t="s">
        <v>75</v>
      </c>
      <c r="B67" s="8" t="s">
        <v>112</v>
      </c>
      <c r="C67" s="8" t="str">
        <f aca="false">TRIM(RIGHT(SUBSTITUTE(G67,"/",REPT(" ","500")),500))</f>
        <v>description</v>
      </c>
      <c r="D67" s="8" t="str">
        <f aca="false">IFERROR(IF(SEARCH("state/",G67),"STATE","CONFIG"),"CONFIG")</f>
        <v>CONFIG</v>
      </c>
      <c r="E67" s="8" t="str">
        <f aca="false">SUBSTITUTE(CONCATENATE(A67,"_",B67,"_",IFERROR(MID(C67,FIND(":",C67)+1,LEN(C67)-FIND(":",C67)),C67),".","xml"),"-","_")</f>
        <v>if_subif_description.xml</v>
      </c>
      <c r="F67" s="8" t="str">
        <f aca="false">CONCATENATE(A67,"_",B67,".yml")</f>
        <v>if_subif.yml</v>
      </c>
      <c r="G67" s="9" t="s">
        <v>114</v>
      </c>
      <c r="H67" s="10" t="s">
        <v>15</v>
      </c>
      <c r="I67" s="11"/>
      <c r="J67" s="12" t="s">
        <v>16</v>
      </c>
      <c r="K67" s="12" t="s">
        <v>16</v>
      </c>
      <c r="L67" s="12" t="s">
        <v>17</v>
      </c>
    </row>
    <row r="68" customFormat="false" ht="15.6" hidden="false" customHeight="false" outlineLevel="0" collapsed="false">
      <c r="A68" s="7" t="s">
        <v>75</v>
      </c>
      <c r="B68" s="8" t="s">
        <v>112</v>
      </c>
      <c r="C68" s="8" t="str">
        <f aca="false">TRIM(RIGHT(SUBSTITUTE(G68,"/",REPT(" ","500")),500))</f>
        <v>enabled</v>
      </c>
      <c r="D68" s="8" t="str">
        <f aca="false">IFERROR(IF(SEARCH("state/",G68),"STATE","CONFIG"),"CONFIG")</f>
        <v>CONFIG</v>
      </c>
      <c r="E68" s="8" t="str">
        <f aca="false">SUBSTITUTE(CONCATENATE(A68,"_",B68,"_",IFERROR(MID(C68,FIND(":",C68)+1,LEN(C68)-FIND(":",C68)),C68),".","xml"),"-","_")</f>
        <v>if_subif_enabled.xml</v>
      </c>
      <c r="F68" s="8" t="str">
        <f aca="false">CONCATENATE(A68,"_",B68,".yml")</f>
        <v>if_subif.yml</v>
      </c>
      <c r="G68" s="9" t="s">
        <v>115</v>
      </c>
      <c r="H68" s="10" t="s">
        <v>15</v>
      </c>
      <c r="I68" s="11"/>
      <c r="J68" s="12" t="s">
        <v>16</v>
      </c>
      <c r="K68" s="12" t="s">
        <v>16</v>
      </c>
      <c r="L68" s="12" t="s">
        <v>17</v>
      </c>
    </row>
    <row r="69" customFormat="false" ht="15.6" hidden="false" customHeight="false" outlineLevel="0" collapsed="false">
      <c r="A69" s="7" t="s">
        <v>75</v>
      </c>
      <c r="B69" s="8" t="s">
        <v>112</v>
      </c>
      <c r="C69" s="8" t="str">
        <f aca="false">TRIM(RIGHT(SUBSTITUTE(G69,"/",REPT(" ","500")),500))</f>
        <v>index</v>
      </c>
      <c r="D69" s="8" t="str">
        <f aca="false">IFERROR(IF(SEARCH("state/",G69),"STATE","CONFIG"),"CONFIG")</f>
        <v>CONFIG</v>
      </c>
      <c r="E69" s="8" t="str">
        <f aca="false">SUBSTITUTE(CONCATENATE(A69,"_",B69,"_",IFERROR(MID(C69,FIND(":",C69)+1,LEN(C69)-FIND(":",C69)),C69),".","xml"),"-","_")</f>
        <v>if_subif_index.xml</v>
      </c>
      <c r="F69" s="8" t="str">
        <f aca="false">CONCATENATE(A69,"_",B69,".yml")</f>
        <v>if_subif.yml</v>
      </c>
      <c r="G69" s="9" t="s">
        <v>116</v>
      </c>
      <c r="H69" s="10" t="s">
        <v>15</v>
      </c>
      <c r="I69" s="11" t="s">
        <v>117</v>
      </c>
      <c r="J69" s="12" t="s">
        <v>17</v>
      </c>
      <c r="K69" s="12" t="s">
        <v>16</v>
      </c>
      <c r="L69" s="12" t="s">
        <v>17</v>
      </c>
    </row>
    <row r="70" customFormat="false" ht="15.75" hidden="false" customHeight="false" outlineLevel="0" collapsed="false">
      <c r="A70" s="7" t="s">
        <v>75</v>
      </c>
      <c r="B70" s="8" t="s">
        <v>112</v>
      </c>
      <c r="C70" s="8" t="str">
        <f aca="false">TRIM(RIGHT(SUBSTITUTE(G70,"/",REPT(" ","500")),500))</f>
        <v>oc-ip:ip</v>
      </c>
      <c r="D70" s="8" t="str">
        <f aca="false">IFERROR(IF(SEARCH("state/",G70),"STATE","CONFIG"),"CONFIG")</f>
        <v>STATE</v>
      </c>
      <c r="E70" s="8" t="s">
        <v>118</v>
      </c>
      <c r="F70" s="8" t="str">
        <f aca="false">CONCATENATE(A70,"_",B70,".yml")</f>
        <v>if_subif.yml</v>
      </c>
      <c r="G70" s="14" t="s">
        <v>119</v>
      </c>
      <c r="H70" s="10" t="s">
        <v>15</v>
      </c>
      <c r="I70" s="13" t="s">
        <v>120</v>
      </c>
      <c r="J70" s="12" t="s">
        <v>16</v>
      </c>
      <c r="K70" s="12" t="s">
        <v>16</v>
      </c>
      <c r="L70" s="12" t="s">
        <v>17</v>
      </c>
    </row>
    <row r="71" customFormat="false" ht="15.75" hidden="false" customHeight="false" outlineLevel="0" collapsed="false">
      <c r="A71" s="7" t="s">
        <v>75</v>
      </c>
      <c r="B71" s="8" t="s">
        <v>112</v>
      </c>
      <c r="C71" s="8" t="str">
        <f aca="false">TRIM(RIGHT(SUBSTITUTE(G71,"/",REPT(" ","500")),500))</f>
        <v>oc-ip:origin</v>
      </c>
      <c r="D71" s="8" t="str">
        <f aca="false">IFERROR(IF(SEARCH("state/",G71),"STATE","CONFIG"),"CONFIG")</f>
        <v>CONFIG</v>
      </c>
      <c r="E71" s="8" t="str">
        <f aca="false">SUBSTITUTE(CONCATENATE(A71,"_",B71,"_",IFERROR(MID(C71,FIND(":",C71)+1,LEN(C71)-FIND(":",C71)),C71),".","xml"),"-","_")</f>
        <v>if_subif_origin.xml</v>
      </c>
      <c r="F71" s="8" t="str">
        <f aca="false">CONCATENATE(A71,"_",B71,".yml")</f>
        <v>if_subif.yml</v>
      </c>
      <c r="G71" s="14" t="s">
        <v>121</v>
      </c>
      <c r="H71" s="10" t="s">
        <v>15</v>
      </c>
      <c r="I71" s="13" t="s">
        <v>120</v>
      </c>
      <c r="J71" s="12" t="s">
        <v>16</v>
      </c>
      <c r="K71" s="12" t="s">
        <v>16</v>
      </c>
      <c r="L71" s="12" t="s">
        <v>17</v>
      </c>
    </row>
    <row r="72" s="21" customFormat="true" ht="38.25" hidden="false" customHeight="true" outlineLevel="0" collapsed="false">
      <c r="A72" s="15" t="s">
        <v>75</v>
      </c>
      <c r="B72" s="16" t="s">
        <v>112</v>
      </c>
      <c r="C72" s="16" t="s">
        <v>122</v>
      </c>
      <c r="D72" s="16" t="str">
        <f aca="false">IFERROR(IF(SEARCH("state/",G72),"STATE","CONFIG"),"CONFIG")</f>
        <v>CONFIG</v>
      </c>
      <c r="E72" s="16" t="s">
        <v>123</v>
      </c>
      <c r="F72" s="16" t="str">
        <f aca="false">CONCATENATE(A72,"_",B72,".yml")</f>
        <v>if_subif.yml</v>
      </c>
      <c r="G72" s="17" t="s">
        <v>124</v>
      </c>
      <c r="H72" s="18" t="s">
        <v>15</v>
      </c>
      <c r="I72" s="19"/>
      <c r="J72" s="20" t="s">
        <v>16</v>
      </c>
      <c r="K72" s="20" t="s">
        <v>16</v>
      </c>
      <c r="L72" s="20" t="s">
        <v>17</v>
      </c>
    </row>
    <row r="73" customFormat="false" ht="15.75" hidden="false" customHeight="false" outlineLevel="0" collapsed="false">
      <c r="A73" s="7" t="s">
        <v>75</v>
      </c>
      <c r="B73" s="8" t="s">
        <v>112</v>
      </c>
      <c r="C73" s="8" t="str">
        <f aca="false">TRIM(RIGHT(SUBSTITUTE(G73,"/",REPT(" ","500")),500))</f>
        <v>oc-ip:dhcp-client</v>
      </c>
      <c r="D73" s="8" t="str">
        <f aca="false">IFERROR(IF(SEARCH("state/",G73),"STATE","CONFIG"),"CONFIG")</f>
        <v>CONFIG</v>
      </c>
      <c r="E73" s="8" t="str">
        <f aca="false">SUBSTITUTE(CONCATENATE(A73,"_",B73,"_",IFERROR(MID(C73,FIND(":",C73)+1,LEN(C73)-FIND(":",C73)),C73),".","xml"),"-","_")</f>
        <v>if_subif_dhcp_client.xml</v>
      </c>
      <c r="F73" s="8" t="str">
        <f aca="false">CONCATENATE(A73,"_",B73,".yml")</f>
        <v>if_subif.yml</v>
      </c>
      <c r="G73" s="14" t="s">
        <v>125</v>
      </c>
      <c r="H73" s="10" t="s">
        <v>15</v>
      </c>
      <c r="I73" s="13" t="s">
        <v>120</v>
      </c>
      <c r="J73" s="12" t="s">
        <v>16</v>
      </c>
      <c r="K73" s="12" t="s">
        <v>16</v>
      </c>
      <c r="L73" s="12" t="s">
        <v>17</v>
      </c>
    </row>
    <row r="74" customFormat="false" ht="15.75" hidden="false" customHeight="false" outlineLevel="0" collapsed="false">
      <c r="A74" s="7" t="s">
        <v>75</v>
      </c>
      <c r="B74" s="8" t="s">
        <v>112</v>
      </c>
      <c r="C74" s="8" t="str">
        <f aca="false">TRIM(RIGHT(SUBSTITUTE(G74,"/",REPT(" ","500")),500))</f>
        <v>oc-ip:mtu</v>
      </c>
      <c r="D74" s="8" t="str">
        <f aca="false">IFERROR(IF(SEARCH("state/",G74),"STATE","CONFIG"),"CONFIG")</f>
        <v>CONFIG</v>
      </c>
      <c r="E74" s="8" t="str">
        <f aca="false">SUBSTITUTE(CONCATENATE(A74,"_",B74,"_",IFERROR(MID(C74,FIND(":",C74)+1,LEN(C74)-FIND(":",C74)),C74),".","xml"),"-","_")</f>
        <v>if_subif_mtu.xml</v>
      </c>
      <c r="F74" s="8" t="str">
        <f aca="false">CONCATENATE(A74,"_",B74,".yml")</f>
        <v>if_subif.yml</v>
      </c>
      <c r="G74" s="14" t="s">
        <v>126</v>
      </c>
      <c r="H74" s="10" t="s">
        <v>15</v>
      </c>
      <c r="I74" s="13" t="s">
        <v>120</v>
      </c>
      <c r="J74" s="12" t="s">
        <v>16</v>
      </c>
      <c r="K74" s="12" t="s">
        <v>16</v>
      </c>
      <c r="L74" s="12" t="s">
        <v>17</v>
      </c>
    </row>
    <row r="75" customFormat="false" ht="15.6" hidden="false" customHeight="false" outlineLevel="0" collapsed="false">
      <c r="A75" s="7" t="s">
        <v>75</v>
      </c>
      <c r="B75" s="8" t="s">
        <v>112</v>
      </c>
      <c r="C75" s="8" t="str">
        <f aca="false">TRIM(RIGHT(SUBSTITUTE(G75,"/",REPT(" ","500")),500))</f>
        <v>oc-vlan:vlan-id</v>
      </c>
      <c r="D75" s="8" t="str">
        <f aca="false">IFERROR(IF(SEARCH("state/",G75),"STATE","CONFIG"),"CONFIG")</f>
        <v>CONFIG</v>
      </c>
      <c r="E75" s="8" t="str">
        <f aca="false">SUBSTITUTE(CONCATENATE(A75,"_",B75,"_",IFERROR(MID(C75,FIND(":",C75)+1,LEN(C75)-FIND(":",C75)),C75),".","xml"),"-","_")</f>
        <v>if_subif_vlan_id.xml</v>
      </c>
      <c r="F75" s="8" t="str">
        <f aca="false">CONCATENATE(A75,"_",B75,".yml")</f>
        <v>if_subif.yml</v>
      </c>
      <c r="G75" s="9" t="s">
        <v>127</v>
      </c>
      <c r="H75" s="10" t="s">
        <v>15</v>
      </c>
      <c r="I75" s="11"/>
      <c r="J75" s="12" t="s">
        <v>16</v>
      </c>
      <c r="K75" s="12" t="s">
        <v>16</v>
      </c>
      <c r="L75" s="12" t="s">
        <v>17</v>
      </c>
    </row>
    <row r="76" s="21" customFormat="true" ht="33.75" hidden="false" customHeight="true" outlineLevel="0" collapsed="false">
      <c r="A76" s="15" t="s">
        <v>75</v>
      </c>
      <c r="B76" s="16" t="s">
        <v>112</v>
      </c>
      <c r="C76" s="16" t="s">
        <v>128</v>
      </c>
      <c r="D76" s="16" t="str">
        <f aca="false">IFERROR(IF(SEARCH("state/",G76),"STATE","CONFIG"),"CONFIG")</f>
        <v>CONFIG</v>
      </c>
      <c r="E76" s="16" t="s">
        <v>129</v>
      </c>
      <c r="F76" s="16" t="str">
        <f aca="false">CONCATENATE(A76,"_",B76,".yml")</f>
        <v>if_subif.yml</v>
      </c>
      <c r="G76" s="17" t="s">
        <v>130</v>
      </c>
      <c r="H76" s="18" t="s">
        <v>15</v>
      </c>
      <c r="I76" s="19" t="s">
        <v>131</v>
      </c>
      <c r="J76" s="20" t="s">
        <v>16</v>
      </c>
      <c r="K76" s="20" t="s">
        <v>16</v>
      </c>
      <c r="L76" s="20" t="s">
        <v>17</v>
      </c>
    </row>
    <row r="77" customFormat="false" ht="15.6" hidden="false" customHeight="false" outlineLevel="0" collapsed="false">
      <c r="A77" s="7" t="s">
        <v>75</v>
      </c>
      <c r="B77" s="8" t="s">
        <v>112</v>
      </c>
      <c r="C77" s="8" t="str">
        <f aca="false">TRIM(RIGHT(SUBSTITUTE(G77,"/",REPT(" ","500")),500))</f>
        <v>oc-vlan:vlan-id</v>
      </c>
      <c r="D77" s="8" t="str">
        <f aca="false">IFERROR(IF(SEARCH("state/",G77),"STATE","CONFIG"),"CONFIG")</f>
        <v>CONFIG</v>
      </c>
      <c r="E77" s="8" t="s">
        <v>132</v>
      </c>
      <c r="F77" s="8" t="str">
        <f aca="false">CONCATENATE(A77,"_",B77,".yml")</f>
        <v>if_subif.yml</v>
      </c>
      <c r="G77" s="9" t="s">
        <v>133</v>
      </c>
      <c r="H77" s="10" t="s">
        <v>15</v>
      </c>
      <c r="I77" s="11" t="s">
        <v>134</v>
      </c>
      <c r="J77" s="12" t="s">
        <v>16</v>
      </c>
      <c r="K77" s="12" t="s">
        <v>16</v>
      </c>
      <c r="L77" s="12" t="s">
        <v>17</v>
      </c>
    </row>
    <row r="78" customFormat="false" ht="15.6" hidden="false" customHeight="false" outlineLevel="0" collapsed="false">
      <c r="A78" s="7" t="s">
        <v>135</v>
      </c>
      <c r="B78" s="8" t="s">
        <v>13</v>
      </c>
      <c r="C78" s="8" t="str">
        <f aca="false">TRIM(RIGHT(SUBSTITUTE(G78,"/",REPT(" ","500")),500))</f>
        <v>description</v>
      </c>
      <c r="D78" s="8" t="str">
        <f aca="false">IFERROR(IF(SEARCH("state/",G78),"STATE","CONFIG"),"CONFIG")</f>
        <v>CONFIG</v>
      </c>
      <c r="E78" s="8" t="str">
        <f aca="false">SUBSTITUTE(CONCATENATE(A78,"_",B78,"_",IFERROR(MID(C78,FIND(":",C78)+1,LEN(C78)-FIND(":",C78)),C78),".","xml"),"-","_")</f>
        <v>ni_config_description.xml</v>
      </c>
      <c r="F78" s="8" t="str">
        <f aca="false">CONCATENATE(A78,"_",B78,".yml")</f>
        <v>ni_config.yml</v>
      </c>
      <c r="G78" s="9" t="s">
        <v>136</v>
      </c>
      <c r="H78" s="10" t="s">
        <v>137</v>
      </c>
      <c r="I78" s="11"/>
      <c r="J78" s="12" t="s">
        <v>16</v>
      </c>
      <c r="K78" s="12" t="s">
        <v>16</v>
      </c>
      <c r="L78" s="12" t="s">
        <v>17</v>
      </c>
    </row>
    <row r="79" customFormat="false" ht="15.6" hidden="false" customHeight="false" outlineLevel="0" collapsed="false">
      <c r="A79" s="7" t="s">
        <v>135</v>
      </c>
      <c r="B79" s="8" t="s">
        <v>13</v>
      </c>
      <c r="C79" s="8" t="str">
        <f aca="false">TRIM(RIGHT(SUBSTITUTE(G79,"/",REPT(" ","500")),500))</f>
        <v>enabled</v>
      </c>
      <c r="D79" s="8" t="str">
        <f aca="false">IFERROR(IF(SEARCH("state/",G79),"STATE","CONFIG"),"CONFIG")</f>
        <v>CONFIG</v>
      </c>
      <c r="E79" s="8" t="str">
        <f aca="false">SUBSTITUTE(CONCATENATE(A79,"_",B79,"_",IFERROR(MID(C79,FIND(":",C79)+1,LEN(C79)-FIND(":",C79)),C79),".","xml"),"-","_")</f>
        <v>ni_config_enabled.xml</v>
      </c>
      <c r="F79" s="8" t="str">
        <f aca="false">CONCATENATE(A79,"_",B79,".yml")</f>
        <v>ni_config.yml</v>
      </c>
      <c r="G79" s="9" t="s">
        <v>138</v>
      </c>
      <c r="H79" s="10" t="s">
        <v>137</v>
      </c>
      <c r="I79" s="11"/>
      <c r="J79" s="12" t="s">
        <v>16</v>
      </c>
      <c r="K79" s="12" t="s">
        <v>16</v>
      </c>
      <c r="L79" s="12" t="s">
        <v>17</v>
      </c>
    </row>
    <row r="80" customFormat="false" ht="15.6" hidden="false" customHeight="false" outlineLevel="0" collapsed="false">
      <c r="A80" s="7" t="s">
        <v>135</v>
      </c>
      <c r="B80" s="8" t="s">
        <v>13</v>
      </c>
      <c r="C80" s="8" t="str">
        <f aca="false">TRIM(RIGHT(SUBSTITUTE(G80,"/",REPT(" ","500")),500))</f>
        <v>enabled-address-families</v>
      </c>
      <c r="D80" s="8" t="str">
        <f aca="false">IFERROR(IF(SEARCH("state/",G80),"STATE","CONFIG"),"CONFIG")</f>
        <v>CONFIG</v>
      </c>
      <c r="E80" s="8" t="str">
        <f aca="false">SUBSTITUTE(CONCATENATE(A80,"_",B80,"_",IFERROR(MID(C80,FIND(":",C80)+1,LEN(C80)-FIND(":",C80)),C80),".","xml"),"-","_")</f>
        <v>ni_config_enabled_address_families.xml</v>
      </c>
      <c r="F80" s="8" t="str">
        <f aca="false">CONCATENATE(A80,"_",B80,".yml")</f>
        <v>ni_config.yml</v>
      </c>
      <c r="G80" s="9" t="s">
        <v>139</v>
      </c>
      <c r="H80" s="10" t="s">
        <v>137</v>
      </c>
      <c r="I80" s="11"/>
      <c r="J80" s="12" t="s">
        <v>16</v>
      </c>
      <c r="K80" s="12" t="s">
        <v>16</v>
      </c>
      <c r="L80" s="12" t="s">
        <v>17</v>
      </c>
    </row>
    <row r="81" customFormat="false" ht="15.6" hidden="false" customHeight="false" outlineLevel="0" collapsed="false">
      <c r="A81" s="7" t="s">
        <v>135</v>
      </c>
      <c r="B81" s="8" t="s">
        <v>13</v>
      </c>
      <c r="C81" s="8" t="str">
        <f aca="false">TRIM(RIGHT(SUBSTITUTE(G81,"/",REPT(" ","500")),500))</f>
        <v>mtu</v>
      </c>
      <c r="D81" s="8" t="str">
        <f aca="false">IFERROR(IF(SEARCH("state/",G81),"STATE","CONFIG"),"CONFIG")</f>
        <v>CONFIG</v>
      </c>
      <c r="E81" s="8" t="str">
        <f aca="false">SUBSTITUTE(CONCATENATE(A81,"_",B81,"_",IFERROR(MID(C81,FIND(":",C81)+1,LEN(C81)-FIND(":",C81)),C81),".","xml"),"-","_")</f>
        <v>ni_config_mtu.xml</v>
      </c>
      <c r="F81" s="8" t="str">
        <f aca="false">CONCATENATE(A81,"_",B81,".yml")</f>
        <v>ni_config.yml</v>
      </c>
      <c r="G81" s="9" t="s">
        <v>140</v>
      </c>
      <c r="H81" s="10" t="s">
        <v>137</v>
      </c>
      <c r="I81" s="11"/>
      <c r="J81" s="12" t="s">
        <v>16</v>
      </c>
      <c r="K81" s="12" t="s">
        <v>16</v>
      </c>
      <c r="L81" s="12" t="s">
        <v>17</v>
      </c>
    </row>
    <row r="82" customFormat="false" ht="15.6" hidden="false" customHeight="false" outlineLevel="0" collapsed="false">
      <c r="A82" s="7" t="s">
        <v>135</v>
      </c>
      <c r="B82" s="8" t="s">
        <v>13</v>
      </c>
      <c r="C82" s="8" t="str">
        <f aca="false">TRIM(RIGHT(SUBSTITUTE(G82,"/",REPT(" ","500")),500))</f>
        <v>name</v>
      </c>
      <c r="D82" s="8" t="str">
        <f aca="false">IFERROR(IF(SEARCH("state/",G82),"STATE","CONFIG"),"CONFIG")</f>
        <v>CONFIG</v>
      </c>
      <c r="E82" s="8" t="str">
        <f aca="false">SUBSTITUTE(CONCATENATE(A82,"_",B82,"_",IFERROR(MID(C82,FIND(":",C82)+1,LEN(C82)-FIND(":",C82)),C82),".","xml"),"-","_")</f>
        <v>ni_config_name.xml</v>
      </c>
      <c r="F82" s="8" t="str">
        <f aca="false">CONCATENATE(A82,"_",B82,".yml")</f>
        <v>ni_config.yml</v>
      </c>
      <c r="G82" s="9" t="s">
        <v>141</v>
      </c>
      <c r="H82" s="10" t="s">
        <v>137</v>
      </c>
      <c r="I82" s="11" t="s">
        <v>142</v>
      </c>
      <c r="J82" s="12" t="s">
        <v>16</v>
      </c>
      <c r="K82" s="12" t="s">
        <v>16</v>
      </c>
      <c r="L82" s="12" t="s">
        <v>17</v>
      </c>
    </row>
    <row r="83" customFormat="false" ht="15.6" hidden="false" customHeight="false" outlineLevel="0" collapsed="false">
      <c r="A83" s="7" t="s">
        <v>135</v>
      </c>
      <c r="B83" s="8" t="s">
        <v>13</v>
      </c>
      <c r="C83" s="8" t="str">
        <f aca="false">TRIM(RIGHT(SUBSTITUTE(G83,"/",REPT(" ","500")),500))</f>
        <v>route-distinguisher</v>
      </c>
      <c r="D83" s="8" t="str">
        <f aca="false">IFERROR(IF(SEARCH("state/",G83),"STATE","CONFIG"),"CONFIG")</f>
        <v>CONFIG</v>
      </c>
      <c r="E83" s="8" t="str">
        <f aca="false">SUBSTITUTE(CONCATENATE(A83,"_",B83,"_",IFERROR(MID(C83,FIND(":",C83)+1,LEN(C83)-FIND(":",C83)),C83),".","xml"),"-","_")</f>
        <v>ni_config_route_distinguisher.xml</v>
      </c>
      <c r="F83" s="8" t="str">
        <f aca="false">CONCATENATE(A83,"_",B83,".yml")</f>
        <v>ni_config.yml</v>
      </c>
      <c r="G83" s="9" t="s">
        <v>143</v>
      </c>
      <c r="H83" s="10" t="s">
        <v>137</v>
      </c>
      <c r="I83" s="11"/>
      <c r="J83" s="12" t="s">
        <v>16</v>
      </c>
      <c r="K83" s="12" t="s">
        <v>16</v>
      </c>
      <c r="L83" s="12" t="s">
        <v>17</v>
      </c>
    </row>
    <row r="84" customFormat="false" ht="15.6" hidden="false" customHeight="false" outlineLevel="0" collapsed="false">
      <c r="A84" s="7" t="s">
        <v>135</v>
      </c>
      <c r="B84" s="8" t="s">
        <v>13</v>
      </c>
      <c r="C84" s="8" t="str">
        <f aca="false">TRIM(RIGHT(SUBSTITUTE(G84,"/",REPT(" ","500")),500))</f>
        <v>router-id</v>
      </c>
      <c r="D84" s="8" t="str">
        <f aca="false">IFERROR(IF(SEARCH("state/",G84),"STATE","CONFIG"),"CONFIG")</f>
        <v>CONFIG</v>
      </c>
      <c r="E84" s="8" t="str">
        <f aca="false">SUBSTITUTE(CONCATENATE(A84,"_",B84,"_",IFERROR(MID(C84,FIND(":",C84)+1,LEN(C84)-FIND(":",C84)),C84),".","xml"),"-","_")</f>
        <v>ni_config_router_id.xml</v>
      </c>
      <c r="F84" s="8" t="str">
        <f aca="false">CONCATENATE(A84,"_",B84,".yml")</f>
        <v>ni_config.yml</v>
      </c>
      <c r="G84" s="9" t="s">
        <v>144</v>
      </c>
      <c r="H84" s="10" t="s">
        <v>137</v>
      </c>
      <c r="I84" s="11"/>
      <c r="J84" s="12" t="s">
        <v>16</v>
      </c>
      <c r="K84" s="12" t="s">
        <v>16</v>
      </c>
      <c r="L84" s="12" t="s">
        <v>17</v>
      </c>
    </row>
    <row r="85" customFormat="false" ht="15.6" hidden="false" customHeight="false" outlineLevel="0" collapsed="false">
      <c r="A85" s="7" t="s">
        <v>135</v>
      </c>
      <c r="B85" s="8" t="s">
        <v>13</v>
      </c>
      <c r="C85" s="8" t="str">
        <f aca="false">TRIM(RIGHT(SUBSTITUTE(G85,"/",REPT(" ","500")),500))</f>
        <v>type</v>
      </c>
      <c r="D85" s="8" t="str">
        <f aca="false">IFERROR(IF(SEARCH("state/",G85),"STATE","CONFIG"),"CONFIG")</f>
        <v>CONFIG</v>
      </c>
      <c r="E85" s="8" t="str">
        <f aca="false">SUBSTITUTE(CONCATENATE(A85,"_",B85,"_",IFERROR(MID(C85,FIND(":",C85)+1,LEN(C85)-FIND(":",C85)),C85),".","xml"),"-","_")</f>
        <v>ni_config_type.xml</v>
      </c>
      <c r="F85" s="8" t="str">
        <f aca="false">CONCATENATE(A85,"_",B85,".yml")</f>
        <v>ni_config.yml</v>
      </c>
      <c r="G85" s="9" t="s">
        <v>145</v>
      </c>
      <c r="H85" s="10" t="s">
        <v>137</v>
      </c>
      <c r="I85" s="11"/>
      <c r="J85" s="12" t="s">
        <v>16</v>
      </c>
      <c r="K85" s="12" t="s">
        <v>16</v>
      </c>
      <c r="L85" s="12" t="s">
        <v>17</v>
      </c>
    </row>
    <row r="86" customFormat="false" ht="15.6" hidden="false" customHeight="false" outlineLevel="0" collapsed="false">
      <c r="A86" s="7" t="s">
        <v>135</v>
      </c>
      <c r="B86" s="8" t="s">
        <v>146</v>
      </c>
      <c r="C86" s="8" t="str">
        <f aca="false">TRIM(RIGHT(SUBSTITUTE(G86,"/",REPT(" ","500")),500))</f>
        <v>connection-point-id</v>
      </c>
      <c r="D86" s="8" t="str">
        <f aca="false">IFERROR(IF(SEARCH("state/",G86),"STATE","CONFIG"),"CONFIG")</f>
        <v>CONFIG</v>
      </c>
      <c r="E86" s="8" t="str">
        <f aca="false">SUBSTITUTE(CONCATENATE(A86,"_",B86,"_",IFERROR(MID(C86,FIND(":",C86)+1,LEN(C86)-FIND(":",C86)),C86),".","xml"),"-","_")</f>
        <v>ni_connection_point_connection_point_id.xml</v>
      </c>
      <c r="F86" s="8" t="str">
        <f aca="false">CONCATENATE(A86,"_",B86,".yml")</f>
        <v>ni_connection_point.yml</v>
      </c>
      <c r="G86" s="9" t="s">
        <v>147</v>
      </c>
      <c r="H86" s="10" t="s">
        <v>137</v>
      </c>
      <c r="I86" s="11"/>
      <c r="J86" s="12" t="s">
        <v>16</v>
      </c>
      <c r="K86" s="12" t="s">
        <v>16</v>
      </c>
      <c r="L86" s="12" t="s">
        <v>17</v>
      </c>
    </row>
    <row r="87" customFormat="false" ht="15.6" hidden="false" customHeight="false" outlineLevel="0" collapsed="false">
      <c r="A87" s="7" t="s">
        <v>135</v>
      </c>
      <c r="B87" s="8" t="s">
        <v>146</v>
      </c>
      <c r="C87" s="8" t="str">
        <f aca="false">TRIM(RIGHT(SUBSTITUTE(G87,"/",REPT(" ","500")),500))</f>
        <v>endpoint-id</v>
      </c>
      <c r="D87" s="8" t="str">
        <f aca="false">IFERROR(IF(SEARCH("state/",G87),"STATE","CONFIG"),"CONFIG")</f>
        <v>CONFIG</v>
      </c>
      <c r="E87" s="8" t="str">
        <f aca="false">SUBSTITUTE(CONCATENATE(A87,"_",B87,"_",IFERROR(MID(C87,FIND(":",C87)+1,LEN(C87)-FIND(":",C87)),C87),".","xml"),"-","_")</f>
        <v>ni_connection_point_endpoint_id.xml</v>
      </c>
      <c r="F87" s="8" t="str">
        <f aca="false">CONCATENATE(A87,"_",B87,".yml")</f>
        <v>ni_connection_point.yml</v>
      </c>
      <c r="G87" s="9" t="s">
        <v>148</v>
      </c>
      <c r="H87" s="10" t="s">
        <v>137</v>
      </c>
      <c r="I87" s="11"/>
      <c r="J87" s="12" t="s">
        <v>16</v>
      </c>
      <c r="K87" s="12" t="s">
        <v>16</v>
      </c>
      <c r="L87" s="12" t="s">
        <v>17</v>
      </c>
    </row>
    <row r="88" customFormat="false" ht="15.6" hidden="false" customHeight="false" outlineLevel="0" collapsed="false">
      <c r="A88" s="7" t="s">
        <v>135</v>
      </c>
      <c r="B88" s="8" t="s">
        <v>146</v>
      </c>
      <c r="C88" s="8" t="str">
        <f aca="false">TRIM(RIGHT(SUBSTITUTE(G88,"/",REPT(" ","500")),500))</f>
        <v>precedence</v>
      </c>
      <c r="D88" s="8" t="str">
        <f aca="false">IFERROR(IF(SEARCH("state/",G88),"STATE","CONFIG"),"CONFIG")</f>
        <v>CONFIG</v>
      </c>
      <c r="E88" s="8" t="str">
        <f aca="false">SUBSTITUTE(CONCATENATE(A88,"_",B88,"_",IFERROR(MID(C88,FIND(":",C88)+1,LEN(C88)-FIND(":",C88)),C88),".","xml"),"-","_")</f>
        <v>ni_connection_point_precedence.xml</v>
      </c>
      <c r="F88" s="8" t="str">
        <f aca="false">CONCATENATE(A88,"_",B88,".yml")</f>
        <v>ni_connection_point.yml</v>
      </c>
      <c r="G88" s="9" t="s">
        <v>149</v>
      </c>
      <c r="H88" s="10" t="s">
        <v>137</v>
      </c>
      <c r="I88" s="11"/>
      <c r="J88" s="12" t="s">
        <v>16</v>
      </c>
      <c r="K88" s="12" t="s">
        <v>16</v>
      </c>
      <c r="L88" s="12" t="s">
        <v>17</v>
      </c>
    </row>
    <row r="89" customFormat="false" ht="15.6" hidden="false" customHeight="false" outlineLevel="0" collapsed="false">
      <c r="A89" s="7" t="s">
        <v>135</v>
      </c>
      <c r="B89" s="8" t="s">
        <v>146</v>
      </c>
      <c r="C89" s="8" t="str">
        <f aca="false">TRIM(RIGHT(SUBSTITUTE(G89,"/",REPT(" ","500")),500))</f>
        <v>type</v>
      </c>
      <c r="D89" s="8" t="str">
        <f aca="false">IFERROR(IF(SEARCH("state/",G89),"STATE","CONFIG"),"CONFIG")</f>
        <v>CONFIG</v>
      </c>
      <c r="E89" s="8" t="str">
        <f aca="false">SUBSTITUTE(CONCATENATE(A89,"_",B89,"_",IFERROR(MID(C89,FIND(":",C89)+1,LEN(C89)-FIND(":",C89)),C89),".","xml"),"-","_")</f>
        <v>ni_connection_point_type.xml</v>
      </c>
      <c r="F89" s="8" t="str">
        <f aca="false">CONCATENATE(A89,"_",B89,".yml")</f>
        <v>ni_connection_point.yml</v>
      </c>
      <c r="G89" s="9" t="s">
        <v>150</v>
      </c>
      <c r="H89" s="10" t="s">
        <v>137</v>
      </c>
      <c r="I89" s="11"/>
      <c r="J89" s="12" t="s">
        <v>16</v>
      </c>
      <c r="K89" s="12" t="s">
        <v>16</v>
      </c>
      <c r="L89" s="12" t="s">
        <v>17</v>
      </c>
    </row>
    <row r="90" customFormat="false" ht="15.6" hidden="false" customHeight="false" outlineLevel="0" collapsed="false">
      <c r="A90" s="7" t="s">
        <v>135</v>
      </c>
      <c r="B90" s="8" t="s">
        <v>146</v>
      </c>
      <c r="C90" s="8" t="str">
        <f aca="false">TRIM(RIGHT(SUBSTITUTE(G90,"/",REPT(" ","500")),500))</f>
        <v>remote-system</v>
      </c>
      <c r="D90" s="8" t="str">
        <f aca="false">IFERROR(IF(SEARCH("state/",G90),"STATE","CONFIG"),"CONFIG")</f>
        <v>CONFIG</v>
      </c>
      <c r="E90" s="8" t="str">
        <f aca="false">SUBSTITUTE(CONCATENATE(A90,"_",B90,"_",IFERROR(MID(C90,FIND(":",C90)+1,LEN(C90)-FIND(":",C90)),C90),".","xml"),"-","_")</f>
        <v>ni_connection_point_remote_system.xml</v>
      </c>
      <c r="F90" s="8" t="str">
        <f aca="false">CONCATENATE(A90,"_",B90,".yml")</f>
        <v>ni_connection_point.yml</v>
      </c>
      <c r="G90" s="9" t="s">
        <v>151</v>
      </c>
      <c r="H90" s="10" t="s">
        <v>137</v>
      </c>
      <c r="I90" s="11"/>
      <c r="J90" s="12" t="s">
        <v>16</v>
      </c>
      <c r="K90" s="12" t="s">
        <v>16</v>
      </c>
      <c r="L90" s="12" t="s">
        <v>17</v>
      </c>
    </row>
    <row r="91" customFormat="false" ht="15.6" hidden="false" customHeight="false" outlineLevel="0" collapsed="false">
      <c r="A91" s="7" t="s">
        <v>135</v>
      </c>
      <c r="B91" s="8" t="s">
        <v>146</v>
      </c>
      <c r="C91" s="8" t="str">
        <f aca="false">TRIM(RIGHT(SUBSTITUTE(G91,"/",REPT(" ","500")),500))</f>
        <v>site-id</v>
      </c>
      <c r="D91" s="8" t="str">
        <f aca="false">IFERROR(IF(SEARCH("state/",G91),"STATE","CONFIG"),"CONFIG")</f>
        <v>CONFIG</v>
      </c>
      <c r="E91" s="8" t="str">
        <f aca="false">SUBSTITUTE(CONCATENATE(A91,"_",B91,"_",IFERROR(MID(C91,FIND(":",C91)+1,LEN(C91)-FIND(":",C91)),C91),".","xml"),"-","_")</f>
        <v>ni_connection_point_site_id.xml</v>
      </c>
      <c r="F91" s="8" t="str">
        <f aca="false">CONCATENATE(A91,"_",B91,".yml")</f>
        <v>ni_connection_point.yml</v>
      </c>
      <c r="G91" s="9" t="s">
        <v>152</v>
      </c>
      <c r="H91" s="10" t="s">
        <v>137</v>
      </c>
      <c r="I91" s="11"/>
      <c r="J91" s="12" t="s">
        <v>16</v>
      </c>
      <c r="K91" s="12" t="s">
        <v>16</v>
      </c>
      <c r="L91" s="12" t="s">
        <v>17</v>
      </c>
    </row>
    <row r="92" customFormat="false" ht="15.6" hidden="false" customHeight="false" outlineLevel="0" collapsed="false">
      <c r="A92" s="7" t="s">
        <v>135</v>
      </c>
      <c r="B92" s="8" t="s">
        <v>146</v>
      </c>
      <c r="C92" s="8" t="str">
        <f aca="false">TRIM(RIGHT(SUBSTITUTE(G92,"/",REPT(" ","500")),500))</f>
        <v>virtual-circuit-identifier</v>
      </c>
      <c r="D92" s="8" t="str">
        <f aca="false">IFERROR(IF(SEARCH("state/",G92),"STATE","CONFIG"),"CONFIG")</f>
        <v>CONFIG</v>
      </c>
      <c r="E92" s="8" t="str">
        <f aca="false">SUBSTITUTE(CONCATENATE(A92,"_",B92,"_",IFERROR(MID(C92,FIND(":",C92)+1,LEN(C92)-FIND(":",C92)),C92),".","xml"),"-","_")</f>
        <v>ni_connection_point_virtual_circuit_identifier.xml</v>
      </c>
      <c r="F92" s="8" t="str">
        <f aca="false">CONCATENATE(A92,"_",B92,".yml")</f>
        <v>ni_connection_point.yml</v>
      </c>
      <c r="G92" s="9" t="s">
        <v>153</v>
      </c>
      <c r="H92" s="10" t="s">
        <v>137</v>
      </c>
      <c r="I92" s="11"/>
      <c r="J92" s="12" t="s">
        <v>16</v>
      </c>
      <c r="K92" s="12" t="s">
        <v>16</v>
      </c>
      <c r="L92" s="12" t="s">
        <v>17</v>
      </c>
    </row>
    <row r="93" customFormat="false" ht="15.6" hidden="false" customHeight="false" outlineLevel="0" collapsed="false">
      <c r="A93" s="7" t="s">
        <v>135</v>
      </c>
      <c r="B93" s="8" t="s">
        <v>154</v>
      </c>
      <c r="C93" s="8" t="str">
        <f aca="false">TRIM(RIGHT(SUBSTITUTE(G93,"/",REPT(" ","500")),500))</f>
        <v>encapsulation-type</v>
      </c>
      <c r="D93" s="8" t="str">
        <f aca="false">IFERROR(IF(SEARCH("state/",G93),"STATE","CONFIG"),"CONFIG")</f>
        <v>CONFIG</v>
      </c>
      <c r="E93" s="8" t="str">
        <f aca="false">SUBSTITUTE(CONCATENATE(A93,"_",B93,"_",IFERROR(MID(C93,FIND(":",C93)+1,LEN(C93)-FIND(":",C93)),C93),".","xml"),"-","_")</f>
        <v>ni_encapsulation_encapsulation_type.xml</v>
      </c>
      <c r="F93" s="8" t="str">
        <f aca="false">CONCATENATE(A93,"_",B93,".yml")</f>
        <v>ni_encapsulation.yml</v>
      </c>
      <c r="G93" s="9" t="s">
        <v>155</v>
      </c>
      <c r="H93" s="10" t="s">
        <v>137</v>
      </c>
      <c r="I93" s="11" t="s">
        <v>156</v>
      </c>
      <c r="J93" s="12" t="s">
        <v>16</v>
      </c>
      <c r="K93" s="12" t="s">
        <v>16</v>
      </c>
      <c r="L93" s="12" t="s">
        <v>17</v>
      </c>
    </row>
    <row r="94" customFormat="false" ht="15.6" hidden="false" customHeight="false" outlineLevel="0" collapsed="false">
      <c r="A94" s="7" t="s">
        <v>135</v>
      </c>
      <c r="B94" s="8" t="s">
        <v>154</v>
      </c>
      <c r="C94" s="8" t="str">
        <f aca="false">TRIM(RIGHT(SUBSTITUTE(G94,"/",REPT(" ","500")),500))</f>
        <v>label-allocation-mode</v>
      </c>
      <c r="D94" s="8" t="str">
        <f aca="false">IFERROR(IF(SEARCH("state/",G94),"STATE","CONFIG"),"CONFIG")</f>
        <v>CONFIG</v>
      </c>
      <c r="E94" s="8" t="str">
        <f aca="false">SUBSTITUTE(CONCATENATE(A94,"_",B94,"_",IFERROR(MID(C94,FIND(":",C94)+1,LEN(C94)-FIND(":",C94)),C94),".","xml"),"-","_")</f>
        <v>ni_encapsulation_label_allocation_mode.xml</v>
      </c>
      <c r="F94" s="8" t="str">
        <f aca="false">CONCATENATE(A94,"_",B94,".yml")</f>
        <v>ni_encapsulation.yml</v>
      </c>
      <c r="G94" s="9" t="s">
        <v>157</v>
      </c>
      <c r="H94" s="10" t="s">
        <v>137</v>
      </c>
      <c r="I94" s="11"/>
      <c r="J94" s="12" t="s">
        <v>16</v>
      </c>
      <c r="K94" s="12" t="s">
        <v>16</v>
      </c>
      <c r="L94" s="12" t="s">
        <v>17</v>
      </c>
    </row>
    <row r="95" customFormat="false" ht="15.6" hidden="false" customHeight="false" outlineLevel="0" collapsed="false">
      <c r="A95" s="7" t="s">
        <v>135</v>
      </c>
      <c r="B95" s="8" t="s">
        <v>158</v>
      </c>
      <c r="C95" s="8" t="str">
        <f aca="false">TRIM(RIGHT(SUBSTITUTE(G95,"/",REPT(" ","500")),500))</f>
        <v>mac-aging-time</v>
      </c>
      <c r="D95" s="8" t="str">
        <f aca="false">IFERROR(IF(SEARCH("state/",G95),"STATE","CONFIG"),"CONFIG")</f>
        <v>CONFIG</v>
      </c>
      <c r="E95" s="8" t="str">
        <f aca="false">SUBSTITUTE(CONCATENATE(A95,"_",B95,"_",IFERROR(MID(C95,FIND(":",C95)+1,LEN(C95)-FIND(":",C95)),C95),".","xml"),"-","_")</f>
        <v>ni_fdb_mac_aging_time.xml</v>
      </c>
      <c r="F95" s="8" t="str">
        <f aca="false">CONCATENATE(A95,"_",B95,".yml")</f>
        <v>ni_fdb.yml</v>
      </c>
      <c r="G95" s="9" t="s">
        <v>159</v>
      </c>
      <c r="H95" s="10" t="s">
        <v>137</v>
      </c>
      <c r="I95" s="11"/>
      <c r="J95" s="12" t="s">
        <v>16</v>
      </c>
      <c r="K95" s="12" t="s">
        <v>16</v>
      </c>
      <c r="L95" s="12" t="s">
        <v>17</v>
      </c>
    </row>
    <row r="96" customFormat="false" ht="15.6" hidden="false" customHeight="false" outlineLevel="0" collapsed="false">
      <c r="A96" s="7" t="s">
        <v>135</v>
      </c>
      <c r="B96" s="8" t="s">
        <v>158</v>
      </c>
      <c r="C96" s="8" t="str">
        <f aca="false">TRIM(RIGHT(SUBSTITUTE(G96,"/",REPT(" ","500")),500))</f>
        <v>mac-learning</v>
      </c>
      <c r="D96" s="8" t="str">
        <f aca="false">IFERROR(IF(SEARCH("state/",G96),"STATE","CONFIG"),"CONFIG")</f>
        <v>CONFIG</v>
      </c>
      <c r="E96" s="8" t="str">
        <f aca="false">SUBSTITUTE(CONCATENATE(A96,"_",B96,"_",IFERROR(MID(C96,FIND(":",C96)+1,LEN(C96)-FIND(":",C96)),C96),".","xml"),"-","_")</f>
        <v>ni_fdb_mac_learning.xml</v>
      </c>
      <c r="F96" s="8" t="str">
        <f aca="false">CONCATENATE(A96,"_",B96,".yml")</f>
        <v>ni_fdb.yml</v>
      </c>
      <c r="G96" s="9" t="s">
        <v>160</v>
      </c>
      <c r="H96" s="10" t="s">
        <v>137</v>
      </c>
      <c r="I96" s="11"/>
      <c r="J96" s="12" t="s">
        <v>16</v>
      </c>
      <c r="K96" s="12" t="s">
        <v>16</v>
      </c>
      <c r="L96" s="12" t="s">
        <v>17</v>
      </c>
    </row>
    <row r="97" customFormat="false" ht="15.6" hidden="false" customHeight="false" outlineLevel="0" collapsed="false">
      <c r="A97" s="7" t="s">
        <v>135</v>
      </c>
      <c r="B97" s="8" t="s">
        <v>158</v>
      </c>
      <c r="C97" s="8" t="str">
        <f aca="false">TRIM(RIGHT(SUBSTITUTE(G97,"/",REPT(" ","500")),500))</f>
        <v>maximum-entries</v>
      </c>
      <c r="D97" s="8" t="str">
        <f aca="false">IFERROR(IF(SEARCH("state/",G97),"STATE","CONFIG"),"CONFIG")</f>
        <v>CONFIG</v>
      </c>
      <c r="E97" s="8" t="str">
        <f aca="false">SUBSTITUTE(CONCATENATE(A97,"_",B97,"_",IFERROR(MID(C97,FIND(":",C97)+1,LEN(C97)-FIND(":",C97)),C97),".","xml"),"-","_")</f>
        <v>ni_fdb_maximum_entries.xml</v>
      </c>
      <c r="F97" s="8" t="str">
        <f aca="false">CONCATENATE(A97,"_",B97,".yml")</f>
        <v>ni_fdb.yml</v>
      </c>
      <c r="G97" s="9" t="s">
        <v>161</v>
      </c>
      <c r="H97" s="10" t="s">
        <v>137</v>
      </c>
      <c r="I97" s="11"/>
      <c r="J97" s="12" t="s">
        <v>16</v>
      </c>
      <c r="K97" s="12" t="s">
        <v>16</v>
      </c>
      <c r="L97" s="12" t="s">
        <v>17</v>
      </c>
    </row>
    <row r="98" customFormat="false" ht="15.75" hidden="false" customHeight="false" outlineLevel="0" collapsed="false">
      <c r="A98" s="7" t="s">
        <v>135</v>
      </c>
      <c r="B98" s="8" t="s">
        <v>162</v>
      </c>
      <c r="C98" s="8" t="str">
        <f aca="false">TRIM(RIGHT(SUBSTITUTE(G98,"/",REPT(" ","500")),500))</f>
        <v>export-policy</v>
      </c>
      <c r="D98" s="8" t="str">
        <f aca="false">IFERROR(IF(SEARCH("state/",G98),"STATE","CONFIG"),"CONFIG")</f>
        <v>CONFIG</v>
      </c>
      <c r="E98" s="8" t="str">
        <f aca="false">SUBSTITUTE(CONCATENATE(A98,"_",B98,"_",IFERROR(MID(C98,FIND(":",C98)+1,LEN(C98)-FIND(":",C98)),C98),".","xml"),"-","_")</f>
        <v>ni_rt_policy_export_policy.xml</v>
      </c>
      <c r="F98" s="8" t="str">
        <f aca="false">CONCATENATE(A98,"_",B98,".yml")</f>
        <v>ni_rt_policy.yml</v>
      </c>
      <c r="G98" s="9" t="s">
        <v>163</v>
      </c>
      <c r="H98" s="10" t="s">
        <v>137</v>
      </c>
      <c r="I98" s="13" t="s">
        <v>164</v>
      </c>
      <c r="J98" s="12" t="s">
        <v>17</v>
      </c>
      <c r="K98" s="12" t="s">
        <v>17</v>
      </c>
      <c r="L98" s="12" t="s">
        <v>42</v>
      </c>
    </row>
    <row r="99" customFormat="false" ht="15.75" hidden="false" customHeight="false" outlineLevel="0" collapsed="false">
      <c r="A99" s="7" t="s">
        <v>135</v>
      </c>
      <c r="B99" s="8" t="s">
        <v>162</v>
      </c>
      <c r="C99" s="8" t="str">
        <f aca="false">TRIM(RIGHT(SUBSTITUTE(G99,"/",REPT(" ","500")),500))</f>
        <v>import-policy</v>
      </c>
      <c r="D99" s="8" t="str">
        <f aca="false">IFERROR(IF(SEARCH("state/",G99),"STATE","CONFIG"),"CONFIG")</f>
        <v>CONFIG</v>
      </c>
      <c r="E99" s="8" t="str">
        <f aca="false">SUBSTITUTE(CONCATENATE(A99,"_",B99,"_",IFERROR(MID(C99,FIND(":",C99)+1,LEN(C99)-FIND(":",C99)),C99),".","xml"),"-","_")</f>
        <v>ni_rt_policy_import_policy.xml</v>
      </c>
      <c r="F99" s="8" t="str">
        <f aca="false">CONCATENATE(A99,"_",B99,".yml")</f>
        <v>ni_rt_policy.yml</v>
      </c>
      <c r="G99" s="9" t="s">
        <v>165</v>
      </c>
      <c r="H99" s="10" t="s">
        <v>137</v>
      </c>
      <c r="I99" s="13" t="s">
        <v>164</v>
      </c>
      <c r="J99" s="12" t="s">
        <v>17</v>
      </c>
      <c r="K99" s="12" t="s">
        <v>17</v>
      </c>
      <c r="L99" s="12" t="s">
        <v>42</v>
      </c>
    </row>
    <row r="100" customFormat="false" ht="15.6" hidden="false" customHeight="false" outlineLevel="0" collapsed="false">
      <c r="A100" s="7" t="s">
        <v>135</v>
      </c>
      <c r="B100" s="8" t="s">
        <v>166</v>
      </c>
      <c r="C100" s="8" t="str">
        <f aca="false">TRIM(RIGHT(SUBSTITUTE(G100,"/",REPT(" ","500")),500))</f>
        <v>id</v>
      </c>
      <c r="D100" s="8" t="str">
        <f aca="false">IFERROR(IF(SEARCH("state/",G100),"STATE","CONFIG"),"CONFIG")</f>
        <v>CONFIG</v>
      </c>
      <c r="E100" s="8" t="str">
        <f aca="false">SUBSTITUTE(CONCATENATE(A100,"_",B100,"_",IFERROR(MID(C100,FIND(":",C100)+1,LEN(C100)-FIND(":",C100)),C100),".","xml"),"-","_")</f>
        <v>ni_interface_id.xml</v>
      </c>
      <c r="F100" s="8" t="str">
        <f aca="false">CONCATENATE(A100,"_",B100,".yml")</f>
        <v>ni_interface.yml</v>
      </c>
      <c r="G100" s="9" t="s">
        <v>167</v>
      </c>
      <c r="H100" s="10" t="s">
        <v>137</v>
      </c>
      <c r="I100" s="11"/>
      <c r="J100" s="12" t="s">
        <v>16</v>
      </c>
      <c r="K100" s="12" t="s">
        <v>16</v>
      </c>
      <c r="L100" s="12" t="s">
        <v>17</v>
      </c>
    </row>
    <row r="101" customFormat="false" ht="15.75" hidden="false" customHeight="false" outlineLevel="0" collapsed="false">
      <c r="A101" s="7" t="s">
        <v>135</v>
      </c>
      <c r="B101" s="8" t="s">
        <v>166</v>
      </c>
      <c r="C101" s="8" t="str">
        <f aca="false">TRIM(RIGHT(SUBSTITUTE(G101,"/",REPT(" ","500")),500))</f>
        <v>interface</v>
      </c>
      <c r="D101" s="8" t="str">
        <f aca="false">IFERROR(IF(SEARCH("state/",G101),"STATE","CONFIG"),"CONFIG")</f>
        <v>CONFIG</v>
      </c>
      <c r="E101" s="8" t="str">
        <f aca="false">SUBSTITUTE(CONCATENATE(A101,"_",B101,"_",IFERROR(MID(C101,FIND(":",C101)+1,LEN(C101)-FIND(":",C101)),C101),".","xml"),"-","_")</f>
        <v>ni_interface_interface.xml</v>
      </c>
      <c r="F101" s="8" t="str">
        <f aca="false">CONCATENATE(A101,"_",B101,".yml")</f>
        <v>ni_interface.yml</v>
      </c>
      <c r="G101" s="9" t="s">
        <v>168</v>
      </c>
      <c r="H101" s="10" t="s">
        <v>137</v>
      </c>
      <c r="I101" s="13" t="s">
        <v>169</v>
      </c>
      <c r="J101" s="12" t="s">
        <v>17</v>
      </c>
      <c r="K101" s="12" t="s">
        <v>17</v>
      </c>
      <c r="L101" s="12" t="s">
        <v>42</v>
      </c>
    </row>
    <row r="102" customFormat="false" ht="15.75" hidden="false" customHeight="false" outlineLevel="0" collapsed="false">
      <c r="A102" s="7" t="s">
        <v>135</v>
      </c>
      <c r="B102" s="8" t="s">
        <v>166</v>
      </c>
      <c r="C102" s="8" t="str">
        <f aca="false">TRIM(RIGHT(SUBSTITUTE(G102,"/",REPT(" ","500")),500))</f>
        <v>subinterface</v>
      </c>
      <c r="D102" s="8" t="str">
        <f aca="false">IFERROR(IF(SEARCH("state/",G102),"STATE","CONFIG"),"CONFIG")</f>
        <v>CONFIG</v>
      </c>
      <c r="E102" s="8" t="str">
        <f aca="false">SUBSTITUTE(CONCATENATE(A102,"_",B102,"_",IFERROR(MID(C102,FIND(":",C102)+1,LEN(C102)-FIND(":",C102)),C102),".","xml"),"-","_")</f>
        <v>ni_interface_subinterface.xml</v>
      </c>
      <c r="F102" s="8" t="str">
        <f aca="false">CONCATENATE(A102,"_",B102,".yml")</f>
        <v>ni_interface.yml</v>
      </c>
      <c r="G102" s="9" t="s">
        <v>170</v>
      </c>
      <c r="H102" s="10" t="s">
        <v>137</v>
      </c>
      <c r="I102" s="13" t="s">
        <v>169</v>
      </c>
      <c r="J102" s="12" t="s">
        <v>17</v>
      </c>
      <c r="K102" s="12" t="s">
        <v>17</v>
      </c>
      <c r="L102" s="12" t="s">
        <v>42</v>
      </c>
    </row>
    <row r="103" customFormat="false" ht="15.75" hidden="false" customHeight="false" outlineLevel="0" collapsed="false">
      <c r="A103" s="7" t="s">
        <v>135</v>
      </c>
      <c r="B103" s="8" t="s">
        <v>171</v>
      </c>
      <c r="C103" s="8" t="str">
        <f aca="false">TRIM(RIGHT(SUBSTITUTE(G103,"/",REPT(" ","500")),500))</f>
        <v>afi-name</v>
      </c>
      <c r="D103" s="8" t="str">
        <f aca="false">IFERROR(IF(SEARCH("state/",G103),"STATE","CONFIG"),"CONFIG")</f>
        <v>CONFIG</v>
      </c>
      <c r="E103" s="8" t="str">
        <f aca="false">SUBSTITUTE(CONCATENATE(A103,"_",B103,"_",IFERROR(MID(C103,FIND(":",C103)+1,LEN(C103)-FIND(":",C103)),C103),".","xml"),"-","_")</f>
        <v>ni_t_ldp_afi_name.xml</v>
      </c>
      <c r="F103" s="8" t="str">
        <f aca="false">CONCATENATE(A103,"_",B103,".yml")</f>
        <v>ni_t_ldp.yml</v>
      </c>
      <c r="G103" s="9" t="s">
        <v>172</v>
      </c>
      <c r="H103" s="10" t="s">
        <v>137</v>
      </c>
      <c r="I103" s="13" t="s">
        <v>173</v>
      </c>
      <c r="J103" s="12" t="s">
        <v>16</v>
      </c>
      <c r="K103" s="12" t="s">
        <v>16</v>
      </c>
      <c r="L103" s="12" t="s">
        <v>17</v>
      </c>
    </row>
    <row r="104" customFormat="false" ht="15.75" hidden="false" customHeight="false" outlineLevel="0" collapsed="false">
      <c r="A104" s="7" t="s">
        <v>135</v>
      </c>
      <c r="B104" s="8" t="s">
        <v>171</v>
      </c>
      <c r="C104" s="8" t="str">
        <f aca="false">TRIM(RIGHT(SUBSTITUTE(G104,"/",REPT(" ","500")),500))</f>
        <v>enabled</v>
      </c>
      <c r="D104" s="8" t="str">
        <f aca="false">IFERROR(IF(SEARCH("state/",G104),"STATE","CONFIG"),"CONFIG")</f>
        <v>CONFIG</v>
      </c>
      <c r="E104" s="8" t="str">
        <f aca="false">SUBSTITUTE(CONCATENATE(A104,"_",B104,"_",IFERROR(MID(C104,FIND(":",C104)+1,LEN(C104)-FIND(":",C104)),C104),".","xml"),"-","_")</f>
        <v>ni_t_ldp_enabled.xml</v>
      </c>
      <c r="F104" s="8" t="str">
        <f aca="false">CONCATENATE(A104,"_",B104,".yml")</f>
        <v>ni_t_ldp.yml</v>
      </c>
      <c r="G104" s="9" t="s">
        <v>174</v>
      </c>
      <c r="H104" s="10" t="s">
        <v>137</v>
      </c>
      <c r="I104" s="13" t="s">
        <v>173</v>
      </c>
      <c r="J104" s="12" t="s">
        <v>16</v>
      </c>
      <c r="K104" s="12" t="s">
        <v>16</v>
      </c>
      <c r="L104" s="12" t="s">
        <v>17</v>
      </c>
    </row>
    <row r="105" customFormat="false" ht="15.75" hidden="false" customHeight="false" outlineLevel="0" collapsed="false">
      <c r="A105" s="7" t="s">
        <v>135</v>
      </c>
      <c r="B105" s="8" t="s">
        <v>171</v>
      </c>
      <c r="C105" s="8" t="str">
        <f aca="false">TRIM(RIGHT(SUBSTITUTE(G105,"/",REPT(" ","500")),500))</f>
        <v>local-address</v>
      </c>
      <c r="D105" s="8" t="str">
        <f aca="false">IFERROR(IF(SEARCH("state/",G105),"STATE","CONFIG"),"CONFIG")</f>
        <v>CONFIG</v>
      </c>
      <c r="E105" s="8" t="str">
        <f aca="false">SUBSTITUTE(CONCATENATE(A105,"_",B105,"_",IFERROR(MID(C105,FIND(":",C105)+1,LEN(C105)-FIND(":",C105)),C105),".","xml"),"-","_")</f>
        <v>ni_t_ldp_local_address.xml</v>
      </c>
      <c r="F105" s="8" t="str">
        <f aca="false">CONCATENATE(A105,"_",B105,".yml")</f>
        <v>ni_t_ldp.yml</v>
      </c>
      <c r="G105" s="9" t="s">
        <v>175</v>
      </c>
      <c r="H105" s="10" t="s">
        <v>137</v>
      </c>
      <c r="I105" s="13" t="s">
        <v>173</v>
      </c>
      <c r="J105" s="12" t="s">
        <v>16</v>
      </c>
      <c r="K105" s="12" t="s">
        <v>16</v>
      </c>
      <c r="L105" s="12" t="s">
        <v>17</v>
      </c>
    </row>
    <row r="106" customFormat="false" ht="15.75" hidden="false" customHeight="false" outlineLevel="0" collapsed="false">
      <c r="A106" s="7" t="s">
        <v>135</v>
      </c>
      <c r="B106" s="8" t="s">
        <v>171</v>
      </c>
      <c r="C106" s="8" t="str">
        <f aca="false">TRIM(RIGHT(SUBSTITUTE(G106,"/",REPT(" ","500")),500))</f>
        <v>remote-address</v>
      </c>
      <c r="D106" s="8" t="str">
        <f aca="false">IFERROR(IF(SEARCH("state/",G106),"STATE","CONFIG"),"CONFIG")</f>
        <v>CONFIG</v>
      </c>
      <c r="E106" s="8" t="str">
        <f aca="false">SUBSTITUTE(CONCATENATE(A106,"_",B106,"_",IFERROR(MID(C106,FIND(":",C106)+1,LEN(C106)-FIND(":",C106)),C106),".","xml"),"-","_")</f>
        <v>ni_t_ldp_remote_address.xml</v>
      </c>
      <c r="F106" s="8" t="str">
        <f aca="false">CONCATENATE(A106,"_",B106,".yml")</f>
        <v>ni_t_ldp.yml</v>
      </c>
      <c r="G106" s="9" t="s">
        <v>176</v>
      </c>
      <c r="H106" s="10" t="s">
        <v>137</v>
      </c>
      <c r="I106" s="13" t="s">
        <v>173</v>
      </c>
      <c r="J106" s="12" t="s">
        <v>16</v>
      </c>
      <c r="K106" s="12" t="s">
        <v>16</v>
      </c>
      <c r="L106" s="12" t="s">
        <v>17</v>
      </c>
    </row>
    <row r="107" customFormat="false" ht="15.6" hidden="false" customHeight="false" outlineLevel="0" collapsed="false">
      <c r="A107" s="7" t="s">
        <v>135</v>
      </c>
      <c r="B107" s="8" t="s">
        <v>177</v>
      </c>
      <c r="C107" s="8" t="str">
        <f aca="false">TRIM(RIGHT(SUBSTITUTE(G107,"/",REPT(" ","500")),500))</f>
        <v>as</v>
      </c>
      <c r="D107" s="8" t="str">
        <f aca="false">IFERROR(IF(SEARCH("state/",G107),"STATE","CONFIG"),"CONFIG")</f>
        <v>CONFIG</v>
      </c>
      <c r="E107" s="8" t="str">
        <f aca="false">SUBSTITUTE(CONCATENATE(A107,"_",B107,"_",IFERROR(MID(C107,FIND(":",C107)+1,LEN(C107)-FIND(":",C107)),C107),".","xml"),"-","_")</f>
        <v>ni_bgp_as.xml</v>
      </c>
      <c r="F107" s="8" t="str">
        <f aca="false">CONCATENATE(A107,"_",B107,".yml")</f>
        <v>ni_bgp.yml</v>
      </c>
      <c r="G107" s="9" t="s">
        <v>178</v>
      </c>
      <c r="H107" s="10" t="s">
        <v>137</v>
      </c>
      <c r="I107" s="11"/>
      <c r="J107" s="12" t="s">
        <v>16</v>
      </c>
      <c r="K107" s="12" t="s">
        <v>16</v>
      </c>
      <c r="L107" s="12" t="s">
        <v>17</v>
      </c>
    </row>
    <row r="108" customFormat="false" ht="15.6" hidden="false" customHeight="false" outlineLevel="0" collapsed="false">
      <c r="A108" s="7" t="s">
        <v>135</v>
      </c>
      <c r="B108" s="8" t="s">
        <v>177</v>
      </c>
      <c r="C108" s="8" t="str">
        <f aca="false">TRIM(RIGHT(SUBSTITUTE(G108,"/",REPT(" ","500")),500))</f>
        <v>router-id</v>
      </c>
      <c r="D108" s="8" t="str">
        <f aca="false">IFERROR(IF(SEARCH("state/",G108),"STATE","CONFIG"),"CONFIG")</f>
        <v>CONFIG</v>
      </c>
      <c r="E108" s="8" t="str">
        <f aca="false">SUBSTITUTE(CONCATENATE(A108,"_",B108,"_",IFERROR(MID(C108,FIND(":",C108)+1,LEN(C108)-FIND(":",C108)),C108),".","xml"),"-","_")</f>
        <v>ni_bgp_router_id.xml</v>
      </c>
      <c r="F108" s="8" t="str">
        <f aca="false">CONCATENATE(A108,"_",B108,".yml")</f>
        <v>ni_bgp.yml</v>
      </c>
      <c r="G108" s="9" t="s">
        <v>179</v>
      </c>
      <c r="H108" s="10" t="s">
        <v>137</v>
      </c>
      <c r="I108" s="11"/>
      <c r="J108" s="12" t="s">
        <v>16</v>
      </c>
      <c r="K108" s="12" t="s">
        <v>16</v>
      </c>
      <c r="L108" s="12" t="s">
        <v>17</v>
      </c>
    </row>
    <row r="109" customFormat="false" ht="15.75" hidden="false" customHeight="false" outlineLevel="0" collapsed="false">
      <c r="A109" s="7" t="s">
        <v>135</v>
      </c>
      <c r="B109" s="8" t="s">
        <v>177</v>
      </c>
      <c r="C109" s="8" t="str">
        <f aca="false">TRIM(RIGHT(SUBSTITUTE(G109,"/",REPT(" ","500")),500))</f>
        <v>export-policy</v>
      </c>
      <c r="D109" s="8" t="str">
        <f aca="false">IFERROR(IF(SEARCH("state/",G109),"STATE","CONFIG"),"CONFIG")</f>
        <v>CONFIG</v>
      </c>
      <c r="E109" s="8" t="str">
        <f aca="false">SUBSTITUTE(CONCATENATE(A109,"_",B109,"_",IFERROR(MID(C109,FIND(":",C109)+1,LEN(C109)-FIND(":",C109)),C109),".","xml"),"-","_")</f>
        <v>ni_bgp_export_policy.xml</v>
      </c>
      <c r="F109" s="8" t="str">
        <f aca="false">CONCATENATE(A109,"_",B109,".yml")</f>
        <v>ni_bgp.yml</v>
      </c>
      <c r="G109" s="9" t="s">
        <v>180</v>
      </c>
      <c r="H109" s="10" t="s">
        <v>137</v>
      </c>
      <c r="I109" s="13" t="s">
        <v>181</v>
      </c>
      <c r="J109" s="12" t="s">
        <v>16</v>
      </c>
      <c r="K109" s="12" t="s">
        <v>17</v>
      </c>
      <c r="L109" s="12" t="s">
        <v>42</v>
      </c>
    </row>
    <row r="110" customFormat="false" ht="15.75" hidden="false" customHeight="false" outlineLevel="0" collapsed="false">
      <c r="A110" s="7" t="s">
        <v>135</v>
      </c>
      <c r="B110" s="8" t="s">
        <v>177</v>
      </c>
      <c r="C110" s="8" t="str">
        <f aca="false">TRIM(RIGHT(SUBSTITUTE(G110,"/",REPT(" ","500")),500))</f>
        <v>import-policy</v>
      </c>
      <c r="D110" s="8" t="str">
        <f aca="false">IFERROR(IF(SEARCH("state/",G110),"STATE","CONFIG"),"CONFIG")</f>
        <v>CONFIG</v>
      </c>
      <c r="E110" s="8" t="str">
        <f aca="false">SUBSTITUTE(CONCATENATE(A110,"_",B110,"_",IFERROR(MID(C110,FIND(":",C110)+1,LEN(C110)-FIND(":",C110)),C110),".","xml"),"-","_")</f>
        <v>ni_bgp_import_policy.xml</v>
      </c>
      <c r="F110" s="8" t="str">
        <f aca="false">CONCATENATE(A110,"_",B110,".yml")</f>
        <v>ni_bgp.yml</v>
      </c>
      <c r="G110" s="9" t="s">
        <v>182</v>
      </c>
      <c r="H110" s="10" t="s">
        <v>137</v>
      </c>
      <c r="I110" s="13" t="s">
        <v>181</v>
      </c>
      <c r="J110" s="12" t="s">
        <v>16</v>
      </c>
      <c r="K110" s="12" t="s">
        <v>17</v>
      </c>
      <c r="L110" s="12" t="s">
        <v>42</v>
      </c>
    </row>
    <row r="111" customFormat="false" ht="15.6" hidden="false" customHeight="false" outlineLevel="0" collapsed="false">
      <c r="A111" s="7" t="s">
        <v>135</v>
      </c>
      <c r="B111" s="8" t="s">
        <v>177</v>
      </c>
      <c r="C111" s="8" t="str">
        <f aca="false">TRIM(RIGHT(SUBSTITUTE(G111,"/",REPT(" ","500")),500))</f>
        <v>description</v>
      </c>
      <c r="D111" s="8" t="str">
        <f aca="false">IFERROR(IF(SEARCH("state/",G111),"STATE","CONFIG"),"CONFIG")</f>
        <v>CONFIG</v>
      </c>
      <c r="E111" s="8" t="str">
        <f aca="false">SUBSTITUTE(CONCATENATE(A111,"_",B111,"_",IFERROR(MID(C111,FIND(":",C111)+1,LEN(C111)-FIND(":",C111)),C111),".","xml"),"-","_")</f>
        <v>ni_bgp_description.xml</v>
      </c>
      <c r="F111" s="8" t="str">
        <f aca="false">CONCATENATE(A111,"_",B111,".yml")</f>
        <v>ni_bgp.yml</v>
      </c>
      <c r="G111" s="9" t="s">
        <v>183</v>
      </c>
      <c r="H111" s="10" t="s">
        <v>137</v>
      </c>
      <c r="I111" s="11"/>
      <c r="J111" s="12" t="s">
        <v>16</v>
      </c>
      <c r="K111" s="12" t="s">
        <v>16</v>
      </c>
      <c r="L111" s="12" t="s">
        <v>17</v>
      </c>
    </row>
    <row r="112" customFormat="false" ht="15.6" hidden="false" customHeight="false" outlineLevel="0" collapsed="false">
      <c r="A112" s="7" t="s">
        <v>135</v>
      </c>
      <c r="B112" s="8" t="s">
        <v>177</v>
      </c>
      <c r="C112" s="8" t="str">
        <f aca="false">TRIM(RIGHT(SUBSTITUTE(G112,"/",REPT(" ","500")),500))</f>
        <v>local-as</v>
      </c>
      <c r="D112" s="8" t="str">
        <f aca="false">IFERROR(IF(SEARCH("state/",G112),"STATE","CONFIG"),"CONFIG")</f>
        <v>CONFIG</v>
      </c>
      <c r="E112" s="8" t="str">
        <f aca="false">SUBSTITUTE(CONCATENATE(A112,"_",B112,"_",IFERROR(MID(C112,FIND(":",C112)+1,LEN(C112)-FIND(":",C112)),C112),".","xml"),"-","_")</f>
        <v>ni_bgp_local_as.xml</v>
      </c>
      <c r="F112" s="8" t="str">
        <f aca="false">CONCATENATE(A112,"_",B112,".yml")</f>
        <v>ni_bgp.yml</v>
      </c>
      <c r="G112" s="9" t="s">
        <v>184</v>
      </c>
      <c r="H112" s="10" t="s">
        <v>137</v>
      </c>
      <c r="I112" s="11"/>
      <c r="J112" s="12" t="s">
        <v>16</v>
      </c>
      <c r="K112" s="12" t="s">
        <v>16</v>
      </c>
      <c r="L112" s="12" t="s">
        <v>17</v>
      </c>
    </row>
    <row r="113" customFormat="false" ht="15.6" hidden="false" customHeight="false" outlineLevel="0" collapsed="false">
      <c r="A113" s="7" t="s">
        <v>135</v>
      </c>
      <c r="B113" s="8" t="s">
        <v>177</v>
      </c>
      <c r="C113" s="8" t="str">
        <f aca="false">TRIM(RIGHT(SUBSTITUTE(G113,"/",REPT(" ","500")),500))</f>
        <v>neighbor-address</v>
      </c>
      <c r="D113" s="8" t="str">
        <f aca="false">IFERROR(IF(SEARCH("state/",G113),"STATE","CONFIG"),"CONFIG")</f>
        <v>CONFIG</v>
      </c>
      <c r="E113" s="8" t="str">
        <f aca="false">SUBSTITUTE(CONCATENATE(A113,"_",B113,"_",IFERROR(MID(C113,FIND(":",C113)+1,LEN(C113)-FIND(":",C113)),C113),".","xml"),"-","_")</f>
        <v>ni_bgp_neighbor_address.xml</v>
      </c>
      <c r="F113" s="8" t="str">
        <f aca="false">CONCATENATE(A113,"_",B113,".yml")</f>
        <v>ni_bgp.yml</v>
      </c>
      <c r="G113" s="9" t="s">
        <v>185</v>
      </c>
      <c r="H113" s="10" t="s">
        <v>137</v>
      </c>
      <c r="I113" s="11"/>
      <c r="J113" s="12" t="s">
        <v>16</v>
      </c>
      <c r="K113" s="12" t="s">
        <v>16</v>
      </c>
      <c r="L113" s="12" t="s">
        <v>17</v>
      </c>
    </row>
    <row r="114" customFormat="false" ht="15.6" hidden="false" customHeight="false" outlineLevel="0" collapsed="false">
      <c r="A114" s="7" t="s">
        <v>135</v>
      </c>
      <c r="B114" s="8" t="s">
        <v>177</v>
      </c>
      <c r="C114" s="8" t="str">
        <f aca="false">TRIM(RIGHT(SUBSTITUTE(G114,"/",REPT(" ","500")),500))</f>
        <v>peer-as</v>
      </c>
      <c r="D114" s="8" t="str">
        <f aca="false">IFERROR(IF(SEARCH("state/",G114),"STATE","CONFIG"),"CONFIG")</f>
        <v>CONFIG</v>
      </c>
      <c r="E114" s="8" t="str">
        <f aca="false">SUBSTITUTE(CONCATENATE(A114,"_",B114,"_",IFERROR(MID(C114,FIND(":",C114)+1,LEN(C114)-FIND(":",C114)),C114),".","xml"),"-","_")</f>
        <v>ni_bgp_peer_as.xml</v>
      </c>
      <c r="F114" s="8" t="str">
        <f aca="false">CONCATENATE(A114,"_",B114,".yml")</f>
        <v>ni_bgp.yml</v>
      </c>
      <c r="G114" s="9" t="s">
        <v>186</v>
      </c>
      <c r="H114" s="10" t="s">
        <v>137</v>
      </c>
      <c r="I114" s="11"/>
      <c r="J114" s="12" t="s">
        <v>16</v>
      </c>
      <c r="K114" s="12" t="s">
        <v>16</v>
      </c>
      <c r="L114" s="12" t="s">
        <v>17</v>
      </c>
    </row>
    <row r="115" customFormat="false" ht="15.6" hidden="false" customHeight="false" outlineLevel="0" collapsed="false">
      <c r="A115" s="7" t="s">
        <v>135</v>
      </c>
      <c r="B115" s="8" t="s">
        <v>177</v>
      </c>
      <c r="C115" s="8" t="str">
        <f aca="false">TRIM(RIGHT(SUBSTITUTE(G115,"/",REPT(" ","500")),500))</f>
        <v>peer-type</v>
      </c>
      <c r="D115" s="8" t="str">
        <f aca="false">IFERROR(IF(SEARCH("state/",G115),"STATE","CONFIG"),"CONFIG")</f>
        <v>CONFIG</v>
      </c>
      <c r="E115" s="8" t="str">
        <f aca="false">SUBSTITUTE(CONCATENATE(A115,"_",B115,"_",IFERROR(MID(C115,FIND(":",C115)+1,LEN(C115)-FIND(":",C115)),C115),".","xml"),"-","_")</f>
        <v>ni_bgp_peer_type.xml</v>
      </c>
      <c r="F115" s="8" t="str">
        <f aca="false">CONCATENATE(A115,"_",B115,".yml")</f>
        <v>ni_bgp.yml</v>
      </c>
      <c r="G115" s="9" t="s">
        <v>187</v>
      </c>
      <c r="H115" s="10" t="s">
        <v>137</v>
      </c>
      <c r="I115" s="11"/>
      <c r="J115" s="12" t="s">
        <v>16</v>
      </c>
      <c r="K115" s="12" t="s">
        <v>16</v>
      </c>
      <c r="L115" s="12" t="s">
        <v>17</v>
      </c>
    </row>
    <row r="116" customFormat="false" ht="15.6" hidden="false" customHeight="false" outlineLevel="0" collapsed="false">
      <c r="A116" s="7" t="s">
        <v>135</v>
      </c>
      <c r="B116" s="8" t="s">
        <v>177</v>
      </c>
      <c r="C116" s="8" t="str">
        <f aca="false">TRIM(RIGHT(SUBSTITUTE(G116,"/",REPT(" ","500")),500))</f>
        <v>remove-private-as</v>
      </c>
      <c r="D116" s="8" t="str">
        <f aca="false">IFERROR(IF(SEARCH("state/",G116),"STATE","CONFIG"),"CONFIG")</f>
        <v>CONFIG</v>
      </c>
      <c r="E116" s="8" t="str">
        <f aca="false">SUBSTITUTE(CONCATENATE(A116,"_",B116,"_",IFERROR(MID(C116,FIND(":",C116)+1,LEN(C116)-FIND(":",C116)),C116),".","xml"),"-","_")</f>
        <v>ni_bgp_remove_private_as.xml</v>
      </c>
      <c r="F116" s="8" t="str">
        <f aca="false">CONCATENATE(A116,"_",B116,".yml")</f>
        <v>ni_bgp.yml</v>
      </c>
      <c r="G116" s="9" t="s">
        <v>188</v>
      </c>
      <c r="H116" s="10" t="s">
        <v>137</v>
      </c>
      <c r="I116" s="11"/>
      <c r="J116" s="12" t="s">
        <v>16</v>
      </c>
      <c r="K116" s="12" t="s">
        <v>16</v>
      </c>
      <c r="L116" s="12" t="s">
        <v>17</v>
      </c>
    </row>
    <row r="117" customFormat="false" ht="15.6" hidden="false" customHeight="false" outlineLevel="0" collapsed="false">
      <c r="A117" s="7" t="s">
        <v>135</v>
      </c>
      <c r="B117" s="8" t="s">
        <v>177</v>
      </c>
      <c r="C117" s="8" t="str">
        <f aca="false">TRIM(RIGHT(SUBSTITUTE(G117,"/",REPT(" ","500")),500))</f>
        <v>enabled</v>
      </c>
      <c r="D117" s="8" t="str">
        <f aca="false">IFERROR(IF(SEARCH("state/",G117),"STATE","CONFIG"),"CONFIG")</f>
        <v>CONFIG</v>
      </c>
      <c r="E117" s="8" t="str">
        <f aca="false">SUBSTITUTE(CONCATENATE(A117,"_",B117,"_",IFERROR(MID(C117,FIND(":",C117)+1,LEN(C117)-FIND(":",C117)),C117),".","xml"),"-","_")</f>
        <v>ni_bgp_enabled.xml</v>
      </c>
      <c r="F117" s="8" t="str">
        <f aca="false">CONCATENATE(A117,"_",B117,".yml")</f>
        <v>ni_bgp.yml</v>
      </c>
      <c r="G117" s="9" t="s">
        <v>189</v>
      </c>
      <c r="H117" s="10" t="s">
        <v>137</v>
      </c>
      <c r="I117" s="11"/>
      <c r="J117" s="12" t="s">
        <v>16</v>
      </c>
      <c r="K117" s="12" t="s">
        <v>16</v>
      </c>
      <c r="L117" s="12" t="s">
        <v>17</v>
      </c>
    </row>
    <row r="118" customFormat="false" ht="15.6" hidden="false" customHeight="false" outlineLevel="0" collapsed="false">
      <c r="A118" s="7" t="s">
        <v>135</v>
      </c>
      <c r="B118" s="8" t="s">
        <v>177</v>
      </c>
      <c r="C118" s="8" t="str">
        <f aca="false">TRIM(RIGHT(SUBSTITUTE(G118,"/",REPT(" ","500")),500))</f>
        <v>multihop-ttl</v>
      </c>
      <c r="D118" s="8" t="str">
        <f aca="false">IFERROR(IF(SEARCH("state/",G118),"STATE","CONFIG"),"CONFIG")</f>
        <v>CONFIG</v>
      </c>
      <c r="E118" s="8" t="str">
        <f aca="false">SUBSTITUTE(CONCATENATE(A118,"_",B118,"_",IFERROR(MID(C118,FIND(":",C118)+1,LEN(C118)-FIND(":",C118)),C118),".","xml"),"-","_")</f>
        <v>ni_bgp_multihop_ttl.xml</v>
      </c>
      <c r="F118" s="8" t="str">
        <f aca="false">CONCATENATE(A118,"_",B118,".yml")</f>
        <v>ni_bgp.yml</v>
      </c>
      <c r="G118" s="9" t="s">
        <v>190</v>
      </c>
      <c r="H118" s="10" t="s">
        <v>137</v>
      </c>
      <c r="I118" s="11"/>
      <c r="J118" s="12" t="s">
        <v>16</v>
      </c>
      <c r="K118" s="12" t="s">
        <v>16</v>
      </c>
      <c r="L118" s="12" t="s">
        <v>17</v>
      </c>
    </row>
    <row r="119" customFormat="false" ht="15.6" hidden="false" customHeight="false" outlineLevel="0" collapsed="false">
      <c r="A119" s="7" t="s">
        <v>135</v>
      </c>
      <c r="B119" s="8" t="s">
        <v>191</v>
      </c>
      <c r="C119" s="8" t="str">
        <f aca="false">TRIM(RIGHT(SUBSTITUTE(G119,"/",REPT(" ","500")),500))</f>
        <v>enabled</v>
      </c>
      <c r="D119" s="8" t="str">
        <f aca="false">IFERROR(IF(SEARCH("state/",G119),"STATE","CONFIG"),"CONFIG")</f>
        <v>CONFIG</v>
      </c>
      <c r="E119" s="8" t="str">
        <f aca="false">SUBSTITUTE(CONCATENATE(A119,"_",B119,"_",IFERROR(MID(C119,FIND(":",C119)+1,LEN(C119)-FIND(":",C119)),C119),".","xml"),"-","_")</f>
        <v>ni_protocol_instances_enabled.xml</v>
      </c>
      <c r="F119" s="8" t="str">
        <f aca="false">CONCATENATE(A119,"_",B119,".yml")</f>
        <v>ni_protocol_instances.yml</v>
      </c>
      <c r="G119" s="9" t="s">
        <v>192</v>
      </c>
      <c r="H119" s="10" t="s">
        <v>137</v>
      </c>
      <c r="I119" s="11"/>
      <c r="J119" s="12" t="s">
        <v>16</v>
      </c>
      <c r="K119" s="12" t="s">
        <v>16</v>
      </c>
      <c r="L119" s="12" t="s">
        <v>17</v>
      </c>
    </row>
    <row r="120" s="21" customFormat="true" ht="21" hidden="false" customHeight="true" outlineLevel="0" collapsed="false">
      <c r="A120" s="15" t="s">
        <v>135</v>
      </c>
      <c r="B120" s="16" t="s">
        <v>191</v>
      </c>
      <c r="C120" s="16" t="s">
        <v>193</v>
      </c>
      <c r="D120" s="16" t="str">
        <f aca="false">IFERROR(IF(SEARCH("state/",G120),"STATE","CONFIG"),"CONFIG")</f>
        <v>CONFIG</v>
      </c>
      <c r="E120" s="16" t="s">
        <v>194</v>
      </c>
      <c r="F120" s="16" t="str">
        <f aca="false">CONCATENATE(A120,"_",B120,".yml")</f>
        <v>ni_protocol_instances.yml</v>
      </c>
      <c r="G120" s="17" t="s">
        <v>195</v>
      </c>
      <c r="H120" s="18" t="s">
        <v>137</v>
      </c>
      <c r="I120" s="19" t="s">
        <v>196</v>
      </c>
      <c r="J120" s="20" t="s">
        <v>16</v>
      </c>
      <c r="K120" s="20" t="s">
        <v>16</v>
      </c>
      <c r="L120" s="20" t="s">
        <v>17</v>
      </c>
    </row>
    <row r="121" customFormat="false" ht="15.6" hidden="false" customHeight="false" outlineLevel="0" collapsed="false">
      <c r="A121" s="7" t="s">
        <v>135</v>
      </c>
      <c r="B121" s="8" t="s">
        <v>197</v>
      </c>
      <c r="C121" s="8" t="str">
        <f aca="false">TRIM(RIGHT(SUBSTITUTE(G121,"/",REPT(" ","500")),500))</f>
        <v>identifier</v>
      </c>
      <c r="D121" s="8" t="str">
        <f aca="false">IFERROR(IF(SEARCH("state/",G121),"STATE","CONFIG"),"CONFIG")</f>
        <v>CONFIG</v>
      </c>
      <c r="E121" s="8" t="str">
        <f aca="false">SUBSTITUTE(CONCATENATE(A121,"_",B121,"_",IFERROR(MID(C121,FIND(":",C121)+1,LEN(C121)-FIND(":",C121)),C121),".","xml"),"-","_")</f>
        <v>ni_ospf_identifier.xml</v>
      </c>
      <c r="F121" s="8" t="str">
        <f aca="false">CONCATENATE(A121,"_",B121,".yml")</f>
        <v>ni_ospf.yml</v>
      </c>
      <c r="G121" s="9" t="s">
        <v>198</v>
      </c>
      <c r="H121" s="10" t="s">
        <v>137</v>
      </c>
      <c r="I121" s="11"/>
      <c r="J121" s="12" t="s">
        <v>16</v>
      </c>
      <c r="K121" s="12" t="s">
        <v>16</v>
      </c>
      <c r="L121" s="12" t="s">
        <v>17</v>
      </c>
    </row>
    <row r="122" customFormat="false" ht="15.6" hidden="false" customHeight="false" outlineLevel="0" collapsed="false">
      <c r="A122" s="7" t="s">
        <v>135</v>
      </c>
      <c r="B122" s="8" t="s">
        <v>197</v>
      </c>
      <c r="C122" s="8" t="str">
        <f aca="false">TRIM(RIGHT(SUBSTITUTE(G122,"/",REPT(" ","500")),500))</f>
        <v>authentication-</v>
      </c>
      <c r="D122" s="8" t="str">
        <f aca="false">IFERROR(IF(SEARCH("state/",G122),"STATE","CONFIG"),"CONFIG")</f>
        <v>CONFIG</v>
      </c>
      <c r="E122" s="8" t="s">
        <v>199</v>
      </c>
      <c r="F122" s="8" t="str">
        <f aca="false">CONCATENATE(A122,"_",B122,".yml")</f>
        <v>ni_ospf.yml</v>
      </c>
      <c r="G122" s="9" t="s">
        <v>200</v>
      </c>
      <c r="H122" s="10" t="s">
        <v>137</v>
      </c>
      <c r="I122" s="11"/>
      <c r="J122" s="12" t="s">
        <v>16</v>
      </c>
      <c r="K122" s="12" t="s">
        <v>16</v>
      </c>
      <c r="L122" s="12" t="s">
        <v>17</v>
      </c>
    </row>
    <row r="123" customFormat="false" ht="15.6" hidden="false" customHeight="false" outlineLevel="0" collapsed="false">
      <c r="A123" s="7" t="s">
        <v>135</v>
      </c>
      <c r="B123" s="8" t="s">
        <v>197</v>
      </c>
      <c r="C123" s="8" t="str">
        <f aca="false">TRIM(RIGHT(SUBSTITUTE(G123,"/",REPT(" ","500")),500))</f>
        <v>id</v>
      </c>
      <c r="D123" s="8" t="str">
        <f aca="false">IFERROR(IF(SEARCH("state/",G123),"STATE","CONFIG"),"CONFIG")</f>
        <v>CONFIG</v>
      </c>
      <c r="E123" s="8" t="str">
        <f aca="false">SUBSTITUTE(CONCATENATE(A123,"_",B123,"_",IFERROR(MID(C123,FIND(":",C123)+1,LEN(C123)-FIND(":",C123)),C123),".","xml"),"-","_")</f>
        <v>ni_ospf_id.xml</v>
      </c>
      <c r="F123" s="8" t="str">
        <f aca="false">CONCATENATE(A123,"_",B123,".yml")</f>
        <v>ni_ospf.yml</v>
      </c>
      <c r="G123" s="9" t="s">
        <v>201</v>
      </c>
      <c r="H123" s="10" t="s">
        <v>137</v>
      </c>
      <c r="I123" s="11"/>
      <c r="J123" s="12" t="s">
        <v>16</v>
      </c>
      <c r="K123" s="12" t="s">
        <v>16</v>
      </c>
      <c r="L123" s="12" t="s">
        <v>17</v>
      </c>
    </row>
    <row r="124" customFormat="false" ht="15.6" hidden="false" customHeight="false" outlineLevel="0" collapsed="false">
      <c r="A124" s="7" t="s">
        <v>135</v>
      </c>
      <c r="B124" s="8" t="s">
        <v>197</v>
      </c>
      <c r="C124" s="8" t="str">
        <f aca="false">TRIM(RIGHT(SUBSTITUTE(G124,"/",REPT(" ","500")),500))</f>
        <v>network-type</v>
      </c>
      <c r="D124" s="8" t="str">
        <f aca="false">IFERROR(IF(SEARCH("state/",G124),"STATE","CONFIG"),"CONFIG")</f>
        <v>CONFIG</v>
      </c>
      <c r="E124" s="8" t="str">
        <f aca="false">SUBSTITUTE(CONCATENATE(A124,"_",B124,"_",IFERROR(MID(C124,FIND(":",C124)+1,LEN(C124)-FIND(":",C124)),C124),".","xml"),"-","_")</f>
        <v>ni_ospf_network_type.xml</v>
      </c>
      <c r="F124" s="8" t="str">
        <f aca="false">CONCATENATE(A124,"_",B124,".yml")</f>
        <v>ni_ospf.yml</v>
      </c>
      <c r="G124" s="9" t="s">
        <v>202</v>
      </c>
      <c r="H124" s="10" t="s">
        <v>137</v>
      </c>
      <c r="I124" s="11"/>
      <c r="J124" s="12" t="s">
        <v>16</v>
      </c>
      <c r="K124" s="12" t="s">
        <v>16</v>
      </c>
      <c r="L124" s="12" t="s">
        <v>17</v>
      </c>
    </row>
    <row r="125" customFormat="false" ht="15.6" hidden="false" customHeight="false" outlineLevel="0" collapsed="false">
      <c r="A125" s="7" t="s">
        <v>135</v>
      </c>
      <c r="B125" s="8" t="s">
        <v>197</v>
      </c>
      <c r="C125" s="8" t="str">
        <f aca="false">TRIM(RIGHT(SUBSTITUTE(G125,"/",REPT(" ","500")),500))</f>
        <v>passive</v>
      </c>
      <c r="D125" s="8" t="str">
        <f aca="false">IFERROR(IF(SEARCH("state/",G125),"STATE","CONFIG"),"CONFIG")</f>
        <v>CONFIG</v>
      </c>
      <c r="E125" s="8" t="str">
        <f aca="false">SUBSTITUTE(CONCATENATE(A125,"_",B125,"_",IFERROR(MID(C125,FIND(":",C125)+1,LEN(C125)-FIND(":",C125)),C125),".","xml"),"-","_")</f>
        <v>ni_ospf_passive.xml</v>
      </c>
      <c r="F125" s="8" t="str">
        <f aca="false">CONCATENATE(A125,"_",B125,".yml")</f>
        <v>ni_ospf.yml</v>
      </c>
      <c r="G125" s="9" t="s">
        <v>203</v>
      </c>
      <c r="H125" s="10" t="s">
        <v>137</v>
      </c>
      <c r="I125" s="11"/>
      <c r="J125" s="12" t="s">
        <v>16</v>
      </c>
      <c r="K125" s="12" t="s">
        <v>16</v>
      </c>
      <c r="L125" s="12" t="s">
        <v>17</v>
      </c>
    </row>
    <row r="126" customFormat="false" ht="15.6" hidden="false" customHeight="false" outlineLevel="0" collapsed="false">
      <c r="A126" s="7" t="s">
        <v>135</v>
      </c>
      <c r="B126" s="8" t="s">
        <v>197</v>
      </c>
      <c r="C126" s="8" t="str">
        <f aca="false">TRIM(RIGHT(SUBSTITUTE(G126,"/",REPT(" ","500")),500))</f>
        <v>interface</v>
      </c>
      <c r="D126" s="8" t="str">
        <f aca="false">IFERROR(IF(SEARCH("state/",G126),"STATE","CONFIG"),"CONFIG")</f>
        <v>CONFIG</v>
      </c>
      <c r="E126" s="8" t="str">
        <f aca="false">SUBSTITUTE(CONCATENATE(A126,"_",B126,"_",IFERROR(MID(C126,FIND(":",C126)+1,LEN(C126)-FIND(":",C126)),C126),".","xml"),"-","_")</f>
        <v>ni_ospf_interface.xml</v>
      </c>
      <c r="F126" s="8" t="str">
        <f aca="false">CONCATENATE(A126,"_",B126,".yml")</f>
        <v>ni_ospf.yml</v>
      </c>
      <c r="G126" s="9" t="s">
        <v>204</v>
      </c>
      <c r="H126" s="10" t="s">
        <v>137</v>
      </c>
      <c r="I126" s="11"/>
      <c r="J126" s="12" t="s">
        <v>16</v>
      </c>
      <c r="K126" s="12" t="s">
        <v>16</v>
      </c>
      <c r="L126" s="12" t="s">
        <v>17</v>
      </c>
    </row>
    <row r="127" customFormat="false" ht="15.75" hidden="false" customHeight="false" outlineLevel="0" collapsed="false">
      <c r="A127" s="7" t="s">
        <v>135</v>
      </c>
      <c r="B127" s="8" t="s">
        <v>197</v>
      </c>
      <c r="C127" s="8" t="str">
        <f aca="false">TRIM(RIGHT(SUBSTITUTE(G127,"/",REPT(" ","500")),500))</f>
        <v>subinterface</v>
      </c>
      <c r="D127" s="8" t="str">
        <f aca="false">IFERROR(IF(SEARCH("state/",G127),"STATE","CONFIG"),"CONFIG")</f>
        <v>CONFIG</v>
      </c>
      <c r="E127" s="8" t="str">
        <f aca="false">SUBSTITUTE(CONCATENATE(A127,"_",B127,"_",IFERROR(MID(C127,FIND(":",C127)+1,LEN(C127)-FIND(":",C127)),C127),".","xml"),"-","_")</f>
        <v>ni_ospf_subinterface.xml</v>
      </c>
      <c r="F127" s="8" t="str">
        <f aca="false">CONCATENATE(A127,"_",B127,".yml")</f>
        <v>ni_ospf.yml</v>
      </c>
      <c r="G127" s="9" t="s">
        <v>205</v>
      </c>
      <c r="H127" s="10" t="s">
        <v>137</v>
      </c>
      <c r="I127" s="13" t="s">
        <v>206</v>
      </c>
      <c r="J127" s="12" t="s">
        <v>16</v>
      </c>
      <c r="K127" s="12" t="s">
        <v>16</v>
      </c>
      <c r="L127" s="12" t="s">
        <v>42</v>
      </c>
    </row>
    <row r="128" customFormat="false" ht="15.6" hidden="false" customHeight="false" outlineLevel="0" collapsed="false">
      <c r="A128" s="7" t="s">
        <v>135</v>
      </c>
      <c r="B128" s="8" t="s">
        <v>197</v>
      </c>
      <c r="C128" s="8" t="str">
        <f aca="false">TRIM(RIGHT(SUBSTITUTE(G128,"/",REPT(" ","500")),500))</f>
        <v>router-id</v>
      </c>
      <c r="D128" s="8" t="str">
        <f aca="false">IFERROR(IF(SEARCH("state/",G128),"STATE","CONFIG"),"CONFIG")</f>
        <v>CONFIG</v>
      </c>
      <c r="E128" s="8" t="str">
        <f aca="false">SUBSTITUTE(CONCATENATE(A128,"_",B128,"_",IFERROR(MID(C128,FIND(":",C128)+1,LEN(C128)-FIND(":",C128)),C128),".","xml"),"-","_")</f>
        <v>ni_ospf_router_id.xml</v>
      </c>
      <c r="F128" s="8" t="str">
        <f aca="false">CONCATENATE(A128,"_",B128,".yml")</f>
        <v>ni_ospf.yml</v>
      </c>
      <c r="G128" s="9" t="s">
        <v>207</v>
      </c>
      <c r="H128" s="10" t="s">
        <v>137</v>
      </c>
      <c r="I128" s="11"/>
      <c r="J128" s="12" t="s">
        <v>16</v>
      </c>
      <c r="K128" s="12" t="s">
        <v>16</v>
      </c>
      <c r="L128" s="12" t="s">
        <v>17</v>
      </c>
    </row>
    <row r="129" customFormat="false" ht="15.75" hidden="false" customHeight="false" outlineLevel="0" collapsed="false">
      <c r="A129" s="7" t="s">
        <v>135</v>
      </c>
      <c r="B129" s="8" t="s">
        <v>208</v>
      </c>
      <c r="C129" s="8" t="s">
        <v>209</v>
      </c>
      <c r="D129" s="8" t="s">
        <v>210</v>
      </c>
      <c r="E129" s="8" t="s">
        <v>211</v>
      </c>
      <c r="F129" s="8" t="s">
        <v>212</v>
      </c>
      <c r="G129" s="9" t="s">
        <v>213</v>
      </c>
      <c r="H129" s="22" t="s">
        <v>137</v>
      </c>
      <c r="I129" s="11"/>
      <c r="J129" s="12" t="s">
        <v>16</v>
      </c>
      <c r="K129" s="12" t="s">
        <v>16</v>
      </c>
      <c r="L129" s="12" t="s">
        <v>17</v>
      </c>
    </row>
    <row r="130" customFormat="false" ht="15.75" hidden="false" customHeight="false" outlineLevel="0" collapsed="false">
      <c r="A130" s="7" t="s">
        <v>135</v>
      </c>
      <c r="B130" s="8" t="s">
        <v>208</v>
      </c>
      <c r="C130" s="8" t="str">
        <f aca="false">TRIM(RIGHT(SUBSTITUTE(G130,"/",REPT(" ","500")),500))</f>
        <v>metric</v>
      </c>
      <c r="D130" s="8" t="str">
        <f aca="false">IFERROR(IF(SEARCH("state/",G130),"STATE","CONFIG"),"CONFIG")</f>
        <v>CONFIG</v>
      </c>
      <c r="E130" s="8" t="s">
        <v>214</v>
      </c>
      <c r="F130" s="8" t="str">
        <f aca="false">CONCATENATE(A130,"_",B130,".yml")</f>
        <v>ni_static.yml</v>
      </c>
      <c r="G130" s="9" t="s">
        <v>215</v>
      </c>
      <c r="H130" s="10" t="s">
        <v>137</v>
      </c>
      <c r="I130" s="11"/>
      <c r="J130" s="12" t="s">
        <v>16</v>
      </c>
      <c r="K130" s="12" t="s">
        <v>16</v>
      </c>
      <c r="L130" s="12" t="s">
        <v>17</v>
      </c>
    </row>
    <row r="131" s="21" customFormat="true" ht="33" hidden="false" customHeight="true" outlineLevel="0" collapsed="false">
      <c r="A131" s="15" t="s">
        <v>135</v>
      </c>
      <c r="B131" s="16" t="s">
        <v>208</v>
      </c>
      <c r="C131" s="16" t="s">
        <v>216</v>
      </c>
      <c r="D131" s="16" t="str">
        <f aca="false">IFERROR(IF(SEARCH("state/",G131),"STATE","CONFIG"),"CONFIG")</f>
        <v>CONFIG</v>
      </c>
      <c r="E131" s="16" t="s">
        <v>217</v>
      </c>
      <c r="F131" s="16" t="str">
        <f aca="false">CONCATENATE(A131,"_",B131,".yml")</f>
        <v>ni_static.yml</v>
      </c>
      <c r="G131" s="17" t="s">
        <v>218</v>
      </c>
      <c r="H131" s="18" t="s">
        <v>137</v>
      </c>
      <c r="I131" s="19"/>
      <c r="J131" s="20" t="s">
        <v>16</v>
      </c>
      <c r="K131" s="20" t="s">
        <v>16</v>
      </c>
      <c r="L131" s="20" t="s">
        <v>17</v>
      </c>
    </row>
    <row r="132" s="21" customFormat="true" ht="33" hidden="false" customHeight="true" outlineLevel="0" collapsed="false">
      <c r="A132" s="15" t="s">
        <v>135</v>
      </c>
      <c r="B132" s="16" t="s">
        <v>219</v>
      </c>
      <c r="C132" s="16" t="s">
        <v>220</v>
      </c>
      <c r="D132" s="16" t="s">
        <v>210</v>
      </c>
      <c r="E132" s="16" t="s">
        <v>221</v>
      </c>
      <c r="F132" s="16" t="s">
        <v>222</v>
      </c>
      <c r="G132" s="17" t="s">
        <v>223</v>
      </c>
      <c r="H132" s="22" t="s">
        <v>137</v>
      </c>
      <c r="I132" s="19" t="s">
        <v>224</v>
      </c>
      <c r="J132" s="20" t="s">
        <v>16</v>
      </c>
      <c r="K132" s="20" t="s">
        <v>16</v>
      </c>
      <c r="L132" s="20" t="s">
        <v>17</v>
      </c>
    </row>
    <row r="133" s="21" customFormat="true" ht="60.75" hidden="false" customHeight="true" outlineLevel="0" collapsed="false">
      <c r="A133" s="15" t="s">
        <v>135</v>
      </c>
      <c r="B133" s="16" t="s">
        <v>219</v>
      </c>
      <c r="C133" s="23" t="s">
        <v>225</v>
      </c>
      <c r="D133" s="16" t="str">
        <f aca="false">IFERROR(IF(SEARCH("state/",G133),"STATE","CONFIG"),"CONFIG")</f>
        <v>CONFIG</v>
      </c>
      <c r="E133" s="16" t="s">
        <v>226</v>
      </c>
      <c r="F133" s="16" t="str">
        <f aca="false">CONCATENATE(A133,"_",B133,".yml")</f>
        <v>ni_protocol_tables.yml</v>
      </c>
      <c r="G133" s="17" t="s">
        <v>227</v>
      </c>
      <c r="H133" s="18" t="s">
        <v>137</v>
      </c>
      <c r="I133" s="19" t="s">
        <v>228</v>
      </c>
      <c r="J133" s="20" t="s">
        <v>16</v>
      </c>
      <c r="K133" s="20" t="s">
        <v>16</v>
      </c>
      <c r="L133" s="20" t="s">
        <v>17</v>
      </c>
    </row>
    <row r="134" customFormat="false" ht="15.6" hidden="false" customHeight="false" outlineLevel="0" collapsed="false">
      <c r="A134" s="7" t="s">
        <v>135</v>
      </c>
      <c r="B134" s="8" t="s">
        <v>219</v>
      </c>
      <c r="C134" s="8" t="str">
        <f aca="false">TRIM(RIGHT(SUBSTITUTE(G134,"/",REPT(" ","500")),500))</f>
        <v>default-import-policy</v>
      </c>
      <c r="D134" s="8" t="str">
        <f aca="false">IFERROR(IF(SEARCH("state/",G134),"STATE","CONFIG"),"CONFIG")</f>
        <v>CONFIG</v>
      </c>
      <c r="E134" s="8" t="s">
        <v>229</v>
      </c>
      <c r="F134" s="8" t="str">
        <f aca="false">CONCATENATE(A134,"_",B134,".yml")</f>
        <v>ni_protocol_tables.yml</v>
      </c>
      <c r="G134" s="9" t="s">
        <v>230</v>
      </c>
      <c r="H134" s="10" t="s">
        <v>137</v>
      </c>
      <c r="I134" s="11"/>
      <c r="J134" s="12" t="s">
        <v>16</v>
      </c>
      <c r="K134" s="12" t="s">
        <v>16</v>
      </c>
      <c r="L134" s="12" t="s">
        <v>17</v>
      </c>
    </row>
    <row r="135" customFormat="false" ht="15.75" hidden="false" customHeight="false" outlineLevel="0" collapsed="false">
      <c r="A135" s="7" t="s">
        <v>135</v>
      </c>
      <c r="B135" s="8" t="s">
        <v>219</v>
      </c>
      <c r="C135" s="8" t="str">
        <f aca="false">TRIM(RIGHT(SUBSTITUTE(G135,"/",REPT(" ","500")),500))</f>
        <v>import-policy</v>
      </c>
      <c r="D135" s="8" t="str">
        <f aca="false">IFERROR(IF(SEARCH("state/",G135),"STATE","CONFIG"),"CONFIG")</f>
        <v>CONFIG</v>
      </c>
      <c r="E135" s="8" t="str">
        <f aca="false">SUBSTITUTE(CONCATENATE(A135,"_",B135,"_",IFERROR(MID(C135,FIND(":",C135)+1,LEN(C135)-FIND(":",C135)),C135),".","xml"),"-","_")</f>
        <v>ni_protocol_tables_import_policy.xml</v>
      </c>
      <c r="F135" s="8" t="str">
        <f aca="false">CONCATENATE(A135,"_",B135,".yml")</f>
        <v>ni_protocol_tables.yml</v>
      </c>
      <c r="G135" s="9" t="s">
        <v>231</v>
      </c>
      <c r="H135" s="10" t="s">
        <v>137</v>
      </c>
      <c r="I135" s="13" t="s">
        <v>232</v>
      </c>
      <c r="J135" s="12" t="s">
        <v>16</v>
      </c>
      <c r="K135" s="12" t="s">
        <v>17</v>
      </c>
      <c r="L135" s="12" t="s">
        <v>42</v>
      </c>
    </row>
    <row r="136" customFormat="false" ht="15.6" hidden="false" customHeight="false" outlineLevel="0" collapsed="false">
      <c r="A136" s="7" t="s">
        <v>233</v>
      </c>
      <c r="B136" s="8" t="s">
        <v>234</v>
      </c>
      <c r="C136" s="8" t="str">
        <f aca="false">TRIM(RIGHT(SUBSTITUTE(G136,"/",REPT(" ","500")),500))</f>
        <v>name</v>
      </c>
      <c r="D136" s="8" t="str">
        <f aca="false">IFERROR(IF(SEARCH("state/",G136),"STATE","CONFIG"),"CONFIG")</f>
        <v>CONFIG</v>
      </c>
      <c r="E136" s="8" t="str">
        <f aca="false">SUBSTITUTE(CONCATENATE(A136,"_",B136,"_",IFERROR(MID(C136,FIND(":",C136)+1,LEN(C136)-FIND(":",C136)),C136),".","xml"),"-","_")</f>
        <v>qos_queue_name.xml</v>
      </c>
      <c r="F136" s="8" t="str">
        <f aca="false">CONCATENATE(A136,"_",B136,".yml")</f>
        <v>qos_queue.yml</v>
      </c>
      <c r="G136" s="9" t="s">
        <v>235</v>
      </c>
      <c r="H136" s="10" t="s">
        <v>236</v>
      </c>
      <c r="I136" s="11"/>
      <c r="J136" s="12" t="s">
        <v>16</v>
      </c>
      <c r="K136" s="12" t="s">
        <v>16</v>
      </c>
      <c r="L136" s="12" t="s">
        <v>17</v>
      </c>
    </row>
    <row r="137" customFormat="false" ht="15.6" hidden="false" customHeight="false" outlineLevel="0" collapsed="false">
      <c r="A137" s="7" t="s">
        <v>233</v>
      </c>
      <c r="B137" s="8" t="s">
        <v>234</v>
      </c>
      <c r="C137" s="8" t="str">
        <f aca="false">TRIM(RIGHT(SUBSTITUTE(G137,"/",REPT(" ","500")),500))</f>
        <v>maxth</v>
      </c>
      <c r="D137" s="8" t="str">
        <f aca="false">IFERROR(IF(SEARCH("state/",G137),"STATE","CONFIG"),"CONFIG")</f>
        <v>CONFIG</v>
      </c>
      <c r="E137" s="8" t="str">
        <f aca="false">SUBSTITUTE(CONCATENATE(A137,"_",B137,"_",IFERROR(MID(C137,FIND(":",C137)+1,LEN(C137)-FIND(":",C137)),C137),".","xml"),"-","_")</f>
        <v>qos_queue_maxth.xml</v>
      </c>
      <c r="F137" s="8" t="str">
        <f aca="false">CONCATENATE(A137,"_",B137,".yml")</f>
        <v>qos_queue.yml</v>
      </c>
      <c r="G137" s="9" t="s">
        <v>237</v>
      </c>
      <c r="H137" s="10" t="s">
        <v>236</v>
      </c>
      <c r="I137" s="11"/>
      <c r="J137" s="12" t="s">
        <v>16</v>
      </c>
      <c r="K137" s="12" t="s">
        <v>16</v>
      </c>
      <c r="L137" s="12" t="s">
        <v>17</v>
      </c>
    </row>
    <row r="138" customFormat="false" ht="15.6" hidden="false" customHeight="false" outlineLevel="0" collapsed="false">
      <c r="A138" s="7" t="s">
        <v>233</v>
      </c>
      <c r="B138" s="8" t="s">
        <v>234</v>
      </c>
      <c r="C138" s="8" t="str">
        <f aca="false">TRIM(RIGHT(SUBSTITUTE(G138,"/",REPT(" ","500")),500))</f>
        <v>minth</v>
      </c>
      <c r="D138" s="8" t="str">
        <f aca="false">IFERROR(IF(SEARCH("state/",G138),"STATE","CONFIG"),"CONFIG")</f>
        <v>CONFIG</v>
      </c>
      <c r="E138" s="8" t="str">
        <f aca="false">SUBSTITUTE(CONCATENATE(A138,"_",B138,"_",IFERROR(MID(C138,FIND(":",C138)+1,LEN(C138)-FIND(":",C138)),C138),".","xml"),"-","_")</f>
        <v>qos_queue_minth.xml</v>
      </c>
      <c r="F138" s="8" t="str">
        <f aca="false">CONCATENATE(A138,"_",B138,".yml")</f>
        <v>qos_queue.yml</v>
      </c>
      <c r="G138" s="9" t="s">
        <v>238</v>
      </c>
      <c r="H138" s="10" t="s">
        <v>236</v>
      </c>
      <c r="I138" s="11"/>
      <c r="J138" s="12" t="s">
        <v>16</v>
      </c>
      <c r="K138" s="12" t="s">
        <v>16</v>
      </c>
      <c r="L138" s="12" t="s">
        <v>17</v>
      </c>
    </row>
    <row r="139" customFormat="false" ht="15.6" hidden="false" customHeight="false" outlineLevel="0" collapsed="false">
      <c r="A139" s="7" t="s">
        <v>233</v>
      </c>
      <c r="B139" s="8" t="s">
        <v>239</v>
      </c>
      <c r="C139" s="8" t="str">
        <f aca="false">TRIM(RIGHT(SUBSTITUTE(G139,"/",REPT(" ","500")),500))</f>
        <v>name</v>
      </c>
      <c r="D139" s="8" t="str">
        <f aca="false">IFERROR(IF(SEARCH("state/",G139),"STATE","CONFIG"),"CONFIG")</f>
        <v>CONFIG</v>
      </c>
      <c r="E139" s="8" t="s">
        <v>240</v>
      </c>
      <c r="F139" s="8" t="str">
        <f aca="false">CONCATENATE(A139,"_",B139,".yml")</f>
        <v>qos_scheduler.yml</v>
      </c>
      <c r="G139" s="9" t="s">
        <v>241</v>
      </c>
      <c r="H139" s="10" t="s">
        <v>236</v>
      </c>
      <c r="I139" s="11"/>
      <c r="J139" s="12" t="s">
        <v>16</v>
      </c>
      <c r="K139" s="12" t="s">
        <v>16</v>
      </c>
      <c r="L139" s="12" t="s">
        <v>17</v>
      </c>
    </row>
    <row r="140" customFormat="false" ht="15.6" hidden="false" customHeight="false" outlineLevel="0" collapsed="false">
      <c r="A140" s="7" t="s">
        <v>233</v>
      </c>
      <c r="B140" s="8" t="s">
        <v>239</v>
      </c>
      <c r="C140" s="8" t="str">
        <f aca="false">TRIM(RIGHT(SUBSTITUTE(G140,"/",REPT(" ","500")),500))</f>
        <v>sequence</v>
      </c>
      <c r="D140" s="8" t="str">
        <f aca="false">IFERROR(IF(SEARCH("state/",G140),"STATE","CONFIG"),"CONFIG")</f>
        <v>CONFIG</v>
      </c>
      <c r="E140" s="8" t="str">
        <f aca="false">SUBSTITUTE(CONCATENATE(A140,"_",B140,"_",IFERROR(MID(C140,FIND(":",C140)+1,LEN(C140)-FIND(":",C140)),C140),".","xml"),"-","_")</f>
        <v>qos_scheduler_sequence.xml</v>
      </c>
      <c r="F140" s="8" t="str">
        <f aca="false">CONCATENATE(A140,"_",B140,".yml")</f>
        <v>qos_scheduler.yml</v>
      </c>
      <c r="G140" s="9" t="s">
        <v>242</v>
      </c>
      <c r="H140" s="10" t="s">
        <v>236</v>
      </c>
      <c r="I140" s="11"/>
      <c r="J140" s="12" t="s">
        <v>16</v>
      </c>
      <c r="K140" s="12" t="s">
        <v>16</v>
      </c>
      <c r="L140" s="12" t="s">
        <v>17</v>
      </c>
    </row>
    <row r="141" customFormat="false" ht="15.6" hidden="false" customHeight="false" outlineLevel="0" collapsed="false">
      <c r="A141" s="7" t="s">
        <v>233</v>
      </c>
      <c r="B141" s="8" t="s">
        <v>239</v>
      </c>
      <c r="C141" s="8" t="str">
        <f aca="false">TRIM(RIGHT(SUBSTITUTE(G141,"/",REPT(" ","500")),500))</f>
        <v>id</v>
      </c>
      <c r="D141" s="8" t="str">
        <f aca="false">IFERROR(IF(SEARCH("state/",G141),"STATE","CONFIG"),"CONFIG")</f>
        <v>CONFIG</v>
      </c>
      <c r="E141" s="8" t="str">
        <f aca="false">SUBSTITUTE(CONCATENATE(A141,"_",B141,"_",IFERROR(MID(C141,FIND(":",C141)+1,LEN(C141)-FIND(":",C141)),C141),".","xml"),"-","_")</f>
        <v>qos_scheduler_id.xml</v>
      </c>
      <c r="F141" s="8" t="str">
        <f aca="false">CONCATENATE(A141,"_",B141,".yml")</f>
        <v>qos_scheduler.yml</v>
      </c>
      <c r="G141" s="9" t="s">
        <v>243</v>
      </c>
      <c r="H141" s="10" t="s">
        <v>236</v>
      </c>
      <c r="I141" s="11"/>
      <c r="J141" s="12" t="s">
        <v>16</v>
      </c>
      <c r="K141" s="12" t="s">
        <v>16</v>
      </c>
      <c r="L141" s="12" t="s">
        <v>17</v>
      </c>
    </row>
    <row r="142" customFormat="false" ht="15.75" hidden="false" customHeight="false" outlineLevel="0" collapsed="false">
      <c r="A142" s="7" t="s">
        <v>233</v>
      </c>
      <c r="B142" s="8" t="s">
        <v>239</v>
      </c>
      <c r="C142" s="8" t="str">
        <f aca="false">TRIM(RIGHT(SUBSTITUTE(G142,"/",REPT(" ","500")),500))</f>
        <v>queue</v>
      </c>
      <c r="D142" s="8" t="str">
        <f aca="false">IFERROR(IF(SEARCH("state/",G142),"STATE","CONFIG"),"CONFIG")</f>
        <v>CONFIG</v>
      </c>
      <c r="E142" s="8" t="str">
        <f aca="false">SUBSTITUTE(CONCATENATE(A142,"_",B142,"_",IFERROR(MID(C142,FIND(":",C142)+1,LEN(C142)-FIND(":",C142)),C142),".","xml"),"-","_")</f>
        <v>qos_scheduler_queue.xml</v>
      </c>
      <c r="F142" s="8" t="str">
        <f aca="false">CONCATENATE(A142,"_",B142,".yml")</f>
        <v>qos_scheduler.yml</v>
      </c>
      <c r="G142" s="9" t="s">
        <v>244</v>
      </c>
      <c r="H142" s="10" t="s">
        <v>236</v>
      </c>
      <c r="I142" s="13" t="s">
        <v>245</v>
      </c>
      <c r="J142" s="12" t="s">
        <v>16</v>
      </c>
      <c r="K142" s="12" t="s">
        <v>16</v>
      </c>
      <c r="L142" s="12" t="s">
        <v>42</v>
      </c>
    </row>
    <row r="143" customFormat="false" ht="15.6" hidden="false" customHeight="false" outlineLevel="0" collapsed="false">
      <c r="A143" s="7" t="s">
        <v>233</v>
      </c>
      <c r="B143" s="8" t="s">
        <v>239</v>
      </c>
      <c r="C143" s="8" t="str">
        <f aca="false">TRIM(RIGHT(SUBSTITUTE(G143,"/",REPT(" ","500")),500))</f>
        <v>weight</v>
      </c>
      <c r="D143" s="8" t="str">
        <f aca="false">IFERROR(IF(SEARCH("state/",G143),"STATE","CONFIG"),"CONFIG")</f>
        <v>CONFIG</v>
      </c>
      <c r="E143" s="8" t="str">
        <f aca="false">SUBSTITUTE(CONCATENATE(A143,"_",B143,"_",IFERROR(MID(C143,FIND(":",C143)+1,LEN(C143)-FIND(":",C143)),C143),".","xml"),"-","_")</f>
        <v>qos_scheduler_weight.xml</v>
      </c>
      <c r="F143" s="8" t="str">
        <f aca="false">CONCATENATE(A143,"_",B143,".yml")</f>
        <v>qos_scheduler.yml</v>
      </c>
      <c r="G143" s="9" t="s">
        <v>246</v>
      </c>
      <c r="H143" s="10" t="s">
        <v>236</v>
      </c>
      <c r="I143" s="11"/>
      <c r="J143" s="12" t="s">
        <v>16</v>
      </c>
      <c r="K143" s="12" t="s">
        <v>16</v>
      </c>
      <c r="L143" s="12" t="s">
        <v>17</v>
      </c>
    </row>
    <row r="144" customFormat="false" ht="15.6" hidden="false" customHeight="false" outlineLevel="0" collapsed="false">
      <c r="A144" s="7" t="s">
        <v>233</v>
      </c>
      <c r="B144" s="8" t="s">
        <v>239</v>
      </c>
      <c r="C144" s="8" t="str">
        <f aca="false">TRIM(RIGHT(SUBSTITUTE(G144,"/",REPT(" ","500")),500))</f>
        <v>cir</v>
      </c>
      <c r="D144" s="8" t="str">
        <f aca="false">IFERROR(IF(SEARCH("state/",G144),"STATE","CONFIG"),"CONFIG")</f>
        <v>CONFIG</v>
      </c>
      <c r="E144" s="8" t="str">
        <f aca="false">SUBSTITUTE(CONCATENATE(A144,"_",B144,"_",IFERROR(MID(C144,FIND(":",C144)+1,LEN(C144)-FIND(":",C144)),C144),".","xml"),"-","_")</f>
        <v>qos_scheduler_cir.xml</v>
      </c>
      <c r="F144" s="8" t="str">
        <f aca="false">CONCATENATE(A144,"_",B144,".yml")</f>
        <v>qos_scheduler.yml</v>
      </c>
      <c r="G144" s="9" t="s">
        <v>247</v>
      </c>
      <c r="H144" s="10" t="s">
        <v>236</v>
      </c>
      <c r="I144" s="11"/>
      <c r="J144" s="12" t="s">
        <v>16</v>
      </c>
      <c r="K144" s="12" t="s">
        <v>16</v>
      </c>
      <c r="L144" s="12" t="s">
        <v>17</v>
      </c>
    </row>
    <row r="145" customFormat="false" ht="15.6" hidden="false" customHeight="false" outlineLevel="0" collapsed="false">
      <c r="A145" s="7" t="s">
        <v>233</v>
      </c>
      <c r="B145" s="8" t="s">
        <v>239</v>
      </c>
      <c r="C145" s="8" t="str">
        <f aca="false">TRIM(RIGHT(SUBSTITUTE(G145,"/",REPT(" ","500")),500))</f>
        <v>bc</v>
      </c>
      <c r="D145" s="8" t="str">
        <f aca="false">IFERROR(IF(SEARCH("state/",G145),"STATE","CONFIG"),"CONFIG")</f>
        <v>CONFIG</v>
      </c>
      <c r="E145" s="8" t="str">
        <f aca="false">SUBSTITUTE(CONCATENATE(A145,"_",B145,"_",IFERROR(MID(C145,FIND(":",C145)+1,LEN(C145)-FIND(":",C145)),C145),".","xml"),"-","_")</f>
        <v>qos_scheduler_bc.xml</v>
      </c>
      <c r="F145" s="8" t="str">
        <f aca="false">CONCATENATE(A145,"_",B145,".yml")</f>
        <v>qos_scheduler.yml</v>
      </c>
      <c r="G145" s="9" t="s">
        <v>248</v>
      </c>
      <c r="H145" s="10" t="s">
        <v>236</v>
      </c>
      <c r="I145" s="11"/>
      <c r="J145" s="12" t="s">
        <v>16</v>
      </c>
      <c r="K145" s="12" t="s">
        <v>16</v>
      </c>
      <c r="L145" s="12" t="s">
        <v>17</v>
      </c>
    </row>
    <row r="146" customFormat="false" ht="15.6" hidden="false" customHeight="false" outlineLevel="0" collapsed="false">
      <c r="A146" s="7" t="s">
        <v>233</v>
      </c>
      <c r="B146" s="8" t="s">
        <v>239</v>
      </c>
      <c r="C146" s="8" t="str">
        <f aca="false">TRIM(RIGHT(SUBSTITUTE(G146,"/",REPT(" ","500")),500))</f>
        <v>max-queue-depth-bytes</v>
      </c>
      <c r="D146" s="8" t="str">
        <f aca="false">IFERROR(IF(SEARCH("state/",G146),"STATE","CONFIG"),"CONFIG")</f>
        <v>CONFIG</v>
      </c>
      <c r="E146" s="8" t="str">
        <f aca="false">SUBSTITUTE(CONCATENATE(A146,"_",B146,"_",IFERROR(MID(C146,FIND(":",C146)+1,LEN(C146)-FIND(":",C146)),C146),".","xml"),"-","_")</f>
        <v>qos_scheduler_max_queue_depth_bytes.xml</v>
      </c>
      <c r="F146" s="8" t="str">
        <f aca="false">CONCATENATE(A146,"_",B146,".yml")</f>
        <v>qos_scheduler.yml</v>
      </c>
      <c r="G146" s="9" t="s">
        <v>249</v>
      </c>
      <c r="H146" s="10" t="s">
        <v>236</v>
      </c>
      <c r="I146" s="11"/>
      <c r="J146" s="12" t="s">
        <v>16</v>
      </c>
      <c r="K146" s="12" t="s">
        <v>16</v>
      </c>
      <c r="L146" s="12" t="s">
        <v>17</v>
      </c>
    </row>
    <row r="147" customFormat="false" ht="31.15" hidden="false" customHeight="false" outlineLevel="0" collapsed="false">
      <c r="A147" s="7" t="s">
        <v>250</v>
      </c>
      <c r="B147" s="8" t="s">
        <v>251</v>
      </c>
      <c r="C147" s="8" t="str">
        <f aca="false">TRIM(RIGHT(SUBSTITUTE(G147,"/",REPT(" ","500")),500))</f>
        <v>oc-bgp-pol:ext-community-member</v>
      </c>
      <c r="D147" s="8" t="str">
        <f aca="false">IFERROR(IF(SEARCH("state/",G147),"STATE","CONFIG"),"CONFIG")</f>
        <v>CONFIG</v>
      </c>
      <c r="E147" s="8" t="str">
        <f aca="false">SUBSTITUTE(CONCATENATE(A147,"_",B147,"_",IFERROR(MID(C147,FIND(":",C147)+1,LEN(C147)-FIND(":",C147)),C147),".","xml"),"-","_")</f>
        <v>rp_community_def_ext_community_member.xml</v>
      </c>
      <c r="F147" s="8" t="str">
        <f aca="false">CONCATENATE(A147,"_",B147,".yml")</f>
        <v>rp_community_def.yml</v>
      </c>
      <c r="G147" s="9" t="s">
        <v>252</v>
      </c>
      <c r="H147" s="10" t="s">
        <v>253</v>
      </c>
      <c r="I147" s="11"/>
      <c r="J147" s="12" t="s">
        <v>16</v>
      </c>
      <c r="K147" s="12" t="s">
        <v>16</v>
      </c>
      <c r="L147" s="12" t="s">
        <v>17</v>
      </c>
    </row>
    <row r="148" customFormat="false" ht="31.15" hidden="false" customHeight="false" outlineLevel="0" collapsed="false">
      <c r="A148" s="7" t="s">
        <v>250</v>
      </c>
      <c r="B148" s="8" t="s">
        <v>251</v>
      </c>
      <c r="C148" s="8" t="str">
        <f aca="false">TRIM(RIGHT(SUBSTITUTE(G148,"/",REPT(" ","500")),500))</f>
        <v>oc-bgp-pol:ext-community-set-name</v>
      </c>
      <c r="D148" s="8" t="str">
        <f aca="false">IFERROR(IF(SEARCH("state/",G148),"STATE","CONFIG"),"CONFIG")</f>
        <v>CONFIG</v>
      </c>
      <c r="E148" s="8" t="str">
        <f aca="false">SUBSTITUTE(CONCATENATE(A148,"_",B148,"_",IFERROR(MID(C148,FIND(":",C148)+1,LEN(C148)-FIND(":",C148)),C148),".","xml"),"-","_")</f>
        <v>rp_community_def_ext_community_set_name.xml</v>
      </c>
      <c r="F148" s="8" t="str">
        <f aca="false">CONCATENATE(A148,"_",B148,".yml")</f>
        <v>rp_community_def.yml</v>
      </c>
      <c r="G148" s="9" t="s">
        <v>254</v>
      </c>
      <c r="H148" s="10" t="s">
        <v>253</v>
      </c>
      <c r="I148" s="11"/>
      <c r="J148" s="12" t="s">
        <v>16</v>
      </c>
      <c r="K148" s="12" t="s">
        <v>16</v>
      </c>
      <c r="L148" s="12" t="s">
        <v>17</v>
      </c>
    </row>
    <row r="149" customFormat="false" ht="15.6" hidden="false" customHeight="false" outlineLevel="0" collapsed="false">
      <c r="A149" s="7" t="s">
        <v>250</v>
      </c>
      <c r="B149" s="8" t="s">
        <v>255</v>
      </c>
      <c r="C149" s="8" t="str">
        <f aca="false">TRIM(RIGHT(SUBSTITUTE(G149,"/",REPT(" ","500")),500))</f>
        <v>name</v>
      </c>
      <c r="D149" s="8" t="str">
        <f aca="false">IFERROR(IF(SEARCH("state/",G149),"STATE","CONFIG"),"CONFIG")</f>
        <v>CONFIG</v>
      </c>
      <c r="E149" s="8" t="str">
        <f aca="false">SUBSTITUTE(CONCATENATE(A149,"_",B149,"_",IFERROR(MID(C149,FIND(":",C149)+1,LEN(C149)-FIND(":",C149)),C149),".","xml"),"-","_")</f>
        <v>rp_policy_def_name.xml</v>
      </c>
      <c r="F149" s="8" t="str">
        <f aca="false">CONCATENATE(A149,"_",B149,".yml")</f>
        <v>rp_policy_def.yml</v>
      </c>
      <c r="G149" s="9" t="s">
        <v>256</v>
      </c>
      <c r="H149" s="10" t="s">
        <v>253</v>
      </c>
      <c r="I149" s="11"/>
      <c r="J149" s="12" t="s">
        <v>16</v>
      </c>
      <c r="K149" s="12" t="s">
        <v>16</v>
      </c>
      <c r="L149" s="12" t="s">
        <v>17</v>
      </c>
    </row>
    <row r="150" customFormat="false" ht="15.6" hidden="false" customHeight="false" outlineLevel="0" collapsed="false">
      <c r="A150" s="7" t="s">
        <v>250</v>
      </c>
      <c r="B150" s="8" t="s">
        <v>255</v>
      </c>
      <c r="C150" s="8" t="str">
        <f aca="false">TRIM(RIGHT(SUBSTITUTE(G150,"/",REPT(" ","500")),500))</f>
        <v>policy-result</v>
      </c>
      <c r="D150" s="8" t="str">
        <f aca="false">IFERROR(IF(SEARCH("state/",G150),"STATE","CONFIG"),"CONFIG")</f>
        <v>CONFIG</v>
      </c>
      <c r="E150" s="8" t="str">
        <f aca="false">SUBSTITUTE(CONCATENATE(A150,"_",B150,"_",IFERROR(MID(C150,FIND(":",C150)+1,LEN(C150)-FIND(":",C150)),C150),".","xml"),"-","_")</f>
        <v>rp_policy_def_policy_result.xml</v>
      </c>
      <c r="F150" s="8" t="str">
        <f aca="false">CONCATENATE(A150,"_",B150,".yml")</f>
        <v>rp_policy_def.yml</v>
      </c>
      <c r="G150" s="9" t="s">
        <v>257</v>
      </c>
      <c r="H150" s="10" t="s">
        <v>253</v>
      </c>
      <c r="I150" s="11"/>
      <c r="J150" s="12" t="s">
        <v>16</v>
      </c>
      <c r="K150" s="12" t="s">
        <v>16</v>
      </c>
      <c r="L150" s="12" t="s">
        <v>17</v>
      </c>
    </row>
    <row r="151" customFormat="false" ht="15.6" hidden="false" customHeight="false" outlineLevel="0" collapsed="false">
      <c r="A151" s="7" t="s">
        <v>250</v>
      </c>
      <c r="B151" s="8" t="s">
        <v>255</v>
      </c>
      <c r="C151" s="8" t="str">
        <f aca="false">TRIM(RIGHT(SUBSTITUTE(G151,"/",REPT(" ","500")),500))</f>
        <v>install-protocol-eq</v>
      </c>
      <c r="D151" s="8" t="str">
        <f aca="false">IFERROR(IF(SEARCH("state/",G151),"STATE","CONFIG"),"CONFIG")</f>
        <v>CONFIG</v>
      </c>
      <c r="E151" s="8" t="str">
        <f aca="false">SUBSTITUTE(CONCATENATE(A151,"_",B151,"_",IFERROR(MID(C151,FIND(":",C151)+1,LEN(C151)-FIND(":",C151)),C151),".","xml"),"-","_")</f>
        <v>rp_policy_def_install_protocol_eq.xml</v>
      </c>
      <c r="F151" s="8" t="str">
        <f aca="false">CONCATENATE(A151,"_",B151,".yml")</f>
        <v>rp_policy_def.yml</v>
      </c>
      <c r="G151" s="9" t="s">
        <v>258</v>
      </c>
      <c r="H151" s="10" t="s">
        <v>253</v>
      </c>
      <c r="I151" s="11"/>
      <c r="J151" s="12" t="s">
        <v>16</v>
      </c>
      <c r="K151" s="12" t="s">
        <v>16</v>
      </c>
      <c r="L151" s="12" t="s">
        <v>17</v>
      </c>
    </row>
    <row r="152" customFormat="false" ht="31.5" hidden="false" customHeight="false" outlineLevel="0" collapsed="false">
      <c r="A152" s="7" t="s">
        <v>250</v>
      </c>
      <c r="B152" s="8" t="s">
        <v>255</v>
      </c>
      <c r="C152" s="8" t="str">
        <f aca="false">TRIM(RIGHT(SUBSTITUTE(G152,"/",REPT(" ","500")),500))</f>
        <v>oc-bgp-pol:ext-community-set</v>
      </c>
      <c r="D152" s="8" t="str">
        <f aca="false">IFERROR(IF(SEARCH("state/",G152),"STATE","CONFIG"),"CONFIG")</f>
        <v>CONFIG</v>
      </c>
      <c r="E152" s="8" t="str">
        <f aca="false">SUBSTITUTE(CONCATENATE(A152,"_",B152,"_",IFERROR(MID(C152,FIND(":",C152)+1,LEN(C152)-FIND(":",C152)),C152),".","xml"),"-","_")</f>
        <v>rp_policy_def_ext_community_set.xml</v>
      </c>
      <c r="F152" s="8" t="str">
        <f aca="false">CONCATENATE(A152,"_",B152,".yml")</f>
        <v>rp_policy_def.yml</v>
      </c>
      <c r="G152" s="9" t="s">
        <v>259</v>
      </c>
      <c r="H152" s="10" t="s">
        <v>253</v>
      </c>
      <c r="I152" s="11"/>
      <c r="J152" s="12" t="s">
        <v>16</v>
      </c>
      <c r="K152" s="12" t="s">
        <v>16</v>
      </c>
      <c r="L152" s="12" t="s">
        <v>42</v>
      </c>
      <c r="N152" s="0" t="s">
        <v>42</v>
      </c>
      <c r="O152" s="0" t="n">
        <f aca="false">COUNTIF($L$2:$L$154,N152)</f>
        <v>15</v>
      </c>
    </row>
    <row r="153" customFormat="false" ht="31.5" hidden="false" customHeight="false" outlineLevel="0" collapsed="false">
      <c r="A153" s="7" t="s">
        <v>250</v>
      </c>
      <c r="B153" s="8" t="s">
        <v>255</v>
      </c>
      <c r="C153" s="8" t="str">
        <f aca="false">TRIM(RIGHT(SUBSTITUTE(G153,"/",REPT(" ","500")),500))</f>
        <v>oc-bgp-pol:match-set-options</v>
      </c>
      <c r="D153" s="8" t="str">
        <f aca="false">IFERROR(IF(SEARCH("state/",G153),"STATE","CONFIG"),"CONFIG")</f>
        <v>CONFIG</v>
      </c>
      <c r="E153" s="8" t="str">
        <f aca="false">SUBSTITUTE(CONCATENATE(A153,"_",B153,"_",IFERROR(MID(C153,FIND(":",C153)+1,LEN(C153)-FIND(":",C153)),C153),".","xml"),"-","_")</f>
        <v>rp_policy_def_match_set_options.xml</v>
      </c>
      <c r="F153" s="8" t="str">
        <f aca="false">CONCATENATE(A153,"_",B153,".yml")</f>
        <v>rp_policy_def.yml</v>
      </c>
      <c r="G153" s="9" t="s">
        <v>260</v>
      </c>
      <c r="H153" s="10" t="s">
        <v>253</v>
      </c>
      <c r="I153" s="13" t="s">
        <v>261</v>
      </c>
      <c r="J153" s="12" t="s">
        <v>16</v>
      </c>
      <c r="K153" s="12" t="s">
        <v>16</v>
      </c>
      <c r="L153" s="12" t="s">
        <v>42</v>
      </c>
      <c r="N153" s="0" t="s">
        <v>16</v>
      </c>
      <c r="O153" s="0" t="n">
        <f aca="false">COUNTIF($L$2:$L$154,N153)</f>
        <v>2</v>
      </c>
    </row>
    <row r="154" customFormat="false" ht="15.6" hidden="false" customHeight="false" outlineLevel="0" collapsed="false">
      <c r="A154" s="7" t="s">
        <v>250</v>
      </c>
      <c r="B154" s="8" t="s">
        <v>255</v>
      </c>
      <c r="C154" s="8" t="str">
        <f aca="false">TRIM(RIGHT(SUBSTITUTE(G154,"/",REPT(" ","500")),500))</f>
        <v>name</v>
      </c>
      <c r="D154" s="8" t="str">
        <f aca="false">IFERROR(IF(SEARCH("state/",G154),"STATE","CONFIG"),"CONFIG")</f>
        <v>CONFIG</v>
      </c>
      <c r="E154" s="8" t="str">
        <f aca="false">SUBSTITUTE(CONCATENATE(A154,"_",B154,"_",IFERROR(MID(C154,FIND(":",C154)+1,LEN(C154)-FIND(":",C154)),C154),".","xml"),"-","_")</f>
        <v>rp_policy_def_name.xml</v>
      </c>
      <c r="F154" s="8" t="str">
        <f aca="false">CONCATENATE(A154,"_",B154,".yml")</f>
        <v>rp_policy_def.yml</v>
      </c>
      <c r="G154" s="9" t="s">
        <v>262</v>
      </c>
      <c r="H154" s="10" t="s">
        <v>253</v>
      </c>
      <c r="I154" s="11" t="s">
        <v>263</v>
      </c>
      <c r="J154" s="12" t="s">
        <v>16</v>
      </c>
      <c r="K154" s="12" t="s">
        <v>16</v>
      </c>
      <c r="L154" s="12" t="s">
        <v>17</v>
      </c>
      <c r="N154" s="0" t="s">
        <v>264</v>
      </c>
      <c r="O154" s="0" t="n">
        <f aca="false">COUNTIF($L$2:$L$154,N154)</f>
        <v>0</v>
      </c>
    </row>
    <row r="155" customFormat="false" ht="15.75" hidden="false" customHeight="false" outlineLevel="0" collapsed="false"/>
    <row r="158" customFormat="false" ht="15.75" hidden="false" customHeight="false" outlineLevel="0" collapsed="false"/>
    <row r="159" customFormat="false" ht="15.75" hidden="false" customHeight="false" outlineLevel="0" collapsed="false"/>
    <row r="160" customFormat="false" ht="15.75" hidden="false" customHeight="false" outlineLevel="0" collapsed="false"/>
    <row r="161" customFormat="false" ht="15.75" hidden="false" customHeight="false" outlineLevel="0" collapsed="false"/>
    <row r="162" customFormat="false" ht="15.75" hidden="false" customHeight="false" outlineLevel="0" collapsed="false"/>
    <row r="1048576" customFormat="false" ht="12.8" hidden="false" customHeight="false" outlineLevel="0" collapsed="false"/>
  </sheetData>
  <conditionalFormatting sqref="G2:G154">
    <cfRule type="duplicateValues" priority="2" aboveAverage="0" equalAverage="0" bottom="0" percent="0" rank="0" text="" dxfId="0">
      <formula>0</formula>
    </cfRule>
  </conditionalFormatting>
  <hyperlinks>
    <hyperlink ref="I12" r:id="rId2" display="https://github.com/sbarguil/Testing-framework/issues/80"/>
    <hyperlink ref="I15" r:id="rId3" display="https://github.com/sbarguil/Testing-framework/issues/78"/>
    <hyperlink ref="I40" r:id="rId4" display="https://github.com/sbarguil/Testing-framework/issues/75"/>
    <hyperlink ref="I41" r:id="rId5" display="https://github.com/sbarguil/Testing-framework/issues/75"/>
    <hyperlink ref="I44" r:id="rId6" display="https://github.com/sbarguil/Testing-framework/issues/11"/>
    <hyperlink ref="I47" r:id="rId7" display="https://github.com/sbarguil/Testing-framework/issues/11"/>
    <hyperlink ref="I48" r:id="rId8" display="https://github.com/sbarguil/Testing-framework/issues/11"/>
    <hyperlink ref="I52" r:id="rId9" display="https://github.com/sbarguil/Testing-framework/issues/21"/>
    <hyperlink ref="I54" r:id="rId10" display="https://github.com/sbarguil/Testing-framework/issues/33"/>
    <hyperlink ref="I55" r:id="rId11" display="https://github.com/sbarguil/Testing-framework/issues/33"/>
    <hyperlink ref="I56" r:id="rId12" display="https://github.com/sbarguil/Testing-framework/issues/31"/>
    <hyperlink ref="I57" r:id="rId13" display="https://github.com/sbarguil/Testing-framework/issues/31"/>
    <hyperlink ref="I58" r:id="rId14" display="https://github.com/sbarguil/Testing-framework/issues/31"/>
    <hyperlink ref="I60" r:id="rId15" display="https://github.com/sbarguil/Testing-framework/issues/31"/>
    <hyperlink ref="I61" r:id="rId16" display="https://github.com/sbarguil/Testing-framework/issues/31"/>
    <hyperlink ref="I70" r:id="rId17" display="https://github.com/sbarguil/Testing-framework/issues/47"/>
    <hyperlink ref="I71" r:id="rId18" display="https://github.com/sbarguil/Testing-framework/issues/47"/>
    <hyperlink ref="I73" r:id="rId19" display="https://github.com/sbarguil/Testing-framework/issues/47"/>
    <hyperlink ref="I74" r:id="rId20" display="https://github.com/sbarguil/Testing-framework/issues/47"/>
    <hyperlink ref="I98" r:id="rId21" display="https://github.com/sbarguil/Testing-framework/issues/59"/>
    <hyperlink ref="I99" r:id="rId22" display="https://github.com/sbarguil/Testing-framework/issues/59"/>
    <hyperlink ref="I101" r:id="rId23" display="https://github.com/sbarguil/Testing-framework/issues/58"/>
    <hyperlink ref="I102" r:id="rId24" display="https://github.com/sbarguil/Testing-framework/issues/58"/>
    <hyperlink ref="I103" r:id="rId25" display="https://github.com/sbarguil/Testing-framework/issues/55"/>
    <hyperlink ref="I104" r:id="rId26" display="https://github.com/sbarguil/Testing-framework/issues/55"/>
    <hyperlink ref="I105" r:id="rId27" display="https://github.com/sbarguil/Testing-framework/issues/55"/>
    <hyperlink ref="I106" r:id="rId28" display="https://github.com/sbarguil/Testing-framework/issues/55"/>
    <hyperlink ref="I109" r:id="rId29" display="https://github.com/sbarguil/Testing-framework/issues/57"/>
    <hyperlink ref="I110" r:id="rId30" display="https://github.com/sbarguil/Testing-framework/issues/57"/>
    <hyperlink ref="I127" r:id="rId31" display="https://github.com/sbarguil/Testing-framework/issues/62"/>
    <hyperlink ref="I135" r:id="rId32" display="https://github.com/sbarguil/Testing-framework/issues/65"/>
    <hyperlink ref="I142" r:id="rId33" display="https://github.com/sbarguil/Testing-framework/issues/68"/>
    <hyperlink ref="I153" r:id="rId34" display="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5"/>
  <tableParts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.6" zeroHeight="false" outlineLevelRow="0" outlineLevelCol="0"/>
  <cols>
    <col collapsed="false" customWidth="true" hidden="false" outlineLevel="0" max="1" min="1" style="0" width="52.25"/>
    <col collapsed="false" customWidth="true" hidden="false" outlineLevel="0" max="2" min="2" style="0" width="53.5"/>
    <col collapsed="false" customWidth="true" hidden="false" outlineLevel="0" max="1025" min="3" style="0" width="8.49"/>
  </cols>
  <sheetData>
    <row r="2" customFormat="false" ht="15.6" hidden="false" customHeight="false" outlineLevel="0" collapsed="false">
      <c r="A2" s="0" t="s">
        <v>99</v>
      </c>
      <c r="B2" s="24" t="str">
        <f aca="false">MID(RIGHT(A2,15),FIND("/",RIGHT(A2,15))+1,LEN(RIGHT(A2,15))-FIND("/",RIGHT(A2,15)))</f>
        <v>oc-tun:dst</v>
      </c>
      <c r="C2" s="0" t="n">
        <f aca="false">SEARCH(":",RIGHT(A2,15))</f>
        <v>12</v>
      </c>
    </row>
    <row r="3" customFormat="false" ht="15.6" hidden="false" customHeight="false" outlineLevel="0" collapsed="false">
      <c r="B3" s="0" t="str">
        <f aca="false">RIGHT(A2,15)</f>
        <v>nfig/oc-tun:dst</v>
      </c>
    </row>
    <row r="5" customFormat="false" ht="15.6" hidden="false" customHeight="false" outlineLevel="0" collapsed="false">
      <c r="B5" s="0" t="str">
        <f aca="false">TRIM(RIGHT(SUBSTITUTE(A2,"/",REPT(" ","500")),500))</f>
        <v>oc-tun:dst</v>
      </c>
    </row>
    <row r="8" customFormat="false" ht="15.6" hidden="false" customHeight="false" outlineLevel="0" collapsed="false">
      <c r="B8" s="25" t="e">
        <f aca="false">espacios(derecha(sustituir(A1,"/",repetir(" ","500")),500))</f>
        <v>#NAME?</v>
      </c>
    </row>
    <row r="12" customFormat="false" ht="15.6" hidden="false" customHeight="false" outlineLevel="0" collapsed="false">
      <c r="B12" s="0" t="str">
        <f aca="false">RIGHT(A11,5)</f>
        <v/>
      </c>
    </row>
    <row r="20" customFormat="false" ht="15.6" hidden="false" customHeight="false" outlineLevel="0" collapsed="false">
      <c r="A20" s="24" t="s">
        <v>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2020-05-10T12:16:25Z</dcterms:created>
  <dc:creator>Microsoft Office User</dc:creator>
  <dc:description/>
  <dc:language>en-US</dc:language>
  <cp:lastModifiedBy/>
  <dcterms:modified xsi:type="dcterms:W3CDTF">2020-09-04T16:03:29Z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0x01010037C854AE0A58664C8141997EA6BF11FC</vt:lpwstr>
  </property>
</Properties>
</file>