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scar\Documents\Projects\Interval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3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20" i="1" l="1"/>
  <c r="G20" i="1"/>
  <c r="H20" i="1"/>
  <c r="I20" i="1"/>
  <c r="J20" i="1"/>
  <c r="K20" i="1"/>
  <c r="L20" i="1"/>
  <c r="M20" i="1"/>
  <c r="N20" i="1"/>
  <c r="O20" i="1"/>
  <c r="E20" i="1"/>
  <c r="O22" i="1"/>
  <c r="N22" i="1"/>
  <c r="M22" i="1"/>
  <c r="L22" i="1"/>
  <c r="K22" i="1"/>
  <c r="J22" i="1"/>
  <c r="I22" i="1"/>
  <c r="H22" i="1"/>
  <c r="G22" i="1"/>
  <c r="F22" i="1"/>
  <c r="E22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O23" i="1"/>
  <c r="N23" i="1"/>
  <c r="M23" i="1"/>
  <c r="L23" i="1"/>
  <c r="K23" i="1"/>
  <c r="J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23" i="1"/>
  <c r="D22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3" i="1"/>
  <c r="E4" i="1"/>
  <c r="F14" i="1"/>
  <c r="E2" i="1"/>
  <c r="D15" i="1"/>
  <c r="F3" i="1"/>
  <c r="F4" i="1"/>
  <c r="F5" i="1"/>
  <c r="F6" i="1"/>
  <c r="F7" i="1"/>
  <c r="F8" i="1"/>
  <c r="F9" i="1"/>
  <c r="F10" i="1"/>
  <c r="F11" i="1"/>
  <c r="F12" i="1"/>
  <c r="F13" i="1"/>
  <c r="F2" i="1"/>
  <c r="E5" i="1"/>
  <c r="E6" i="1"/>
  <c r="E7" i="1"/>
  <c r="E8" i="1"/>
  <c r="E9" i="1"/>
  <c r="E10" i="1"/>
  <c r="E11" i="1"/>
  <c r="E12" i="1"/>
  <c r="E13" i="1"/>
  <c r="E14" i="1"/>
  <c r="E3" i="1"/>
  <c r="D4" i="1"/>
  <c r="D5" i="1"/>
  <c r="D6" i="1"/>
  <c r="D7" i="1"/>
  <c r="D8" i="1"/>
  <c r="D9" i="1"/>
  <c r="D10" i="1"/>
  <c r="D11" i="1"/>
  <c r="D12" i="1"/>
  <c r="D13" i="1"/>
  <c r="D14" i="1"/>
  <c r="D3" i="1"/>
  <c r="C3" i="1" l="1"/>
  <c r="C4" i="1"/>
  <c r="C5" i="1"/>
  <c r="C6" i="1"/>
  <c r="C7" i="1"/>
  <c r="C8" i="1"/>
  <c r="C9" i="1"/>
  <c r="C10" i="1"/>
  <c r="C11" i="1"/>
  <c r="C12" i="1"/>
  <c r="C13" i="1"/>
  <c r="C14" i="1"/>
</calcChain>
</file>

<file path=xl/sharedStrings.xml><?xml version="1.0" encoding="utf-8"?>
<sst xmlns="http://schemas.openxmlformats.org/spreadsheetml/2006/main" count="209" uniqueCount="181">
  <si>
    <t>1J</t>
  </si>
  <si>
    <t>2m</t>
  </si>
  <si>
    <t>2M</t>
  </si>
  <si>
    <t>3m</t>
  </si>
  <si>
    <t>3M</t>
  </si>
  <si>
    <t>4J</t>
  </si>
  <si>
    <t>4Aug</t>
  </si>
  <si>
    <t>5J</t>
  </si>
  <si>
    <t>6m</t>
  </si>
  <si>
    <t>6M</t>
  </si>
  <si>
    <t>7m</t>
  </si>
  <si>
    <t>7M</t>
  </si>
  <si>
    <t>8J</t>
  </si>
  <si>
    <t>1:1</t>
  </si>
  <si>
    <t>25:24</t>
  </si>
  <si>
    <t>9:8</t>
  </si>
  <si>
    <t>6:5</t>
  </si>
  <si>
    <t>5:4</t>
  </si>
  <si>
    <t>4:3</t>
  </si>
  <si>
    <t>25:18</t>
  </si>
  <si>
    <t>3:2</t>
  </si>
  <si>
    <t>8:5</t>
  </si>
  <si>
    <t>5:3</t>
  </si>
  <si>
    <t>9:5</t>
  </si>
  <si>
    <t>15:8</t>
  </si>
  <si>
    <t>2:1</t>
  </si>
  <si>
    <t>Interval</t>
  </si>
  <si>
    <t>Ratio</t>
  </si>
  <si>
    <t>Value</t>
  </si>
  <si>
    <t>Increment</t>
  </si>
  <si>
    <t>Range Start</t>
  </si>
  <si>
    <t>Range End</t>
  </si>
  <si>
    <t>Average</t>
  </si>
  <si>
    <t>Note</t>
  </si>
  <si>
    <t>Frequency (Hz)</t>
  </si>
  <si>
    <t>Wavelength (cm)</t>
  </si>
  <si>
    <r>
      <t>C</t>
    </r>
    <r>
      <rPr>
        <vertAlign val="subscript"/>
        <sz val="11"/>
        <color theme="1"/>
        <rFont val="Times New Roman"/>
        <family val="1"/>
      </rPr>
      <t>0</t>
    </r>
  </si>
  <si>
    <t>2109.89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</si>
  <si>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</si>
  <si>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t>1991.47</t>
  </si>
  <si>
    <r>
      <t>D</t>
    </r>
    <r>
      <rPr>
        <vertAlign val="subscript"/>
        <sz val="11"/>
        <color theme="1"/>
        <rFont val="Times New Roman"/>
        <family val="1"/>
      </rPr>
      <t>0</t>
    </r>
  </si>
  <si>
    <t>1879.69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</si>
  <si>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</si>
  <si>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t>1774.20</t>
  </si>
  <si>
    <r>
      <t>E</t>
    </r>
    <r>
      <rPr>
        <vertAlign val="subscript"/>
        <sz val="11"/>
        <color theme="1"/>
        <rFont val="Times New Roman"/>
        <family val="1"/>
      </rPr>
      <t>0</t>
    </r>
  </si>
  <si>
    <t>1674.62</t>
  </si>
  <si>
    <r>
      <t>F</t>
    </r>
    <r>
      <rPr>
        <vertAlign val="subscript"/>
        <sz val="11"/>
        <color theme="1"/>
        <rFont val="Times New Roman"/>
        <family val="1"/>
      </rPr>
      <t>0</t>
    </r>
  </si>
  <si>
    <t>1580.63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</si>
  <si>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</si>
  <si>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t>1491.91</t>
  </si>
  <si>
    <r>
      <t>G</t>
    </r>
    <r>
      <rPr>
        <vertAlign val="subscript"/>
        <sz val="11"/>
        <color theme="1"/>
        <rFont val="Times New Roman"/>
        <family val="1"/>
      </rPr>
      <t>0</t>
    </r>
  </si>
  <si>
    <t>1408.18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</si>
  <si>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</si>
  <si>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t>1329.14</t>
  </si>
  <si>
    <r>
      <t>A</t>
    </r>
    <r>
      <rPr>
        <vertAlign val="subscript"/>
        <sz val="11"/>
        <color theme="1"/>
        <rFont val="Times New Roman"/>
        <family val="1"/>
      </rPr>
      <t>0</t>
    </r>
  </si>
  <si>
    <t>1254.55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</si>
  <si>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 </t>
    </r>
  </si>
  <si>
    <t>1184.13</t>
  </si>
  <si>
    <r>
      <t>B</t>
    </r>
    <r>
      <rPr>
        <vertAlign val="subscript"/>
        <sz val="11"/>
        <color theme="1"/>
        <rFont val="Times New Roman"/>
        <family val="1"/>
      </rPr>
      <t>0</t>
    </r>
  </si>
  <si>
    <t>1117.67</t>
  </si>
  <si>
    <r>
      <t>C</t>
    </r>
    <r>
      <rPr>
        <vertAlign val="subscript"/>
        <sz val="11"/>
        <color theme="1"/>
        <rFont val="Times New Roman"/>
        <family val="1"/>
      </rPr>
      <t>1</t>
    </r>
  </si>
  <si>
    <t>1054.94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</si>
  <si>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</si>
  <si>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t>995.73</t>
  </si>
  <si>
    <r>
      <t>D</t>
    </r>
    <r>
      <rPr>
        <vertAlign val="subscript"/>
        <sz val="11"/>
        <color theme="1"/>
        <rFont val="Times New Roman"/>
        <family val="1"/>
      </rPr>
      <t>1</t>
    </r>
  </si>
  <si>
    <t>939.85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</si>
  <si>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</si>
  <si>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t>887.10</t>
  </si>
  <si>
    <r>
      <t>E</t>
    </r>
    <r>
      <rPr>
        <vertAlign val="subscript"/>
        <sz val="11"/>
        <color theme="1"/>
        <rFont val="Times New Roman"/>
        <family val="1"/>
      </rPr>
      <t>1</t>
    </r>
  </si>
  <si>
    <t>837.31</t>
  </si>
  <si>
    <r>
      <t>F</t>
    </r>
    <r>
      <rPr>
        <vertAlign val="subscript"/>
        <sz val="11"/>
        <color theme="1"/>
        <rFont val="Times New Roman"/>
        <family val="1"/>
      </rPr>
      <t>1</t>
    </r>
  </si>
  <si>
    <t>790.31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</si>
  <si>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</si>
  <si>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t>745.96</t>
  </si>
  <si>
    <r>
      <t>G</t>
    </r>
    <r>
      <rPr>
        <vertAlign val="subscript"/>
        <sz val="11"/>
        <color theme="1"/>
        <rFont val="Times New Roman"/>
        <family val="1"/>
      </rPr>
      <t>1</t>
    </r>
  </si>
  <si>
    <t>704.09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</si>
  <si>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</si>
  <si>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t>664.57</t>
  </si>
  <si>
    <r>
      <t>A</t>
    </r>
    <r>
      <rPr>
        <vertAlign val="subscript"/>
        <sz val="11"/>
        <color theme="1"/>
        <rFont val="Times New Roman"/>
        <family val="1"/>
      </rPr>
      <t>1</t>
    </r>
  </si>
  <si>
    <t>627.27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</si>
  <si>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1</t>
    </r>
    <r>
      <rPr>
        <sz val="11"/>
        <color theme="1"/>
        <rFont val="Times New Roman"/>
        <family val="1"/>
      </rPr>
      <t> </t>
    </r>
  </si>
  <si>
    <t>592.07</t>
  </si>
  <si>
    <r>
      <t>B</t>
    </r>
    <r>
      <rPr>
        <vertAlign val="subscript"/>
        <sz val="11"/>
        <color theme="1"/>
        <rFont val="Times New Roman"/>
        <family val="1"/>
      </rPr>
      <t>1</t>
    </r>
  </si>
  <si>
    <t>558.84</t>
  </si>
  <si>
    <r>
      <t>C</t>
    </r>
    <r>
      <rPr>
        <vertAlign val="subscript"/>
        <sz val="11"/>
        <color theme="1"/>
        <rFont val="Times New Roman"/>
        <family val="1"/>
      </rPr>
      <t>2</t>
    </r>
  </si>
  <si>
    <t>527.47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</si>
  <si>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</si>
  <si>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t>497.87</t>
  </si>
  <si>
    <r>
      <t>D</t>
    </r>
    <r>
      <rPr>
        <vertAlign val="subscript"/>
        <sz val="11"/>
        <color theme="1"/>
        <rFont val="Times New Roman"/>
        <family val="1"/>
      </rPr>
      <t>2</t>
    </r>
  </si>
  <si>
    <t>469.92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</si>
  <si>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</si>
  <si>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t>443.55</t>
  </si>
  <si>
    <r>
      <t>E</t>
    </r>
    <r>
      <rPr>
        <vertAlign val="subscript"/>
        <sz val="11"/>
        <color theme="1"/>
        <rFont val="Times New Roman"/>
        <family val="1"/>
      </rPr>
      <t>2</t>
    </r>
  </si>
  <si>
    <t>418.65</t>
  </si>
  <si>
    <r>
      <t>F</t>
    </r>
    <r>
      <rPr>
        <vertAlign val="subscript"/>
        <sz val="11"/>
        <color theme="1"/>
        <rFont val="Times New Roman"/>
        <family val="1"/>
      </rPr>
      <t>2</t>
    </r>
  </si>
  <si>
    <t>395.16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</si>
  <si>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</si>
  <si>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t>372.98</t>
  </si>
  <si>
    <r>
      <t>G</t>
    </r>
    <r>
      <rPr>
        <vertAlign val="subscript"/>
        <sz val="11"/>
        <color theme="1"/>
        <rFont val="Times New Roman"/>
        <family val="1"/>
      </rPr>
      <t>2</t>
    </r>
  </si>
  <si>
    <t>352.04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</si>
  <si>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</si>
  <si>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t>332.29</t>
  </si>
  <si>
    <r>
      <t>A</t>
    </r>
    <r>
      <rPr>
        <vertAlign val="subscript"/>
        <sz val="11"/>
        <color theme="1"/>
        <rFont val="Times New Roman"/>
        <family val="1"/>
      </rPr>
      <t>2</t>
    </r>
  </si>
  <si>
    <t>313.64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</si>
  <si>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2</t>
    </r>
    <r>
      <rPr>
        <sz val="11"/>
        <color theme="1"/>
        <rFont val="Times New Roman"/>
        <family val="1"/>
      </rPr>
      <t> </t>
    </r>
  </si>
  <si>
    <t>296.03</t>
  </si>
  <si>
    <r>
      <t>B</t>
    </r>
    <r>
      <rPr>
        <vertAlign val="subscript"/>
        <sz val="11"/>
        <color theme="1"/>
        <rFont val="Times New Roman"/>
        <family val="1"/>
      </rPr>
      <t>2</t>
    </r>
  </si>
  <si>
    <t>279.42</t>
  </si>
  <si>
    <r>
      <t>C</t>
    </r>
    <r>
      <rPr>
        <vertAlign val="subscript"/>
        <sz val="11"/>
        <color theme="1"/>
        <rFont val="Times New Roman"/>
        <family val="1"/>
      </rPr>
      <t>3</t>
    </r>
  </si>
  <si>
    <t>263.74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</si>
  <si>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</si>
  <si>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t>248.93</t>
  </si>
  <si>
    <r>
      <t>D</t>
    </r>
    <r>
      <rPr>
        <vertAlign val="subscript"/>
        <sz val="11"/>
        <color theme="1"/>
        <rFont val="Times New Roman"/>
        <family val="1"/>
      </rPr>
      <t>3</t>
    </r>
  </si>
  <si>
    <t>234.96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</si>
  <si>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</si>
  <si>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t>221.77</t>
  </si>
  <si>
    <r>
      <t>E</t>
    </r>
    <r>
      <rPr>
        <vertAlign val="subscript"/>
        <sz val="11"/>
        <color theme="1"/>
        <rFont val="Times New Roman"/>
        <family val="1"/>
      </rPr>
      <t>3</t>
    </r>
  </si>
  <si>
    <t>209.33</t>
  </si>
  <si>
    <r>
      <t>F</t>
    </r>
    <r>
      <rPr>
        <vertAlign val="subscript"/>
        <sz val="11"/>
        <color theme="1"/>
        <rFont val="Times New Roman"/>
        <family val="1"/>
      </rPr>
      <t>3</t>
    </r>
  </si>
  <si>
    <t>197.58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</si>
  <si>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</si>
  <si>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t>186.49</t>
  </si>
  <si>
    <r>
      <t>G</t>
    </r>
    <r>
      <rPr>
        <vertAlign val="subscript"/>
        <sz val="11"/>
        <color theme="1"/>
        <rFont val="Times New Roman"/>
        <family val="1"/>
      </rPr>
      <t>3</t>
    </r>
  </si>
  <si>
    <t>176.02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</si>
  <si>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</si>
  <si>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t>166.14</t>
  </si>
  <si>
    <r>
      <t>A</t>
    </r>
    <r>
      <rPr>
        <vertAlign val="subscript"/>
        <sz val="11"/>
        <color theme="1"/>
        <rFont val="Times New Roman"/>
        <family val="1"/>
      </rPr>
      <t>3</t>
    </r>
  </si>
  <si>
    <t>156.82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</si>
  <si>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3</t>
    </r>
    <r>
      <rPr>
        <sz val="11"/>
        <color theme="1"/>
        <rFont val="Times New Roman"/>
        <family val="1"/>
      </rPr>
      <t> </t>
    </r>
  </si>
  <si>
    <t>148.02</t>
  </si>
  <si>
    <r>
      <t>B</t>
    </r>
    <r>
      <rPr>
        <vertAlign val="subscript"/>
        <sz val="11"/>
        <color theme="1"/>
        <rFont val="Times New Roman"/>
        <family val="1"/>
      </rPr>
      <t>3</t>
    </r>
  </si>
  <si>
    <t>139.71</t>
  </si>
  <si>
    <r>
      <t>C</t>
    </r>
    <r>
      <rPr>
        <vertAlign val="subscript"/>
        <sz val="11"/>
        <color theme="1"/>
        <rFont val="Times New Roman"/>
        <family val="1"/>
      </rPr>
      <t>4</t>
    </r>
  </si>
  <si>
    <t>131.87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</si>
  <si>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</si>
  <si>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t>124.47</t>
  </si>
  <si>
    <r>
      <t>D</t>
    </r>
    <r>
      <rPr>
        <vertAlign val="subscript"/>
        <sz val="11"/>
        <color theme="1"/>
        <rFont val="Times New Roman"/>
        <family val="1"/>
      </rPr>
      <t>4</t>
    </r>
  </si>
  <si>
    <t>117.48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</si>
  <si>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</si>
  <si>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t>110.89</t>
  </si>
  <si>
    <r>
      <t>E</t>
    </r>
    <r>
      <rPr>
        <vertAlign val="subscript"/>
        <sz val="11"/>
        <color theme="1"/>
        <rFont val="Times New Roman"/>
        <family val="1"/>
      </rPr>
      <t>4</t>
    </r>
  </si>
  <si>
    <t>104.66</t>
  </si>
  <si>
    <r>
      <t>F</t>
    </r>
    <r>
      <rPr>
        <vertAlign val="subscript"/>
        <sz val="11"/>
        <color theme="1"/>
        <rFont val="Times New Roman"/>
        <family val="1"/>
      </rPr>
      <t>4</t>
    </r>
  </si>
  <si>
    <t>98.79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</si>
  <si>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</si>
  <si>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t>93.24</t>
  </si>
  <si>
    <r>
      <t>G</t>
    </r>
    <r>
      <rPr>
        <vertAlign val="subscript"/>
        <sz val="11"/>
        <color theme="1"/>
        <rFont val="Times New Roman"/>
        <family val="1"/>
      </rPr>
      <t>4</t>
    </r>
  </si>
  <si>
    <t>88.01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</si>
  <si>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</si>
  <si>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t>83.07</t>
  </si>
  <si>
    <r>
      <t>A</t>
    </r>
    <r>
      <rPr>
        <vertAlign val="subscript"/>
        <sz val="11"/>
        <color theme="1"/>
        <rFont val="Times New Roman"/>
        <family val="1"/>
      </rPr>
      <t>4</t>
    </r>
  </si>
  <si>
    <t>78.41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</si>
  <si>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4</t>
    </r>
    <r>
      <rPr>
        <sz val="11"/>
        <color theme="1"/>
        <rFont val="Times New Roman"/>
        <family val="1"/>
      </rPr>
      <t> </t>
    </r>
  </si>
  <si>
    <t>74.01</t>
  </si>
  <si>
    <r>
      <t>B</t>
    </r>
    <r>
      <rPr>
        <vertAlign val="subscript"/>
        <sz val="11"/>
        <color theme="1"/>
        <rFont val="Times New Roman"/>
        <family val="1"/>
      </rPr>
      <t>4</t>
    </r>
  </si>
  <si>
    <t>69.85</t>
  </si>
  <si>
    <r>
      <t>C</t>
    </r>
    <r>
      <rPr>
        <vertAlign val="subscript"/>
        <sz val="11"/>
        <color theme="1"/>
        <rFont val="Times New Roman"/>
        <family val="1"/>
      </rPr>
      <t>5</t>
    </r>
  </si>
  <si>
    <t>65.93</t>
  </si>
  <si>
    <r>
      <t> C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/D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</si>
  <si>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t>62.23</t>
  </si>
  <si>
    <r>
      <t>D</t>
    </r>
    <r>
      <rPr>
        <vertAlign val="subscript"/>
        <sz val="11"/>
        <color theme="1"/>
        <rFont val="Times New Roman"/>
        <family val="1"/>
      </rPr>
      <t>5</t>
    </r>
  </si>
  <si>
    <t>58.74</t>
  </si>
  <si>
    <r>
      <t> D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/E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</si>
  <si>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t>55.44</t>
  </si>
  <si>
    <r>
      <t>E</t>
    </r>
    <r>
      <rPr>
        <vertAlign val="subscript"/>
        <sz val="11"/>
        <color theme="1"/>
        <rFont val="Times New Roman"/>
        <family val="1"/>
      </rPr>
      <t>5</t>
    </r>
  </si>
  <si>
    <t>52.33</t>
  </si>
  <si>
    <r>
      <t>F</t>
    </r>
    <r>
      <rPr>
        <vertAlign val="subscript"/>
        <sz val="11"/>
        <color theme="1"/>
        <rFont val="Times New Roman"/>
        <family val="1"/>
      </rPr>
      <t>5</t>
    </r>
  </si>
  <si>
    <t>49.39</t>
  </si>
  <si>
    <r>
      <t> F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/G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</si>
  <si>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t>46.62</t>
  </si>
  <si>
    <r>
      <t>G</t>
    </r>
    <r>
      <rPr>
        <vertAlign val="subscript"/>
        <sz val="11"/>
        <color theme="1"/>
        <rFont val="Times New Roman"/>
        <family val="1"/>
      </rPr>
      <t>5</t>
    </r>
  </si>
  <si>
    <t>44.01</t>
  </si>
  <si>
    <r>
      <t> G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/A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</si>
  <si>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t>41.54</t>
  </si>
  <si>
    <r>
      <t>A</t>
    </r>
    <r>
      <rPr>
        <vertAlign val="subscript"/>
        <sz val="11"/>
        <color theme="1"/>
        <rFont val="Times New Roman"/>
        <family val="1"/>
      </rPr>
      <t>5</t>
    </r>
  </si>
  <si>
    <t>39.20</t>
  </si>
  <si>
    <r>
      <t> A</t>
    </r>
    <r>
      <rPr>
        <vertAlign val="superscript"/>
        <sz val="11"/>
        <color theme="1"/>
        <rFont val="Times New Roman"/>
        <family val="1"/>
      </rPr>
      <t>#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/B</t>
    </r>
    <r>
      <rPr>
        <vertAlign val="superscript"/>
        <sz val="11"/>
        <color theme="1"/>
        <rFont val="Times New Roman"/>
        <family val="1"/>
      </rPr>
      <t>b</t>
    </r>
    <r>
      <rPr>
        <vertAlign val="subscript"/>
        <sz val="11"/>
        <color theme="1"/>
        <rFont val="Times New Roman"/>
        <family val="1"/>
      </rPr>
      <t>5</t>
    </r>
    <r>
      <rPr>
        <sz val="11"/>
        <color theme="1"/>
        <rFont val="Times New Roman"/>
        <family val="1"/>
      </rPr>
      <t> </t>
    </r>
  </si>
  <si>
    <t>37.00</t>
  </si>
  <si>
    <r>
      <t>B</t>
    </r>
    <r>
      <rPr>
        <vertAlign val="subscript"/>
        <sz val="11"/>
        <color theme="1"/>
        <rFont val="Times New Roman"/>
        <family val="1"/>
      </rPr>
      <t>5</t>
    </r>
  </si>
  <si>
    <t>34.93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</si>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</sst>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0.0000000000"/>
    <numFmt numFmtId="165" formatCode="0.0000"/>
    <numFmt numFmtId="166" formatCode="0.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7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/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2" fontId="4" fillId="3" borderId="0" xfId="0" applyNumberFormat="1" applyFont="1" applyFill="1" applyAlignment="1">
      <alignment horizontal="center" vertical="center" wrapText="1"/>
    </xf>
    <xf numFmtId="166" fontId="0" fillId="0" borderId="0" xfId="0" applyNumberFormat="1"/>
    <xf numFmtId="2" fontId="4" fillId="3" borderId="0" xfId="1" applyNumberFormat="1" applyFont="1" applyFill="1" applyAlignment="1">
      <alignment horizontal="center" vertical="center" wrapText="1"/>
    </xf>
    <xf numFmtId="0" fontId="2" fillId="2" borderId="0" xfId="2"/>
    <xf numFmtId="165" fontId="2" fillId="2" borderId="0" xfId="2" applyNumberFormat="1"/>
    <xf numFmtId="0" fontId="7" fillId="0" borderId="1" xfId="0" applyFont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</cellXfs>
  <cellStyles count="3">
    <cellStyle name="Comma" xfId="1" builtinId="3"/>
    <cellStyle name="Good" xfId="2" builtinId="26"/>
    <cellStyle name="Normal" xfId="0" builtinId="0"/>
  </cellStyles>
  <dxfs count="7">
    <dxf>
      <numFmt numFmtId="165" formatCode="0.0000"/>
    </dxf>
    <dxf>
      <numFmt numFmtId="165" formatCode="0.0000"/>
    </dxf>
    <dxf>
      <numFmt numFmtId="164" formatCode="0.0000000000"/>
    </dxf>
    <dxf>
      <numFmt numFmtId="164" formatCode="0.0000000000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2" displayName="Table2" ref="A1:F14" totalsRowShown="0" headerRowDxfId="6">
  <autoFilter ref="A1:F14"/>
  <tableColumns count="6">
    <tableColumn id="1" name="Interval" dataDxfId="5"/>
    <tableColumn id="2" name="Ratio" dataDxfId="4"/>
    <tableColumn id="3" name="Value" dataDxfId="3"/>
    <tableColumn id="4" name="Increment" dataDxfId="2">
      <calculatedColumnFormula>C2-C1</calculatedColumnFormula>
    </tableColumn>
    <tableColumn id="5" name="Range Start" dataDxfId="1">
      <calculatedColumnFormula>C2 - D2/2</calculatedColumnFormula>
    </tableColumn>
    <tableColumn id="6" name="Range En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5"/>
  <sheetViews>
    <sheetView tabSelected="1" topLeftCell="F2" zoomScale="175" zoomScaleNormal="175" workbookViewId="0">
      <selection activeCell="L3" sqref="L3"/>
    </sheetView>
  </sheetViews>
  <sheetFormatPr defaultRowHeight="15" x14ac:dyDescent="0.25"/>
  <cols>
    <col min="1" max="1" width="12.42578125" bestFit="1" customWidth="1"/>
    <col min="2" max="2" width="10.140625" bestFit="1" customWidth="1"/>
    <col min="3" max="3" width="12.5703125" bestFit="1" customWidth="1"/>
    <col min="4" max="4" width="14.7109375" bestFit="1" customWidth="1"/>
    <col min="5" max="5" width="15.5703125" bestFit="1" customWidth="1"/>
    <col min="6" max="6" width="14.7109375" bestFit="1" customWidth="1"/>
    <col min="7" max="15" width="10.5703125" bestFit="1" customWidth="1"/>
  </cols>
  <sheetData>
    <row r="1" spans="1:11" x14ac:dyDescent="0.25">
      <c r="A1" s="2" t="s">
        <v>26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I1" s="13" t="s">
        <v>26</v>
      </c>
      <c r="J1" s="2" t="s">
        <v>27</v>
      </c>
      <c r="K1" s="2" t="s">
        <v>180</v>
      </c>
    </row>
    <row r="2" spans="1:11" x14ac:dyDescent="0.25">
      <c r="A2" s="2" t="s">
        <v>0</v>
      </c>
      <c r="B2" s="3" t="s">
        <v>13</v>
      </c>
      <c r="C2" s="4">
        <v>1</v>
      </c>
      <c r="D2" s="1">
        <v>0</v>
      </c>
      <c r="E2" s="5">
        <f>C2-D15</f>
        <v>0.92307692307692313</v>
      </c>
      <c r="F2" s="5">
        <f>C2 + D3/2</f>
        <v>1.0208333333333335</v>
      </c>
      <c r="I2" s="14" t="s">
        <v>0</v>
      </c>
      <c r="J2" s="2">
        <f>POWER(2,0)</f>
        <v>1</v>
      </c>
      <c r="K2" s="2"/>
    </row>
    <row r="3" spans="1:11" x14ac:dyDescent="0.25">
      <c r="A3" s="2" t="s">
        <v>1</v>
      </c>
      <c r="B3" s="3" t="s">
        <v>14</v>
      </c>
      <c r="C3" s="4">
        <f>25/24</f>
        <v>1.0416666666666667</v>
      </c>
      <c r="D3" s="1">
        <f>C3-C2</f>
        <v>4.1666666666666741E-2</v>
      </c>
      <c r="E3" s="5">
        <f>C3 - D3/2</f>
        <v>1.0208333333333335</v>
      </c>
      <c r="F3" s="5">
        <f t="shared" ref="F3:F13" si="0">C3 + D4/2</f>
        <v>1.0833333333333335</v>
      </c>
      <c r="I3" s="15" t="s">
        <v>1</v>
      </c>
      <c r="J3" s="2">
        <f>POWER(2,1/12)</f>
        <v>1.0594630943592953</v>
      </c>
      <c r="K3" s="2">
        <f>J3-J2</f>
        <v>5.946309435929531E-2</v>
      </c>
    </row>
    <row r="4" spans="1:11" x14ac:dyDescent="0.25">
      <c r="A4" s="2" t="s">
        <v>2</v>
      </c>
      <c r="B4" s="3" t="s">
        <v>15</v>
      </c>
      <c r="C4" s="4">
        <f>9/8</f>
        <v>1.125</v>
      </c>
      <c r="D4" s="1">
        <f t="shared" ref="D4:D14" si="1">C4-C3</f>
        <v>8.3333333333333259E-2</v>
      </c>
      <c r="E4" s="5">
        <f>C4 - D4/2</f>
        <v>1.0833333333333335</v>
      </c>
      <c r="F4" s="5">
        <f t="shared" si="0"/>
        <v>1.1625000000000001</v>
      </c>
      <c r="I4" s="14" t="s">
        <v>2</v>
      </c>
      <c r="J4" s="2">
        <f>POWER(2,2/12)</f>
        <v>1.122462048309373</v>
      </c>
      <c r="K4" s="2">
        <f t="shared" ref="K4:K14" si="2">J4-J3</f>
        <v>6.2998953950077707E-2</v>
      </c>
    </row>
    <row r="5" spans="1:11" x14ac:dyDescent="0.25">
      <c r="A5" s="2" t="s">
        <v>3</v>
      </c>
      <c r="B5" s="3" t="s">
        <v>16</v>
      </c>
      <c r="C5" s="4">
        <f>6/5</f>
        <v>1.2</v>
      </c>
      <c r="D5" s="1">
        <f t="shared" si="1"/>
        <v>7.4999999999999956E-2</v>
      </c>
      <c r="E5" s="5">
        <f t="shared" ref="E5:E14" si="3">C5 - D5/2</f>
        <v>1.1625000000000001</v>
      </c>
      <c r="F5" s="5">
        <f t="shared" si="0"/>
        <v>1.2250000000000001</v>
      </c>
      <c r="I5" s="15" t="s">
        <v>3</v>
      </c>
      <c r="J5" s="2">
        <f>POWER(2,3/12)</f>
        <v>1.189207115002721</v>
      </c>
      <c r="K5" s="2">
        <f t="shared" si="2"/>
        <v>6.674506669334801E-2</v>
      </c>
    </row>
    <row r="6" spans="1:11" x14ac:dyDescent="0.25">
      <c r="A6" s="2" t="s">
        <v>4</v>
      </c>
      <c r="B6" s="3" t="s">
        <v>17</v>
      </c>
      <c r="C6" s="4">
        <f>5/4</f>
        <v>1.25</v>
      </c>
      <c r="D6" s="1">
        <f t="shared" si="1"/>
        <v>5.0000000000000044E-2</v>
      </c>
      <c r="E6" s="5">
        <f t="shared" si="3"/>
        <v>1.2250000000000001</v>
      </c>
      <c r="F6" s="5">
        <f t="shared" si="0"/>
        <v>1.2916666666666665</v>
      </c>
      <c r="I6" s="14" t="s">
        <v>4</v>
      </c>
      <c r="J6" s="2">
        <f>POWER(2,4/13)</f>
        <v>1.2377262853054281</v>
      </c>
      <c r="K6" s="2">
        <f t="shared" si="2"/>
        <v>4.8519170302707026E-2</v>
      </c>
    </row>
    <row r="7" spans="1:11" x14ac:dyDescent="0.25">
      <c r="A7" s="2" t="s">
        <v>5</v>
      </c>
      <c r="B7" s="3" t="s">
        <v>18</v>
      </c>
      <c r="C7" s="4">
        <f>4/3</f>
        <v>1.3333333333333333</v>
      </c>
      <c r="D7" s="1">
        <f t="shared" si="1"/>
        <v>8.3333333333333259E-2</v>
      </c>
      <c r="E7" s="5">
        <f t="shared" si="3"/>
        <v>1.2916666666666665</v>
      </c>
      <c r="F7" s="5">
        <f t="shared" si="0"/>
        <v>1.3611111111111112</v>
      </c>
      <c r="I7" s="15" t="s">
        <v>5</v>
      </c>
      <c r="J7" s="2">
        <f>POWER(2,5/12)</f>
        <v>1.3348398541700344</v>
      </c>
      <c r="K7" s="2">
        <f t="shared" si="2"/>
        <v>9.7113568864606314E-2</v>
      </c>
    </row>
    <row r="8" spans="1:11" x14ac:dyDescent="0.25">
      <c r="A8" s="2" t="s">
        <v>6</v>
      </c>
      <c r="B8" s="3" t="s">
        <v>19</v>
      </c>
      <c r="C8" s="4">
        <f>25/18</f>
        <v>1.3888888888888888</v>
      </c>
      <c r="D8" s="1">
        <f t="shared" si="1"/>
        <v>5.555555555555558E-2</v>
      </c>
      <c r="E8" s="5">
        <f t="shared" si="3"/>
        <v>1.3611111111111112</v>
      </c>
      <c r="F8" s="5">
        <f t="shared" si="0"/>
        <v>1.4444444444444444</v>
      </c>
      <c r="I8" s="14" t="s">
        <v>6</v>
      </c>
      <c r="J8" s="2">
        <f>POWER(2,6/12)</f>
        <v>1.4142135623730951</v>
      </c>
      <c r="K8" s="2">
        <f t="shared" si="2"/>
        <v>7.9373708203060778E-2</v>
      </c>
    </row>
    <row r="9" spans="1:11" x14ac:dyDescent="0.25">
      <c r="A9" s="2" t="s">
        <v>7</v>
      </c>
      <c r="B9" s="3" t="s">
        <v>20</v>
      </c>
      <c r="C9" s="4">
        <f>3/2</f>
        <v>1.5</v>
      </c>
      <c r="D9" s="1">
        <f t="shared" si="1"/>
        <v>0.11111111111111116</v>
      </c>
      <c r="E9" s="5">
        <f t="shared" si="3"/>
        <v>1.4444444444444444</v>
      </c>
      <c r="F9" s="5">
        <f t="shared" si="0"/>
        <v>1.55</v>
      </c>
      <c r="I9" s="15" t="s">
        <v>7</v>
      </c>
      <c r="J9" s="2">
        <f>POWER(2,7/12)</f>
        <v>1.4983070768766815</v>
      </c>
      <c r="K9" s="2">
        <f t="shared" si="2"/>
        <v>8.4093514503586375E-2</v>
      </c>
    </row>
    <row r="10" spans="1:11" x14ac:dyDescent="0.25">
      <c r="A10" s="2" t="s">
        <v>8</v>
      </c>
      <c r="B10" s="3" t="s">
        <v>21</v>
      </c>
      <c r="C10" s="4">
        <f>8/5</f>
        <v>1.6</v>
      </c>
      <c r="D10" s="1">
        <f t="shared" si="1"/>
        <v>0.10000000000000009</v>
      </c>
      <c r="E10" s="5">
        <f t="shared" si="3"/>
        <v>1.55</v>
      </c>
      <c r="F10" s="5">
        <f t="shared" si="0"/>
        <v>1.6333333333333333</v>
      </c>
      <c r="I10" s="14" t="s">
        <v>8</v>
      </c>
      <c r="J10" s="2">
        <f>POWER(2,8/12)</f>
        <v>1.5874010519681994</v>
      </c>
      <c r="K10" s="2">
        <f t="shared" si="2"/>
        <v>8.9093975091517841E-2</v>
      </c>
    </row>
    <row r="11" spans="1:11" x14ac:dyDescent="0.25">
      <c r="A11" s="2" t="s">
        <v>9</v>
      </c>
      <c r="B11" s="3" t="s">
        <v>22</v>
      </c>
      <c r="C11" s="4">
        <f>5/3</f>
        <v>1.6666666666666667</v>
      </c>
      <c r="D11" s="1">
        <f t="shared" si="1"/>
        <v>6.6666666666666652E-2</v>
      </c>
      <c r="E11" s="5">
        <f t="shared" si="3"/>
        <v>1.6333333333333333</v>
      </c>
      <c r="F11" s="5">
        <f t="shared" si="0"/>
        <v>1.7333333333333334</v>
      </c>
      <c r="I11" s="15" t="s">
        <v>9</v>
      </c>
      <c r="J11" s="2">
        <f>POWER(2,9/12)</f>
        <v>1.681792830507429</v>
      </c>
      <c r="K11" s="2">
        <f t="shared" si="2"/>
        <v>9.4391778539229643E-2</v>
      </c>
    </row>
    <row r="12" spans="1:11" x14ac:dyDescent="0.25">
      <c r="A12" s="2" t="s">
        <v>10</v>
      </c>
      <c r="B12" s="3" t="s">
        <v>23</v>
      </c>
      <c r="C12" s="4">
        <f>9/5</f>
        <v>1.8</v>
      </c>
      <c r="D12" s="1">
        <f t="shared" si="1"/>
        <v>0.1333333333333333</v>
      </c>
      <c r="E12" s="5">
        <f t="shared" si="3"/>
        <v>1.7333333333333334</v>
      </c>
      <c r="F12" s="5">
        <f t="shared" si="0"/>
        <v>1.8374999999999999</v>
      </c>
      <c r="I12" s="14" t="s">
        <v>10</v>
      </c>
      <c r="J12" s="2">
        <f>POWER(2,10/12)</f>
        <v>1.7817974362806785</v>
      </c>
      <c r="K12" s="2">
        <f t="shared" si="2"/>
        <v>0.10000460577324954</v>
      </c>
    </row>
    <row r="13" spans="1:11" x14ac:dyDescent="0.25">
      <c r="A13" s="2" t="s">
        <v>11</v>
      </c>
      <c r="B13" s="3" t="s">
        <v>24</v>
      </c>
      <c r="C13" s="4">
        <f>15/8</f>
        <v>1.875</v>
      </c>
      <c r="D13" s="1">
        <f t="shared" si="1"/>
        <v>7.4999999999999956E-2</v>
      </c>
      <c r="E13" s="5">
        <f t="shared" si="3"/>
        <v>1.8374999999999999</v>
      </c>
      <c r="F13" s="5">
        <f t="shared" si="0"/>
        <v>1.9375</v>
      </c>
      <c r="I13" s="15" t="s">
        <v>11</v>
      </c>
      <c r="J13" s="2">
        <f>POWER(2,11/12)</f>
        <v>1.8877486253633868</v>
      </c>
      <c r="K13" s="2">
        <f t="shared" si="2"/>
        <v>0.10595118908270829</v>
      </c>
    </row>
    <row r="14" spans="1:11" x14ac:dyDescent="0.25">
      <c r="A14" s="2" t="s">
        <v>12</v>
      </c>
      <c r="B14" s="3" t="s">
        <v>25</v>
      </c>
      <c r="C14" s="4">
        <f>2/1</f>
        <v>2</v>
      </c>
      <c r="D14" s="1">
        <f t="shared" si="1"/>
        <v>0.125</v>
      </c>
      <c r="E14" s="5">
        <f t="shared" si="3"/>
        <v>1.9375</v>
      </c>
      <c r="F14" s="5">
        <f>C14 + D15</f>
        <v>2.0769230769230771</v>
      </c>
      <c r="I14" s="16" t="s">
        <v>12</v>
      </c>
      <c r="J14" s="2">
        <f>POWER(2,12/12)</f>
        <v>2</v>
      </c>
      <c r="K14" s="2">
        <f t="shared" si="2"/>
        <v>0.11225137463661317</v>
      </c>
    </row>
    <row r="15" spans="1:11" x14ac:dyDescent="0.25">
      <c r="A15" s="2" t="s">
        <v>32</v>
      </c>
      <c r="D15" s="1">
        <f>AVERAGE(D2:D14)</f>
        <v>7.6923076923076927E-2</v>
      </c>
    </row>
    <row r="20" spans="1:15" x14ac:dyDescent="0.25">
      <c r="E20" s="5">
        <f>E22-D22</f>
        <v>6.3002732615019097E-2</v>
      </c>
      <c r="F20" s="5">
        <f t="shared" ref="F20:O20" si="4">F22-E22</f>
        <v>6.6749265386054635E-2</v>
      </c>
      <c r="G20" s="5">
        <f t="shared" si="4"/>
        <v>7.0710312222523442E-2</v>
      </c>
      <c r="H20" s="5">
        <f t="shared" si="4"/>
        <v>7.4920888135946662E-2</v>
      </c>
      <c r="I20" s="5">
        <f t="shared" si="4"/>
        <v>7.9371168080820675E-2</v>
      </c>
      <c r="J20" s="5">
        <f t="shared" si="4"/>
        <v>8.4098679541589227E-2</v>
      </c>
      <c r="K20" s="5">
        <f t="shared" si="4"/>
        <v>8.909429794284085E-2</v>
      </c>
      <c r="L20" s="5">
        <f t="shared" si="4"/>
        <v>9.4388886841641373E-2</v>
      </c>
      <c r="M20" s="5">
        <f t="shared" si="4"/>
        <v>0.10000523917073889</v>
      </c>
      <c r="N20" s="5">
        <f t="shared" si="4"/>
        <v>0.10596546773833171</v>
      </c>
      <c r="O20" s="5">
        <f t="shared" si="4"/>
        <v>0.11225059563556372</v>
      </c>
    </row>
    <row r="21" spans="1:15" ht="28.5" x14ac:dyDescent="0.25">
      <c r="A21" s="6" t="s">
        <v>33</v>
      </c>
      <c r="B21" s="6" t="s">
        <v>34</v>
      </c>
      <c r="C21" s="6" t="s">
        <v>35</v>
      </c>
      <c r="D21" s="6" t="s">
        <v>1</v>
      </c>
      <c r="E21" s="6" t="s">
        <v>2</v>
      </c>
      <c r="F21" s="6" t="s">
        <v>3</v>
      </c>
      <c r="G21" s="6" t="s">
        <v>4</v>
      </c>
      <c r="H21" s="6" t="s">
        <v>5</v>
      </c>
      <c r="I21" s="6" t="s">
        <v>6</v>
      </c>
      <c r="J21" s="6" t="s">
        <v>7</v>
      </c>
      <c r="K21" s="6" t="s">
        <v>8</v>
      </c>
      <c r="L21" s="6" t="s">
        <v>9</v>
      </c>
      <c r="M21" s="6" t="s">
        <v>10</v>
      </c>
      <c r="N21" s="6" t="s">
        <v>11</v>
      </c>
      <c r="O21" s="6" t="s">
        <v>12</v>
      </c>
    </row>
    <row r="22" spans="1:15" x14ac:dyDescent="0.25">
      <c r="A22" s="11" t="s">
        <v>32</v>
      </c>
      <c r="B22" s="11"/>
      <c r="C22" s="11"/>
      <c r="D22" s="12">
        <f>AVERAGE(D23:D93)</f>
        <v>1.0594646147235161</v>
      </c>
      <c r="E22" s="12">
        <f>AVERAGE(E23:E92)</f>
        <v>1.1224673473385351</v>
      </c>
      <c r="F22" s="12">
        <f>AVERAGE(F23:F91)</f>
        <v>1.1892166127245898</v>
      </c>
      <c r="G22" s="12">
        <f>AVERAGE(G23:G90)</f>
        <v>1.2599269249471132</v>
      </c>
      <c r="H22" s="12">
        <f>AVERAGE(H23:H89)</f>
        <v>1.3348478130830599</v>
      </c>
      <c r="I22" s="12">
        <f>AVERAGE(I23:I88)</f>
        <v>1.4142189811638806</v>
      </c>
      <c r="J22" s="12">
        <f>AVERAGE(J23:J87)</f>
        <v>1.4983176607054698</v>
      </c>
      <c r="K22" s="12">
        <f>AVERAGE(K23:K86)</f>
        <v>1.5874119586483106</v>
      </c>
      <c r="L22" s="12">
        <f>AVERAGE(L23:L85)</f>
        <v>1.681800845489952</v>
      </c>
      <c r="M22" s="12">
        <f>AVERAGE(M23:M84)</f>
        <v>1.7818060846606909</v>
      </c>
      <c r="N22" s="12">
        <f>AVERAGE(N23:N83)</f>
        <v>1.8877715523990226</v>
      </c>
      <c r="O22" s="12">
        <f>AVERAGE(O23:O82)</f>
        <v>2.0000221480345863</v>
      </c>
    </row>
    <row r="23" spans="1:15" ht="16.5" x14ac:dyDescent="0.25">
      <c r="A23" s="7" t="s">
        <v>36</v>
      </c>
      <c r="B23" s="10">
        <v>16.350000000000001</v>
      </c>
      <c r="C23" s="7" t="s">
        <v>37</v>
      </c>
      <c r="D23" s="9">
        <f>B24/B23</f>
        <v>1.0593272171253822</v>
      </c>
      <c r="E23" s="9">
        <f>B25/B23</f>
        <v>1.1223241590214068</v>
      </c>
      <c r="F23" s="9">
        <f>B26/B23</f>
        <v>1.1896024464831803</v>
      </c>
      <c r="G23" s="9">
        <f>B27/B23</f>
        <v>1.2599388379204892</v>
      </c>
      <c r="H23" s="9">
        <f>B28/B23</f>
        <v>1.3351681957186543</v>
      </c>
      <c r="I23" s="9">
        <f>B29/B23</f>
        <v>1.4140672782874617</v>
      </c>
      <c r="J23" s="9">
        <f>B30/B23</f>
        <v>1.4984709480122322</v>
      </c>
      <c r="K23" s="9">
        <f>B31/B23</f>
        <v>1.5877675840978593</v>
      </c>
      <c r="L23" s="9">
        <f>B32/B23</f>
        <v>1.6819571865443423</v>
      </c>
      <c r="M23" s="9">
        <f>B33/B23</f>
        <v>1.7822629969418959</v>
      </c>
      <c r="N23" s="9">
        <f>B34/B23</f>
        <v>1.8880733944954127</v>
      </c>
      <c r="O23" s="9">
        <f>B35/B23</f>
        <v>2</v>
      </c>
    </row>
    <row r="24" spans="1:15" ht="18.75" x14ac:dyDescent="0.25">
      <c r="A24" s="7" t="s">
        <v>38</v>
      </c>
      <c r="B24" s="8">
        <v>17.32</v>
      </c>
      <c r="C24" s="7" t="s">
        <v>39</v>
      </c>
      <c r="D24" s="9">
        <f t="shared" ref="D24:D87" si="5">B25/B24</f>
        <v>1.0594688221709008</v>
      </c>
      <c r="E24" s="9">
        <f t="shared" ref="E24:E87" si="6">B26/B24</f>
        <v>1.1229792147806004</v>
      </c>
      <c r="F24" s="9">
        <f t="shared" ref="F24:F87" si="7">B27/B24</f>
        <v>1.1893764434180139</v>
      </c>
      <c r="G24" s="9">
        <f t="shared" ref="G24:G87" si="8">B28/B24</f>
        <v>1.2603926096997689</v>
      </c>
      <c r="H24" s="9">
        <f t="shared" ref="H24:H87" si="9">B29/B24</f>
        <v>1.3348729792147807</v>
      </c>
      <c r="I24" s="9">
        <f t="shared" ref="I24:I87" si="10">B30/B24</f>
        <v>1.4145496535796767</v>
      </c>
      <c r="J24" s="9">
        <f t="shared" ref="J24:J87" si="11">B31/B24</f>
        <v>1.4988452655889146</v>
      </c>
      <c r="K24" s="9">
        <f t="shared" ref="K24:K87" si="12">B32/B24</f>
        <v>1.5877598152424941</v>
      </c>
      <c r="L24" s="9">
        <f t="shared" ref="L24:L87" si="13">B33/B24</f>
        <v>1.6824480369515011</v>
      </c>
      <c r="M24" s="9">
        <f t="shared" ref="M24:M87" si="14">B34/B24</f>
        <v>1.7823325635103926</v>
      </c>
      <c r="N24" s="9">
        <f t="shared" ref="N24:N87" si="15">B35/B24</f>
        <v>1.8879907621247114</v>
      </c>
      <c r="O24" s="9">
        <f t="shared" ref="O24:O87" si="16">B36/B24</f>
        <v>2.0005773672055427</v>
      </c>
    </row>
    <row r="25" spans="1:15" ht="16.5" x14ac:dyDescent="0.25">
      <c r="A25" s="7" t="s">
        <v>40</v>
      </c>
      <c r="B25" s="8">
        <v>18.350000000000001</v>
      </c>
      <c r="C25" s="7" t="s">
        <v>41</v>
      </c>
      <c r="D25" s="9">
        <f t="shared" si="5"/>
        <v>1.0599455040871932</v>
      </c>
      <c r="E25" s="9">
        <f t="shared" si="6"/>
        <v>1.1226158038147138</v>
      </c>
      <c r="F25" s="9">
        <f t="shared" si="7"/>
        <v>1.1896457765667574</v>
      </c>
      <c r="G25" s="9">
        <f t="shared" si="8"/>
        <v>1.2599455040871934</v>
      </c>
      <c r="H25" s="9">
        <f t="shared" si="9"/>
        <v>1.3351498637602179</v>
      </c>
      <c r="I25" s="9">
        <f t="shared" si="10"/>
        <v>1.4147138964577657</v>
      </c>
      <c r="J25" s="9">
        <f t="shared" si="11"/>
        <v>1.4986376021798364</v>
      </c>
      <c r="K25" s="9">
        <f t="shared" si="12"/>
        <v>1.5880108991825612</v>
      </c>
      <c r="L25" s="9">
        <f t="shared" si="13"/>
        <v>1.6822888283378745</v>
      </c>
      <c r="M25" s="9">
        <f t="shared" si="14"/>
        <v>1.7820163487738421</v>
      </c>
      <c r="N25" s="9">
        <f t="shared" si="15"/>
        <v>1.8882833787465938</v>
      </c>
      <c r="O25" s="9">
        <f t="shared" si="16"/>
        <v>2.0005449591280651</v>
      </c>
    </row>
    <row r="26" spans="1:15" ht="18.75" x14ac:dyDescent="0.25">
      <c r="A26" s="7" t="s">
        <v>42</v>
      </c>
      <c r="B26" s="8">
        <v>19.45</v>
      </c>
      <c r="C26" s="7" t="s">
        <v>43</v>
      </c>
      <c r="D26" s="9">
        <f t="shared" si="5"/>
        <v>1.0591259640102828</v>
      </c>
      <c r="E26" s="9">
        <f t="shared" si="6"/>
        <v>1.1223650385604114</v>
      </c>
      <c r="F26" s="9">
        <f t="shared" si="7"/>
        <v>1.1886889460154242</v>
      </c>
      <c r="G26" s="9">
        <f t="shared" si="8"/>
        <v>1.2596401028277635</v>
      </c>
      <c r="H26" s="9">
        <f t="shared" si="9"/>
        <v>1.3347043701799486</v>
      </c>
      <c r="I26" s="9">
        <f t="shared" si="10"/>
        <v>1.4138817480719794</v>
      </c>
      <c r="J26" s="9">
        <f t="shared" si="11"/>
        <v>1.4982005141388175</v>
      </c>
      <c r="K26" s="9">
        <f t="shared" si="12"/>
        <v>1.5871465295629821</v>
      </c>
      <c r="L26" s="9">
        <f t="shared" si="13"/>
        <v>1.6812339331619539</v>
      </c>
      <c r="M26" s="9">
        <f t="shared" si="14"/>
        <v>1.781491002570694</v>
      </c>
      <c r="N26" s="9">
        <f t="shared" si="15"/>
        <v>1.8874035989717224</v>
      </c>
      <c r="O26" s="9">
        <f t="shared" si="16"/>
        <v>1.9994858611825195</v>
      </c>
    </row>
    <row r="27" spans="1:15" ht="16.5" x14ac:dyDescent="0.25">
      <c r="A27" s="7" t="s">
        <v>44</v>
      </c>
      <c r="B27" s="8">
        <v>20.6</v>
      </c>
      <c r="C27" s="7" t="s">
        <v>45</v>
      </c>
      <c r="D27" s="9">
        <f t="shared" si="5"/>
        <v>1.0597087378640775</v>
      </c>
      <c r="E27" s="9">
        <f t="shared" si="6"/>
        <v>1.1223300970873786</v>
      </c>
      <c r="F27" s="9">
        <f t="shared" si="7"/>
        <v>1.1893203883495145</v>
      </c>
      <c r="G27" s="9">
        <f t="shared" si="8"/>
        <v>1.2601941747572816</v>
      </c>
      <c r="H27" s="9">
        <f t="shared" si="9"/>
        <v>1.3349514563106795</v>
      </c>
      <c r="I27" s="9">
        <f t="shared" si="10"/>
        <v>1.4145631067961164</v>
      </c>
      <c r="J27" s="9">
        <f t="shared" si="11"/>
        <v>1.4985436893203883</v>
      </c>
      <c r="K27" s="9">
        <f t="shared" si="12"/>
        <v>1.587378640776699</v>
      </c>
      <c r="L27" s="9">
        <f t="shared" si="13"/>
        <v>1.6820388349514561</v>
      </c>
      <c r="M27" s="9">
        <f t="shared" si="14"/>
        <v>1.7820388349514562</v>
      </c>
      <c r="N27" s="9">
        <f t="shared" si="15"/>
        <v>1.8878640776699027</v>
      </c>
      <c r="O27" s="9">
        <f t="shared" si="16"/>
        <v>2</v>
      </c>
    </row>
    <row r="28" spans="1:15" ht="16.5" x14ac:dyDescent="0.25">
      <c r="A28" s="7" t="s">
        <v>46</v>
      </c>
      <c r="B28" s="8">
        <v>21.83</v>
      </c>
      <c r="C28" s="7" t="s">
        <v>47</v>
      </c>
      <c r="D28" s="9">
        <f t="shared" si="5"/>
        <v>1.0590929912963813</v>
      </c>
      <c r="E28" s="9">
        <f t="shared" si="6"/>
        <v>1.1223087494273936</v>
      </c>
      <c r="F28" s="9">
        <f t="shared" si="7"/>
        <v>1.1891891891891893</v>
      </c>
      <c r="G28" s="9">
        <f t="shared" si="8"/>
        <v>1.2597343105817682</v>
      </c>
      <c r="H28" s="9">
        <f t="shared" si="9"/>
        <v>1.3348602840128265</v>
      </c>
      <c r="I28" s="9">
        <f t="shared" si="10"/>
        <v>1.4141090242785159</v>
      </c>
      <c r="J28" s="9">
        <f t="shared" si="11"/>
        <v>1.4979386165826847</v>
      </c>
      <c r="K28" s="9">
        <f t="shared" si="12"/>
        <v>1.587265231333028</v>
      </c>
      <c r="L28" s="9">
        <f t="shared" si="13"/>
        <v>1.6816307833256987</v>
      </c>
      <c r="M28" s="9">
        <f t="shared" si="14"/>
        <v>1.7814933577645444</v>
      </c>
      <c r="N28" s="9">
        <f t="shared" si="15"/>
        <v>1.887311039853413</v>
      </c>
      <c r="O28" s="9">
        <f t="shared" si="16"/>
        <v>1.9995419147961522</v>
      </c>
    </row>
    <row r="29" spans="1:15" ht="18.75" x14ac:dyDescent="0.25">
      <c r="A29" s="7" t="s">
        <v>48</v>
      </c>
      <c r="B29" s="8">
        <v>23.12</v>
      </c>
      <c r="C29" s="7" t="s">
        <v>49</v>
      </c>
      <c r="D29" s="9">
        <f t="shared" si="5"/>
        <v>1.0596885813148789</v>
      </c>
      <c r="E29" s="9">
        <f t="shared" si="6"/>
        <v>1.1228373702422145</v>
      </c>
      <c r="F29" s="9">
        <f t="shared" si="7"/>
        <v>1.1894463667820068</v>
      </c>
      <c r="G29" s="9">
        <f t="shared" si="8"/>
        <v>1.2603806228373702</v>
      </c>
      <c r="H29" s="9">
        <f t="shared" si="9"/>
        <v>1.3352076124567474</v>
      </c>
      <c r="I29" s="9">
        <f t="shared" si="10"/>
        <v>1.4143598615916955</v>
      </c>
      <c r="J29" s="9">
        <f t="shared" si="11"/>
        <v>1.4987024221453287</v>
      </c>
      <c r="K29" s="9">
        <f t="shared" si="12"/>
        <v>1.58780276816609</v>
      </c>
      <c r="L29" s="9">
        <f t="shared" si="13"/>
        <v>1.6820934256055362</v>
      </c>
      <c r="M29" s="9">
        <f t="shared" si="14"/>
        <v>1.7820069204152249</v>
      </c>
      <c r="N29" s="9">
        <f t="shared" si="15"/>
        <v>1.8879757785467126</v>
      </c>
      <c r="O29" s="9">
        <f t="shared" si="16"/>
        <v>2.000432525951557</v>
      </c>
    </row>
    <row r="30" spans="1:15" ht="16.5" x14ac:dyDescent="0.25">
      <c r="A30" s="7" t="s">
        <v>50</v>
      </c>
      <c r="B30" s="8">
        <v>24.5</v>
      </c>
      <c r="C30" s="7" t="s">
        <v>51</v>
      </c>
      <c r="D30" s="9">
        <f t="shared" si="5"/>
        <v>1.0595918367346939</v>
      </c>
      <c r="E30" s="9">
        <f t="shared" si="6"/>
        <v>1.1224489795918366</v>
      </c>
      <c r="F30" s="9">
        <f t="shared" si="7"/>
        <v>1.1893877551020409</v>
      </c>
      <c r="G30" s="9">
        <f t="shared" si="8"/>
        <v>1.26</v>
      </c>
      <c r="H30" s="9">
        <f t="shared" si="9"/>
        <v>1.3346938775510204</v>
      </c>
      <c r="I30" s="9">
        <f t="shared" si="10"/>
        <v>1.4142857142857141</v>
      </c>
      <c r="J30" s="9">
        <f t="shared" si="11"/>
        <v>1.4983673469387755</v>
      </c>
      <c r="K30" s="9">
        <f t="shared" si="12"/>
        <v>1.5873469387755101</v>
      </c>
      <c r="L30" s="9">
        <f t="shared" si="13"/>
        <v>1.6816326530612247</v>
      </c>
      <c r="M30" s="9">
        <f t="shared" si="14"/>
        <v>1.7816326530612245</v>
      </c>
      <c r="N30" s="9">
        <f t="shared" si="15"/>
        <v>1.8877551020408163</v>
      </c>
      <c r="O30" s="9">
        <f t="shared" si="16"/>
        <v>2</v>
      </c>
    </row>
    <row r="31" spans="1:15" ht="18.75" x14ac:dyDescent="0.25">
      <c r="A31" s="7" t="s">
        <v>52</v>
      </c>
      <c r="B31" s="8">
        <v>25.96</v>
      </c>
      <c r="C31" s="7" t="s">
        <v>53</v>
      </c>
      <c r="D31" s="9">
        <f t="shared" si="5"/>
        <v>1.0593220338983051</v>
      </c>
      <c r="E31" s="9">
        <f t="shared" si="6"/>
        <v>1.1224961479198767</v>
      </c>
      <c r="F31" s="9">
        <f t="shared" si="7"/>
        <v>1.1891371340523882</v>
      </c>
      <c r="G31" s="9">
        <f t="shared" si="8"/>
        <v>1.2596302003081665</v>
      </c>
      <c r="H31" s="9">
        <f t="shared" si="9"/>
        <v>1.3347457627118644</v>
      </c>
      <c r="I31" s="9">
        <f t="shared" si="10"/>
        <v>1.4140986132511557</v>
      </c>
      <c r="J31" s="9">
        <f t="shared" si="11"/>
        <v>1.4980739599383668</v>
      </c>
      <c r="K31" s="9">
        <f t="shared" si="12"/>
        <v>1.5870570107858244</v>
      </c>
      <c r="L31" s="9">
        <f t="shared" si="13"/>
        <v>1.6814329738058551</v>
      </c>
      <c r="M31" s="9">
        <f t="shared" si="14"/>
        <v>1.7815870570107857</v>
      </c>
      <c r="N31" s="9">
        <f t="shared" si="15"/>
        <v>1.8875192604006163</v>
      </c>
      <c r="O31" s="9">
        <f t="shared" si="16"/>
        <v>1.9996147919876732</v>
      </c>
    </row>
    <row r="32" spans="1:15" ht="16.5" x14ac:dyDescent="0.25">
      <c r="A32" s="7" t="s">
        <v>54</v>
      </c>
      <c r="B32" s="8">
        <v>27.5</v>
      </c>
      <c r="C32" s="7" t="s">
        <v>55</v>
      </c>
      <c r="D32" s="9">
        <f t="shared" si="5"/>
        <v>1.0596363636363637</v>
      </c>
      <c r="E32" s="9">
        <f t="shared" si="6"/>
        <v>1.1225454545454545</v>
      </c>
      <c r="F32" s="9">
        <f t="shared" si="7"/>
        <v>1.1890909090909092</v>
      </c>
      <c r="G32" s="9">
        <f t="shared" si="8"/>
        <v>1.26</v>
      </c>
      <c r="H32" s="9">
        <f t="shared" si="9"/>
        <v>1.334909090909091</v>
      </c>
      <c r="I32" s="9">
        <f t="shared" si="10"/>
        <v>1.4141818181818182</v>
      </c>
      <c r="J32" s="9">
        <f t="shared" si="11"/>
        <v>1.4981818181818183</v>
      </c>
      <c r="K32" s="9">
        <f t="shared" si="12"/>
        <v>1.5872727272727272</v>
      </c>
      <c r="L32" s="9">
        <f t="shared" si="13"/>
        <v>1.6818181818181819</v>
      </c>
      <c r="M32" s="9">
        <f t="shared" si="14"/>
        <v>1.7818181818181817</v>
      </c>
      <c r="N32" s="9">
        <f t="shared" si="15"/>
        <v>1.8876363636363636</v>
      </c>
      <c r="O32" s="9">
        <f t="shared" si="16"/>
        <v>2</v>
      </c>
    </row>
    <row r="33" spans="1:15" ht="18.75" x14ac:dyDescent="0.25">
      <c r="A33" s="7" t="s">
        <v>56</v>
      </c>
      <c r="B33" s="8">
        <v>29.14</v>
      </c>
      <c r="C33" s="7" t="s">
        <v>57</v>
      </c>
      <c r="D33" s="9">
        <f t="shared" si="5"/>
        <v>1.0593685655456417</v>
      </c>
      <c r="E33" s="9">
        <f t="shared" si="6"/>
        <v>1.1221688400823611</v>
      </c>
      <c r="F33" s="9">
        <f t="shared" si="7"/>
        <v>1.1890871654083732</v>
      </c>
      <c r="G33" s="9">
        <f t="shared" si="8"/>
        <v>1.2597803706245709</v>
      </c>
      <c r="H33" s="9">
        <f t="shared" si="9"/>
        <v>1.3345916266300617</v>
      </c>
      <c r="I33" s="9">
        <f t="shared" si="10"/>
        <v>1.4138641043239535</v>
      </c>
      <c r="J33" s="9">
        <f t="shared" si="11"/>
        <v>1.4979409746053534</v>
      </c>
      <c r="K33" s="9">
        <f t="shared" si="12"/>
        <v>1.5871654083733699</v>
      </c>
      <c r="L33" s="9">
        <f t="shared" si="13"/>
        <v>1.6815374056280028</v>
      </c>
      <c r="M33" s="9">
        <f t="shared" si="14"/>
        <v>1.7814001372683594</v>
      </c>
      <c r="N33" s="9">
        <f t="shared" si="15"/>
        <v>1.887439945092656</v>
      </c>
      <c r="O33" s="9">
        <f t="shared" si="16"/>
        <v>1.9996568291008923</v>
      </c>
    </row>
    <row r="34" spans="1:15" ht="16.5" x14ac:dyDescent="0.25">
      <c r="A34" s="7" t="s">
        <v>58</v>
      </c>
      <c r="B34" s="8">
        <v>30.87</v>
      </c>
      <c r="C34" s="7" t="s">
        <v>59</v>
      </c>
      <c r="D34" s="9">
        <f t="shared" si="5"/>
        <v>1.0592808551992225</v>
      </c>
      <c r="E34" s="9">
        <f t="shared" si="6"/>
        <v>1.1224489795918366</v>
      </c>
      <c r="F34" s="9">
        <f t="shared" si="7"/>
        <v>1.1891804340783934</v>
      </c>
      <c r="G34" s="9">
        <f t="shared" si="8"/>
        <v>1.2597991577583414</v>
      </c>
      <c r="H34" s="9">
        <f t="shared" si="9"/>
        <v>1.3346290897311306</v>
      </c>
      <c r="I34" s="9">
        <f t="shared" si="10"/>
        <v>1.4139941690962099</v>
      </c>
      <c r="J34" s="9">
        <f t="shared" si="11"/>
        <v>1.4982183349530287</v>
      </c>
      <c r="K34" s="9">
        <f t="shared" si="12"/>
        <v>1.5873015873015872</v>
      </c>
      <c r="L34" s="9">
        <f t="shared" si="13"/>
        <v>1.6815678652413344</v>
      </c>
      <c r="M34" s="9">
        <f t="shared" si="14"/>
        <v>1.7816650469711695</v>
      </c>
      <c r="N34" s="9">
        <f t="shared" si="15"/>
        <v>1.8875931324910917</v>
      </c>
      <c r="O34" s="9">
        <f t="shared" si="16"/>
        <v>2</v>
      </c>
    </row>
    <row r="35" spans="1:15" ht="16.5" x14ac:dyDescent="0.25">
      <c r="A35" s="7" t="s">
        <v>60</v>
      </c>
      <c r="B35" s="8">
        <v>32.700000000000003</v>
      </c>
      <c r="C35" s="7" t="s">
        <v>61</v>
      </c>
      <c r="D35" s="9">
        <f t="shared" si="5"/>
        <v>1.0596330275229355</v>
      </c>
      <c r="E35" s="9">
        <f t="shared" si="6"/>
        <v>1.1226299694189601</v>
      </c>
      <c r="F35" s="9">
        <f t="shared" si="7"/>
        <v>1.1892966360856267</v>
      </c>
      <c r="G35" s="9">
        <f t="shared" si="8"/>
        <v>1.2599388379204892</v>
      </c>
      <c r="H35" s="9">
        <f t="shared" si="9"/>
        <v>1.3348623853211008</v>
      </c>
      <c r="I35" s="9">
        <f t="shared" si="10"/>
        <v>1.4143730886850152</v>
      </c>
      <c r="J35" s="9">
        <f t="shared" si="11"/>
        <v>1.4984709480122322</v>
      </c>
      <c r="K35" s="9">
        <f t="shared" si="12"/>
        <v>1.5874617737003056</v>
      </c>
      <c r="L35" s="9">
        <f t="shared" si="13"/>
        <v>1.6819571865443423</v>
      </c>
      <c r="M35" s="9">
        <f t="shared" si="14"/>
        <v>1.7819571865443424</v>
      </c>
      <c r="N35" s="9">
        <f t="shared" si="15"/>
        <v>1.8880733944954127</v>
      </c>
      <c r="O35" s="9">
        <f t="shared" si="16"/>
        <v>2.0003058103975531</v>
      </c>
    </row>
    <row r="36" spans="1:15" ht="18.75" x14ac:dyDescent="0.25">
      <c r="A36" s="7" t="s">
        <v>62</v>
      </c>
      <c r="B36" s="8">
        <v>34.65</v>
      </c>
      <c r="C36" s="7" t="s">
        <v>63</v>
      </c>
      <c r="D36" s="9">
        <f t="shared" si="5"/>
        <v>1.0594516594516594</v>
      </c>
      <c r="E36" s="9">
        <f t="shared" si="6"/>
        <v>1.1223665223665225</v>
      </c>
      <c r="F36" s="9">
        <f t="shared" si="7"/>
        <v>1.1890331890331891</v>
      </c>
      <c r="G36" s="9">
        <f t="shared" si="8"/>
        <v>1.2597402597402598</v>
      </c>
      <c r="H36" s="9">
        <f t="shared" si="9"/>
        <v>1.3347763347763348</v>
      </c>
      <c r="I36" s="9">
        <f t="shared" si="10"/>
        <v>1.4141414141414141</v>
      </c>
      <c r="J36" s="9">
        <f t="shared" si="11"/>
        <v>1.4981240981240982</v>
      </c>
      <c r="K36" s="9">
        <f t="shared" si="12"/>
        <v>1.5873015873015874</v>
      </c>
      <c r="L36" s="9">
        <f t="shared" si="13"/>
        <v>1.6816738816738819</v>
      </c>
      <c r="M36" s="9">
        <f t="shared" si="14"/>
        <v>1.781818181818182</v>
      </c>
      <c r="N36" s="9">
        <f t="shared" si="15"/>
        <v>1.8877344877344877</v>
      </c>
      <c r="O36" s="9">
        <f t="shared" si="16"/>
        <v>2</v>
      </c>
    </row>
    <row r="37" spans="1:15" ht="16.5" x14ac:dyDescent="0.25">
      <c r="A37" s="7" t="s">
        <v>64</v>
      </c>
      <c r="B37" s="8">
        <v>36.71</v>
      </c>
      <c r="C37" s="7" t="s">
        <v>65</v>
      </c>
      <c r="D37" s="9">
        <f t="shared" si="5"/>
        <v>1.0593843639335332</v>
      </c>
      <c r="E37" s="9">
        <f t="shared" si="6"/>
        <v>1.1223099972759467</v>
      </c>
      <c r="F37" s="9">
        <f t="shared" si="7"/>
        <v>1.1890493053663851</v>
      </c>
      <c r="G37" s="9">
        <f t="shared" si="8"/>
        <v>1.2598746935439935</v>
      </c>
      <c r="H37" s="9">
        <f t="shared" si="9"/>
        <v>1.3347861618087715</v>
      </c>
      <c r="I37" s="9">
        <f t="shared" si="10"/>
        <v>1.4140561154998637</v>
      </c>
      <c r="J37" s="9">
        <f t="shared" si="11"/>
        <v>1.4982293652955598</v>
      </c>
      <c r="K37" s="9">
        <f t="shared" si="12"/>
        <v>1.5873059111958594</v>
      </c>
      <c r="L37" s="9">
        <f t="shared" si="13"/>
        <v>1.6818305638790521</v>
      </c>
      <c r="M37" s="9">
        <f t="shared" si="14"/>
        <v>1.7818033233451374</v>
      </c>
      <c r="N37" s="9">
        <f t="shared" si="15"/>
        <v>1.8877690002724052</v>
      </c>
      <c r="O37" s="9">
        <f t="shared" si="16"/>
        <v>2</v>
      </c>
    </row>
    <row r="38" spans="1:15" ht="18.75" x14ac:dyDescent="0.25">
      <c r="A38" s="7" t="s">
        <v>66</v>
      </c>
      <c r="B38" s="8">
        <v>38.89</v>
      </c>
      <c r="C38" s="7" t="s">
        <v>67</v>
      </c>
      <c r="D38" s="9">
        <f t="shared" si="5"/>
        <v>1.0593983029056313</v>
      </c>
      <c r="E38" s="9">
        <f t="shared" si="6"/>
        <v>1.1223965029570584</v>
      </c>
      <c r="F38" s="9">
        <f t="shared" si="7"/>
        <v>1.1892517356646952</v>
      </c>
      <c r="G38" s="9">
        <f t="shared" si="8"/>
        <v>1.259964001028542</v>
      </c>
      <c r="H38" s="9">
        <f t="shared" si="9"/>
        <v>1.3347904345590125</v>
      </c>
      <c r="I38" s="9">
        <f t="shared" si="10"/>
        <v>1.414245307276935</v>
      </c>
      <c r="J38" s="9">
        <f t="shared" si="11"/>
        <v>1.4983286191823091</v>
      </c>
      <c r="K38" s="9">
        <f t="shared" si="12"/>
        <v>1.5875546412959629</v>
      </c>
      <c r="L38" s="9">
        <f t="shared" si="13"/>
        <v>1.6819233736178965</v>
      </c>
      <c r="M38" s="9">
        <f t="shared" si="14"/>
        <v>1.7819490871689379</v>
      </c>
      <c r="N38" s="9">
        <f t="shared" si="15"/>
        <v>1.8878889174595013</v>
      </c>
      <c r="O38" s="9">
        <f t="shared" si="16"/>
        <v>2</v>
      </c>
    </row>
    <row r="39" spans="1:15" ht="16.5" x14ac:dyDescent="0.25">
      <c r="A39" s="7" t="s">
        <v>68</v>
      </c>
      <c r="B39" s="8">
        <v>41.2</v>
      </c>
      <c r="C39" s="7" t="s">
        <v>69</v>
      </c>
      <c r="D39" s="9">
        <f t="shared" si="5"/>
        <v>1.0594660194174756</v>
      </c>
      <c r="E39" s="9">
        <f t="shared" si="6"/>
        <v>1.1225728155339805</v>
      </c>
      <c r="F39" s="9">
        <f t="shared" si="7"/>
        <v>1.1893203883495145</v>
      </c>
      <c r="G39" s="9">
        <f t="shared" si="8"/>
        <v>1.2599514563106795</v>
      </c>
      <c r="H39" s="9">
        <f t="shared" si="9"/>
        <v>1.3349514563106795</v>
      </c>
      <c r="I39" s="9">
        <f t="shared" si="10"/>
        <v>1.4143203883495146</v>
      </c>
      <c r="J39" s="9">
        <f t="shared" si="11"/>
        <v>1.4985436893203883</v>
      </c>
      <c r="K39" s="9">
        <f t="shared" si="12"/>
        <v>1.5876213592233008</v>
      </c>
      <c r="L39" s="9">
        <f t="shared" si="13"/>
        <v>1.6820388349514561</v>
      </c>
      <c r="M39" s="9">
        <f t="shared" si="14"/>
        <v>1.7820388349514562</v>
      </c>
      <c r="N39" s="9">
        <f t="shared" si="15"/>
        <v>1.8878640776699027</v>
      </c>
      <c r="O39" s="9">
        <f t="shared" si="16"/>
        <v>2.0002427184466018</v>
      </c>
    </row>
    <row r="40" spans="1:15" ht="16.5" x14ac:dyDescent="0.25">
      <c r="A40" s="7" t="s">
        <v>70</v>
      </c>
      <c r="B40" s="8">
        <v>43.65</v>
      </c>
      <c r="C40" s="7" t="s">
        <v>71</v>
      </c>
      <c r="D40" s="9">
        <f t="shared" si="5"/>
        <v>1.0595647193585338</v>
      </c>
      <c r="E40" s="9">
        <f t="shared" si="6"/>
        <v>1.1225658648339061</v>
      </c>
      <c r="F40" s="9">
        <f t="shared" si="7"/>
        <v>1.1892325315005727</v>
      </c>
      <c r="G40" s="9">
        <f t="shared" si="8"/>
        <v>1.2600229095074456</v>
      </c>
      <c r="H40" s="9">
        <f t="shared" si="9"/>
        <v>1.3349369988545248</v>
      </c>
      <c r="I40" s="9">
        <f t="shared" si="10"/>
        <v>1.4144329896907217</v>
      </c>
      <c r="J40" s="9">
        <f t="shared" si="11"/>
        <v>1.4985108820160367</v>
      </c>
      <c r="K40" s="9">
        <f t="shared" si="12"/>
        <v>1.5876288659793814</v>
      </c>
      <c r="L40" s="9">
        <f t="shared" si="13"/>
        <v>1.6820160366552119</v>
      </c>
      <c r="M40" s="9">
        <f t="shared" si="14"/>
        <v>1.7819014891179841</v>
      </c>
      <c r="N40" s="9">
        <f t="shared" si="15"/>
        <v>1.8879725085910652</v>
      </c>
      <c r="O40" s="9">
        <f t="shared" si="16"/>
        <v>2.0002290950744559</v>
      </c>
    </row>
    <row r="41" spans="1:15" ht="18.75" x14ac:dyDescent="0.25">
      <c r="A41" s="7" t="s">
        <v>72</v>
      </c>
      <c r="B41" s="8">
        <v>46.25</v>
      </c>
      <c r="C41" s="7" t="s">
        <v>73</v>
      </c>
      <c r="D41" s="9">
        <f t="shared" si="5"/>
        <v>1.0594594594594595</v>
      </c>
      <c r="E41" s="9">
        <f t="shared" si="6"/>
        <v>1.1223783783783783</v>
      </c>
      <c r="F41" s="9">
        <f t="shared" si="7"/>
        <v>1.1891891891891893</v>
      </c>
      <c r="G41" s="9">
        <f t="shared" si="8"/>
        <v>1.259891891891892</v>
      </c>
      <c r="H41" s="9">
        <f t="shared" si="9"/>
        <v>1.334918918918919</v>
      </c>
      <c r="I41" s="9">
        <f t="shared" si="10"/>
        <v>1.4142702702702703</v>
      </c>
      <c r="J41" s="9">
        <f t="shared" si="11"/>
        <v>1.4983783783783784</v>
      </c>
      <c r="K41" s="9">
        <f t="shared" si="12"/>
        <v>1.5874594594594595</v>
      </c>
      <c r="L41" s="9">
        <f t="shared" si="13"/>
        <v>1.6817297297297298</v>
      </c>
      <c r="M41" s="9">
        <f t="shared" si="14"/>
        <v>1.7818378378378377</v>
      </c>
      <c r="N41" s="9">
        <f t="shared" si="15"/>
        <v>1.8877837837837839</v>
      </c>
      <c r="O41" s="9">
        <f t="shared" si="16"/>
        <v>2</v>
      </c>
    </row>
    <row r="42" spans="1:15" ht="16.5" x14ac:dyDescent="0.25">
      <c r="A42" s="7" t="s">
        <v>74</v>
      </c>
      <c r="B42" s="8">
        <v>49</v>
      </c>
      <c r="C42" s="7" t="s">
        <v>75</v>
      </c>
      <c r="D42" s="9">
        <f t="shared" si="5"/>
        <v>1.0593877551020408</v>
      </c>
      <c r="E42" s="9">
        <f t="shared" si="6"/>
        <v>1.1224489795918366</v>
      </c>
      <c r="F42" s="9">
        <f t="shared" si="7"/>
        <v>1.1891836734693879</v>
      </c>
      <c r="G42" s="9">
        <f t="shared" si="8"/>
        <v>1.26</v>
      </c>
      <c r="H42" s="9">
        <f t="shared" si="9"/>
        <v>1.3348979591836734</v>
      </c>
      <c r="I42" s="9">
        <f t="shared" si="10"/>
        <v>1.4142857142857141</v>
      </c>
      <c r="J42" s="9">
        <f t="shared" si="11"/>
        <v>1.4983673469387755</v>
      </c>
      <c r="K42" s="9">
        <f t="shared" si="12"/>
        <v>1.5873469387755101</v>
      </c>
      <c r="L42" s="9">
        <f t="shared" si="13"/>
        <v>1.6818367346938774</v>
      </c>
      <c r="M42" s="9">
        <f t="shared" si="14"/>
        <v>1.7818367346938775</v>
      </c>
      <c r="N42" s="9">
        <f t="shared" si="15"/>
        <v>1.8877551020408163</v>
      </c>
      <c r="O42" s="9">
        <f t="shared" si="16"/>
        <v>2</v>
      </c>
    </row>
    <row r="43" spans="1:15" ht="18.75" x14ac:dyDescent="0.25">
      <c r="A43" s="7" t="s">
        <v>76</v>
      </c>
      <c r="B43" s="8">
        <v>51.91</v>
      </c>
      <c r="C43" s="7" t="s">
        <v>77</v>
      </c>
      <c r="D43" s="9">
        <f t="shared" si="5"/>
        <v>1.0595261028703526</v>
      </c>
      <c r="E43" s="9">
        <f t="shared" si="6"/>
        <v>1.1225197457137355</v>
      </c>
      <c r="F43" s="9">
        <f t="shared" si="7"/>
        <v>1.1893662107493741</v>
      </c>
      <c r="G43" s="9">
        <f t="shared" si="8"/>
        <v>1.2600654979772683</v>
      </c>
      <c r="H43" s="9">
        <f t="shared" si="9"/>
        <v>1.3350028896166442</v>
      </c>
      <c r="I43" s="9">
        <f t="shared" si="10"/>
        <v>1.4143710267771143</v>
      </c>
      <c r="J43" s="9">
        <f t="shared" si="11"/>
        <v>1.4983625505682914</v>
      </c>
      <c r="K43" s="9">
        <f t="shared" si="12"/>
        <v>1.5875553843190138</v>
      </c>
      <c r="L43" s="9">
        <f t="shared" si="13"/>
        <v>1.6819495280292815</v>
      </c>
      <c r="M43" s="9">
        <f t="shared" si="14"/>
        <v>1.7819302639183203</v>
      </c>
      <c r="N43" s="9">
        <f t="shared" si="15"/>
        <v>1.8878828742053555</v>
      </c>
      <c r="O43" s="9">
        <f t="shared" si="16"/>
        <v>2.0001926411096127</v>
      </c>
    </row>
    <row r="44" spans="1:15" ht="16.5" x14ac:dyDescent="0.25">
      <c r="A44" s="7" t="s">
        <v>78</v>
      </c>
      <c r="B44" s="8">
        <v>55</v>
      </c>
      <c r="C44" s="7" t="s">
        <v>79</v>
      </c>
      <c r="D44" s="9">
        <f t="shared" si="5"/>
        <v>1.0594545454545454</v>
      </c>
      <c r="E44" s="9">
        <f t="shared" si="6"/>
        <v>1.1225454545454545</v>
      </c>
      <c r="F44" s="9">
        <f t="shared" si="7"/>
        <v>1.1892727272727273</v>
      </c>
      <c r="G44" s="9">
        <f t="shared" si="8"/>
        <v>1.26</v>
      </c>
      <c r="H44" s="9">
        <f t="shared" si="9"/>
        <v>1.334909090909091</v>
      </c>
      <c r="I44" s="9">
        <f t="shared" si="10"/>
        <v>1.4141818181818182</v>
      </c>
      <c r="J44" s="9">
        <f t="shared" si="11"/>
        <v>1.4983636363636363</v>
      </c>
      <c r="K44" s="9">
        <f t="shared" si="12"/>
        <v>1.5874545454545455</v>
      </c>
      <c r="L44" s="9">
        <f t="shared" si="13"/>
        <v>1.6818181818181819</v>
      </c>
      <c r="M44" s="9">
        <f t="shared" si="14"/>
        <v>1.7818181818181817</v>
      </c>
      <c r="N44" s="9">
        <f t="shared" si="15"/>
        <v>1.8878181818181818</v>
      </c>
      <c r="O44" s="9">
        <f t="shared" si="16"/>
        <v>2</v>
      </c>
    </row>
    <row r="45" spans="1:15" ht="18.75" x14ac:dyDescent="0.25">
      <c r="A45" s="7" t="s">
        <v>80</v>
      </c>
      <c r="B45" s="8">
        <v>58.27</v>
      </c>
      <c r="C45" s="7" t="s">
        <v>81</v>
      </c>
      <c r="D45" s="9">
        <f t="shared" si="5"/>
        <v>1.0595503689720267</v>
      </c>
      <c r="E45" s="9">
        <f t="shared" si="6"/>
        <v>1.1225330358675132</v>
      </c>
      <c r="F45" s="9">
        <f t="shared" si="7"/>
        <v>1.1892912304788055</v>
      </c>
      <c r="G45" s="9">
        <f t="shared" si="8"/>
        <v>1.2599965677020766</v>
      </c>
      <c r="H45" s="9">
        <f t="shared" si="9"/>
        <v>1.3348206624334993</v>
      </c>
      <c r="I45" s="9">
        <f t="shared" si="10"/>
        <v>1.4142783593615924</v>
      </c>
      <c r="J45" s="9">
        <f t="shared" si="11"/>
        <v>1.4983696584863566</v>
      </c>
      <c r="K45" s="9">
        <f t="shared" si="12"/>
        <v>1.5874377896001373</v>
      </c>
      <c r="L45" s="9">
        <f t="shared" si="13"/>
        <v>1.6818259824952806</v>
      </c>
      <c r="M45" s="9">
        <f t="shared" si="14"/>
        <v>1.7818774669641324</v>
      </c>
      <c r="N45" s="9">
        <f t="shared" si="15"/>
        <v>1.8877638579028659</v>
      </c>
      <c r="O45" s="9">
        <f t="shared" si="16"/>
        <v>2</v>
      </c>
    </row>
    <row r="46" spans="1:15" ht="16.5" x14ac:dyDescent="0.25">
      <c r="A46" s="7" t="s">
        <v>82</v>
      </c>
      <c r="B46" s="8">
        <v>61.74</v>
      </c>
      <c r="C46" s="7" t="s">
        <v>83</v>
      </c>
      <c r="D46" s="9">
        <f t="shared" si="5"/>
        <v>1.0594428247489471</v>
      </c>
      <c r="E46" s="9">
        <f t="shared" si="6"/>
        <v>1.1224489795918366</v>
      </c>
      <c r="F46" s="9">
        <f t="shared" si="7"/>
        <v>1.1891804340783934</v>
      </c>
      <c r="G46" s="9">
        <f t="shared" si="8"/>
        <v>1.2597991577583414</v>
      </c>
      <c r="H46" s="9">
        <f t="shared" si="9"/>
        <v>1.3347910592808552</v>
      </c>
      <c r="I46" s="9">
        <f t="shared" si="10"/>
        <v>1.4141561386459345</v>
      </c>
      <c r="J46" s="9">
        <f t="shared" si="11"/>
        <v>1.4982183349530287</v>
      </c>
      <c r="K46" s="9">
        <f t="shared" si="12"/>
        <v>1.5873015873015872</v>
      </c>
      <c r="L46" s="9">
        <f t="shared" si="13"/>
        <v>1.6817298347910592</v>
      </c>
      <c r="M46" s="9">
        <f t="shared" si="14"/>
        <v>1.7816650469711695</v>
      </c>
      <c r="N46" s="9">
        <f t="shared" si="15"/>
        <v>1.8875931324910917</v>
      </c>
      <c r="O46" s="9">
        <f t="shared" si="16"/>
        <v>1.9998380304502752</v>
      </c>
    </row>
    <row r="47" spans="1:15" ht="16.5" x14ac:dyDescent="0.25">
      <c r="A47" s="7" t="s">
        <v>84</v>
      </c>
      <c r="B47" s="8">
        <v>65.41</v>
      </c>
      <c r="C47" s="7" t="s">
        <v>85</v>
      </c>
      <c r="D47" s="9">
        <f t="shared" si="5"/>
        <v>1.0594710288946645</v>
      </c>
      <c r="E47" s="9">
        <f t="shared" si="6"/>
        <v>1.1224583397034094</v>
      </c>
      <c r="F47" s="9">
        <f t="shared" si="7"/>
        <v>1.1891148142485859</v>
      </c>
      <c r="G47" s="9">
        <f t="shared" si="8"/>
        <v>1.2598990979972482</v>
      </c>
      <c r="H47" s="9">
        <f t="shared" si="9"/>
        <v>1.3348111909493963</v>
      </c>
      <c r="I47" s="9">
        <f t="shared" si="10"/>
        <v>1.4141568567497325</v>
      </c>
      <c r="J47" s="9">
        <f t="shared" si="11"/>
        <v>1.4982418590429598</v>
      </c>
      <c r="K47" s="9">
        <f t="shared" si="12"/>
        <v>1.5873719614737809</v>
      </c>
      <c r="L47" s="9">
        <f t="shared" si="13"/>
        <v>1.6817000458645468</v>
      </c>
      <c r="M47" s="9">
        <f t="shared" si="14"/>
        <v>1.7816847576823118</v>
      </c>
      <c r="N47" s="9">
        <f t="shared" si="15"/>
        <v>1.8876318605717781</v>
      </c>
      <c r="O47" s="9">
        <f t="shared" si="16"/>
        <v>1.9998471181776487</v>
      </c>
    </row>
    <row r="48" spans="1:15" ht="18.75" x14ac:dyDescent="0.25">
      <c r="A48" s="7" t="s">
        <v>86</v>
      </c>
      <c r="B48" s="8">
        <v>69.3</v>
      </c>
      <c r="C48" s="7" t="s">
        <v>87</v>
      </c>
      <c r="D48" s="9">
        <f t="shared" si="5"/>
        <v>1.0594516594516594</v>
      </c>
      <c r="E48" s="9">
        <f t="shared" si="6"/>
        <v>1.1223665223665225</v>
      </c>
      <c r="F48" s="9">
        <f t="shared" si="7"/>
        <v>1.1891774891774891</v>
      </c>
      <c r="G48" s="9">
        <f t="shared" si="8"/>
        <v>1.2598845598845601</v>
      </c>
      <c r="H48" s="9">
        <f t="shared" si="9"/>
        <v>1.3347763347763348</v>
      </c>
      <c r="I48" s="9">
        <f t="shared" si="10"/>
        <v>1.4141414141414141</v>
      </c>
      <c r="J48" s="9">
        <f t="shared" si="11"/>
        <v>1.4982683982683984</v>
      </c>
      <c r="K48" s="9">
        <f t="shared" si="12"/>
        <v>1.5873015873015874</v>
      </c>
      <c r="L48" s="9">
        <f t="shared" si="13"/>
        <v>1.6816738816738819</v>
      </c>
      <c r="M48" s="9">
        <f t="shared" si="14"/>
        <v>1.7816738816738817</v>
      </c>
      <c r="N48" s="9">
        <f t="shared" si="15"/>
        <v>1.8875901875901877</v>
      </c>
      <c r="O48" s="9">
        <f t="shared" si="16"/>
        <v>1.9998556998557</v>
      </c>
    </row>
    <row r="49" spans="1:15" ht="16.5" x14ac:dyDescent="0.25">
      <c r="A49" s="7" t="s">
        <v>88</v>
      </c>
      <c r="B49" s="8">
        <v>73.42</v>
      </c>
      <c r="C49" s="7" t="s">
        <v>89</v>
      </c>
      <c r="D49" s="9">
        <f t="shared" si="5"/>
        <v>1.0593843639335332</v>
      </c>
      <c r="E49" s="9">
        <f t="shared" si="6"/>
        <v>1.1224461999455189</v>
      </c>
      <c r="F49" s="9">
        <f t="shared" si="7"/>
        <v>1.1891855080359575</v>
      </c>
      <c r="G49" s="9">
        <f t="shared" si="8"/>
        <v>1.2598746935439935</v>
      </c>
      <c r="H49" s="9">
        <f t="shared" si="9"/>
        <v>1.3347861618087715</v>
      </c>
      <c r="I49" s="9">
        <f t="shared" si="10"/>
        <v>1.414192318169436</v>
      </c>
      <c r="J49" s="9">
        <f t="shared" si="11"/>
        <v>1.4982293652955598</v>
      </c>
      <c r="K49" s="9">
        <f t="shared" si="12"/>
        <v>1.5873059111958594</v>
      </c>
      <c r="L49" s="9">
        <f t="shared" si="13"/>
        <v>1.6816943612094797</v>
      </c>
      <c r="M49" s="9">
        <f t="shared" si="14"/>
        <v>1.7816671206755652</v>
      </c>
      <c r="N49" s="9">
        <f t="shared" si="15"/>
        <v>1.8876327976028331</v>
      </c>
      <c r="O49" s="9">
        <f t="shared" si="16"/>
        <v>1.9998637973304279</v>
      </c>
    </row>
    <row r="50" spans="1:15" ht="18.75" x14ac:dyDescent="0.25">
      <c r="A50" s="7" t="s">
        <v>90</v>
      </c>
      <c r="B50" s="8">
        <v>77.78</v>
      </c>
      <c r="C50" s="7" t="s">
        <v>91</v>
      </c>
      <c r="D50" s="9">
        <f t="shared" si="5"/>
        <v>1.0595268706608383</v>
      </c>
      <c r="E50" s="9">
        <f t="shared" si="6"/>
        <v>1.1225250707122654</v>
      </c>
      <c r="F50" s="9">
        <f t="shared" si="7"/>
        <v>1.1892517356646952</v>
      </c>
      <c r="G50" s="9">
        <f t="shared" si="8"/>
        <v>1.259964001028542</v>
      </c>
      <c r="H50" s="9">
        <f t="shared" si="9"/>
        <v>1.3349190023142194</v>
      </c>
      <c r="I50" s="9">
        <f t="shared" si="10"/>
        <v>1.414245307276935</v>
      </c>
      <c r="J50" s="9">
        <f t="shared" si="11"/>
        <v>1.4983286191823091</v>
      </c>
      <c r="K50" s="9">
        <f t="shared" si="12"/>
        <v>1.5874260735407559</v>
      </c>
      <c r="L50" s="9">
        <f t="shared" si="13"/>
        <v>1.6817948058626897</v>
      </c>
      <c r="M50" s="9">
        <f t="shared" si="14"/>
        <v>1.7818205194137311</v>
      </c>
      <c r="N50" s="9">
        <f t="shared" si="15"/>
        <v>1.8877603497042943</v>
      </c>
      <c r="O50" s="9">
        <f t="shared" si="16"/>
        <v>2</v>
      </c>
    </row>
    <row r="51" spans="1:15" ht="16.5" x14ac:dyDescent="0.25">
      <c r="A51" s="7" t="s">
        <v>92</v>
      </c>
      <c r="B51" s="8">
        <v>82.41</v>
      </c>
      <c r="C51" s="7" t="s">
        <v>93</v>
      </c>
      <c r="D51" s="9">
        <f t="shared" si="5"/>
        <v>1.0594588035432593</v>
      </c>
      <c r="E51" s="9">
        <f t="shared" si="6"/>
        <v>1.1224365975003034</v>
      </c>
      <c r="F51" s="9">
        <f t="shared" si="7"/>
        <v>1.1891760708651864</v>
      </c>
      <c r="G51" s="9">
        <f t="shared" si="8"/>
        <v>1.2599199126319622</v>
      </c>
      <c r="H51" s="9">
        <f t="shared" si="9"/>
        <v>1.3347894672976581</v>
      </c>
      <c r="I51" s="9">
        <f t="shared" si="10"/>
        <v>1.4141487683533553</v>
      </c>
      <c r="J51" s="9">
        <f t="shared" si="11"/>
        <v>1.4982405047931078</v>
      </c>
      <c r="K51" s="9">
        <f t="shared" si="12"/>
        <v>1.5873073656109697</v>
      </c>
      <c r="L51" s="9">
        <f t="shared" si="13"/>
        <v>1.6817133842980221</v>
      </c>
      <c r="M51" s="9">
        <f t="shared" si="14"/>
        <v>1.7817012498483196</v>
      </c>
      <c r="N51" s="9">
        <f t="shared" si="15"/>
        <v>1.8876349957529428</v>
      </c>
      <c r="O51" s="9">
        <f t="shared" si="16"/>
        <v>1.9998786555029731</v>
      </c>
    </row>
    <row r="52" spans="1:15" ht="16.5" x14ac:dyDescent="0.25">
      <c r="A52" s="7" t="s">
        <v>94</v>
      </c>
      <c r="B52" s="8">
        <v>87.31</v>
      </c>
      <c r="C52" s="7" t="s">
        <v>95</v>
      </c>
      <c r="D52" s="9">
        <f t="shared" si="5"/>
        <v>1.0594433627305004</v>
      </c>
      <c r="E52" s="9">
        <f t="shared" si="6"/>
        <v>1.1224372924063681</v>
      </c>
      <c r="F52" s="9">
        <f t="shared" si="7"/>
        <v>1.1892108578627878</v>
      </c>
      <c r="G52" s="9">
        <f t="shared" si="8"/>
        <v>1.259878593517352</v>
      </c>
      <c r="H52" s="9">
        <f t="shared" si="9"/>
        <v>1.3347841026228382</v>
      </c>
      <c r="I52" s="9">
        <f t="shared" si="10"/>
        <v>1.4141564540144314</v>
      </c>
      <c r="J52" s="9">
        <f t="shared" si="11"/>
        <v>1.4982247165273164</v>
      </c>
      <c r="K52" s="9">
        <f t="shared" si="12"/>
        <v>1.587332493414271</v>
      </c>
      <c r="L52" s="9">
        <f t="shared" si="13"/>
        <v>1.6817088535104801</v>
      </c>
      <c r="M52" s="9">
        <f t="shared" si="14"/>
        <v>1.7816974000687207</v>
      </c>
      <c r="N52" s="9">
        <f t="shared" si="15"/>
        <v>1.8876417363417706</v>
      </c>
      <c r="O52" s="9">
        <f t="shared" si="16"/>
        <v>1.9998854655824077</v>
      </c>
    </row>
    <row r="53" spans="1:15" ht="18.75" x14ac:dyDescent="0.25">
      <c r="A53" s="7" t="s">
        <v>96</v>
      </c>
      <c r="B53" s="8">
        <v>92.5</v>
      </c>
      <c r="C53" s="7" t="s">
        <v>97</v>
      </c>
      <c r="D53" s="9">
        <f t="shared" si="5"/>
        <v>1.0594594594594595</v>
      </c>
      <c r="E53" s="9">
        <f t="shared" si="6"/>
        <v>1.1224864864864865</v>
      </c>
      <c r="F53" s="9">
        <f t="shared" si="7"/>
        <v>1.1891891891891893</v>
      </c>
      <c r="G53" s="9">
        <f t="shared" si="8"/>
        <v>1.259891891891892</v>
      </c>
      <c r="H53" s="9">
        <f t="shared" si="9"/>
        <v>1.3348108108108108</v>
      </c>
      <c r="I53" s="9">
        <f t="shared" si="10"/>
        <v>1.4141621621621623</v>
      </c>
      <c r="J53" s="9">
        <f t="shared" si="11"/>
        <v>1.4982702702702704</v>
      </c>
      <c r="K53" s="9">
        <f t="shared" si="12"/>
        <v>1.5873513513513515</v>
      </c>
      <c r="L53" s="9">
        <f t="shared" si="13"/>
        <v>1.6817297297297298</v>
      </c>
      <c r="M53" s="9">
        <f t="shared" si="14"/>
        <v>1.7817297297297296</v>
      </c>
      <c r="N53" s="9">
        <f t="shared" si="15"/>
        <v>1.8876756756756758</v>
      </c>
      <c r="O53" s="9">
        <f t="shared" si="16"/>
        <v>2</v>
      </c>
    </row>
    <row r="54" spans="1:15" ht="16.5" x14ac:dyDescent="0.25">
      <c r="A54" s="7" t="s">
        <v>98</v>
      </c>
      <c r="B54" s="8">
        <v>98</v>
      </c>
      <c r="C54" s="7" t="s">
        <v>99</v>
      </c>
      <c r="D54" s="9">
        <f t="shared" si="5"/>
        <v>1.0594897959183673</v>
      </c>
      <c r="E54" s="9">
        <f t="shared" si="6"/>
        <v>1.1224489795918366</v>
      </c>
      <c r="F54" s="9">
        <f t="shared" si="7"/>
        <v>1.1891836734693879</v>
      </c>
      <c r="G54" s="9">
        <f t="shared" si="8"/>
        <v>1.2598979591836734</v>
      </c>
      <c r="H54" s="9">
        <f t="shared" si="9"/>
        <v>1.334795918367347</v>
      </c>
      <c r="I54" s="9">
        <f t="shared" si="10"/>
        <v>1.4141836734693878</v>
      </c>
      <c r="J54" s="9">
        <f t="shared" si="11"/>
        <v>1.4982653061224491</v>
      </c>
      <c r="K54" s="9">
        <f t="shared" si="12"/>
        <v>1.5873469387755101</v>
      </c>
      <c r="L54" s="9">
        <f t="shared" si="13"/>
        <v>1.681734693877551</v>
      </c>
      <c r="M54" s="9">
        <f t="shared" si="14"/>
        <v>1.7817346938775511</v>
      </c>
      <c r="N54" s="9">
        <f t="shared" si="15"/>
        <v>1.8877551020408163</v>
      </c>
      <c r="O54" s="9">
        <f t="shared" si="16"/>
        <v>2</v>
      </c>
    </row>
    <row r="55" spans="1:15" ht="18.75" x14ac:dyDescent="0.25">
      <c r="A55" s="7" t="s">
        <v>100</v>
      </c>
      <c r="B55" s="8">
        <v>103.83</v>
      </c>
      <c r="C55" s="7" t="s">
        <v>101</v>
      </c>
      <c r="D55" s="9">
        <f t="shared" si="5"/>
        <v>1.059424058557257</v>
      </c>
      <c r="E55" s="9">
        <f t="shared" si="6"/>
        <v>1.1224116344023887</v>
      </c>
      <c r="F55" s="9">
        <f t="shared" si="7"/>
        <v>1.1891553500914958</v>
      </c>
      <c r="G55" s="9">
        <f t="shared" si="8"/>
        <v>1.25984782818068</v>
      </c>
      <c r="H55" s="9">
        <f t="shared" si="9"/>
        <v>1.3347780025040932</v>
      </c>
      <c r="I55" s="9">
        <f t="shared" si="10"/>
        <v>1.4141384956178369</v>
      </c>
      <c r="J55" s="9">
        <f t="shared" si="11"/>
        <v>1.4982182413560627</v>
      </c>
      <c r="K55" s="9">
        <f t="shared" si="12"/>
        <v>1.587306173552923</v>
      </c>
      <c r="L55" s="9">
        <f t="shared" si="13"/>
        <v>1.6816912260425698</v>
      </c>
      <c r="M55" s="9">
        <f t="shared" si="14"/>
        <v>1.7817586439372051</v>
      </c>
      <c r="N55" s="9">
        <f t="shared" si="15"/>
        <v>1.8877010497929307</v>
      </c>
      <c r="O55" s="9">
        <f t="shared" si="16"/>
        <v>1.9999036887219495</v>
      </c>
    </row>
    <row r="56" spans="1:15" ht="16.5" x14ac:dyDescent="0.25">
      <c r="A56" s="7" t="s">
        <v>102</v>
      </c>
      <c r="B56" s="8">
        <v>110</v>
      </c>
      <c r="C56" s="7" t="s">
        <v>103</v>
      </c>
      <c r="D56" s="9">
        <f t="shared" si="5"/>
        <v>1.0594545454545454</v>
      </c>
      <c r="E56" s="9">
        <f t="shared" si="6"/>
        <v>1.1224545454545454</v>
      </c>
      <c r="F56" s="9">
        <f t="shared" si="7"/>
        <v>1.1891818181818181</v>
      </c>
      <c r="G56" s="9">
        <f t="shared" si="8"/>
        <v>1.2599090909090909</v>
      </c>
      <c r="H56" s="9">
        <f t="shared" si="9"/>
        <v>1.3348181818181819</v>
      </c>
      <c r="I56" s="9">
        <f t="shared" si="10"/>
        <v>1.4141818181818182</v>
      </c>
      <c r="J56" s="9">
        <f t="shared" si="11"/>
        <v>1.4982727272727272</v>
      </c>
      <c r="K56" s="9">
        <f t="shared" si="12"/>
        <v>1.5873636363636365</v>
      </c>
      <c r="L56" s="9">
        <f t="shared" si="13"/>
        <v>1.6818181818181819</v>
      </c>
      <c r="M56" s="9">
        <f t="shared" si="14"/>
        <v>1.7818181818181817</v>
      </c>
      <c r="N56" s="9">
        <f t="shared" si="15"/>
        <v>1.8877272727272727</v>
      </c>
      <c r="O56" s="9">
        <f t="shared" si="16"/>
        <v>2</v>
      </c>
    </row>
    <row r="57" spans="1:15" ht="18.75" x14ac:dyDescent="0.25">
      <c r="A57" s="7" t="s">
        <v>104</v>
      </c>
      <c r="B57" s="8">
        <v>116.54</v>
      </c>
      <c r="C57" s="7" t="s">
        <v>105</v>
      </c>
      <c r="D57" s="9">
        <f t="shared" si="5"/>
        <v>1.0594645615239402</v>
      </c>
      <c r="E57" s="9">
        <f t="shared" si="6"/>
        <v>1.1224472284194267</v>
      </c>
      <c r="F57" s="9">
        <f t="shared" si="7"/>
        <v>1.189205423030719</v>
      </c>
      <c r="G57" s="9">
        <f t="shared" si="8"/>
        <v>1.2599107602539901</v>
      </c>
      <c r="H57" s="9">
        <f t="shared" si="9"/>
        <v>1.3348206624334993</v>
      </c>
      <c r="I57" s="9">
        <f t="shared" si="10"/>
        <v>1.4141925519135061</v>
      </c>
      <c r="J57" s="9">
        <f t="shared" si="11"/>
        <v>1.4982838510382701</v>
      </c>
      <c r="K57" s="9">
        <f t="shared" si="12"/>
        <v>1.5874377896001373</v>
      </c>
      <c r="L57" s="9">
        <f t="shared" si="13"/>
        <v>1.6818259824952806</v>
      </c>
      <c r="M57" s="9">
        <f t="shared" si="14"/>
        <v>1.7817916595160459</v>
      </c>
      <c r="N57" s="9">
        <f t="shared" si="15"/>
        <v>1.8877638579028659</v>
      </c>
      <c r="O57" s="9">
        <f t="shared" si="16"/>
        <v>2</v>
      </c>
    </row>
    <row r="58" spans="1:15" ht="16.5" x14ac:dyDescent="0.25">
      <c r="A58" s="7" t="s">
        <v>106</v>
      </c>
      <c r="B58" s="8">
        <v>123.47</v>
      </c>
      <c r="C58" s="7" t="s">
        <v>107</v>
      </c>
      <c r="D58" s="9">
        <f t="shared" si="5"/>
        <v>1.059447639102616</v>
      </c>
      <c r="E58" s="9">
        <f t="shared" si="6"/>
        <v>1.122458896898032</v>
      </c>
      <c r="F58" s="9">
        <f t="shared" si="7"/>
        <v>1.1891957560541022</v>
      </c>
      <c r="G58" s="9">
        <f t="shared" si="8"/>
        <v>1.2599011905726087</v>
      </c>
      <c r="H58" s="9">
        <f t="shared" si="9"/>
        <v>1.3348181744553334</v>
      </c>
      <c r="I58" s="9">
        <f t="shared" si="10"/>
        <v>1.4141896817040578</v>
      </c>
      <c r="J58" s="9">
        <f t="shared" si="11"/>
        <v>1.4983396776544911</v>
      </c>
      <c r="K58" s="9">
        <f t="shared" si="12"/>
        <v>1.5874301449744876</v>
      </c>
      <c r="L58" s="9">
        <f t="shared" si="13"/>
        <v>1.681785048999757</v>
      </c>
      <c r="M58" s="9">
        <f t="shared" si="14"/>
        <v>1.7818093463999352</v>
      </c>
      <c r="N58" s="9">
        <f t="shared" si="15"/>
        <v>1.8877460111768043</v>
      </c>
      <c r="O58" s="9">
        <f t="shared" si="16"/>
        <v>2</v>
      </c>
    </row>
    <row r="59" spans="1:15" ht="16.5" x14ac:dyDescent="0.25">
      <c r="A59" s="7" t="s">
        <v>108</v>
      </c>
      <c r="B59" s="8">
        <v>130.81</v>
      </c>
      <c r="C59" s="7" t="s">
        <v>109</v>
      </c>
      <c r="D59" s="9">
        <f t="shared" si="5"/>
        <v>1.0594755752618301</v>
      </c>
      <c r="E59" s="9">
        <f t="shared" si="6"/>
        <v>1.1224677012460822</v>
      </c>
      <c r="F59" s="9">
        <f t="shared" si="7"/>
        <v>1.1892057182172617</v>
      </c>
      <c r="G59" s="9">
        <f t="shared" si="8"/>
        <v>1.2599189664398747</v>
      </c>
      <c r="H59" s="9">
        <f t="shared" si="9"/>
        <v>1.3348367861784267</v>
      </c>
      <c r="I59" s="9">
        <f t="shared" si="10"/>
        <v>1.4142649644522589</v>
      </c>
      <c r="J59" s="9">
        <f t="shared" si="11"/>
        <v>1.4983563947710419</v>
      </c>
      <c r="K59" s="9">
        <f t="shared" si="12"/>
        <v>1.5874168641541166</v>
      </c>
      <c r="L59" s="9">
        <f t="shared" si="13"/>
        <v>1.6818286063756593</v>
      </c>
      <c r="M59" s="9">
        <f t="shared" si="14"/>
        <v>1.7818209617001759</v>
      </c>
      <c r="N59" s="9">
        <f t="shared" si="15"/>
        <v>1.8877761639018422</v>
      </c>
      <c r="O59" s="9">
        <f t="shared" si="16"/>
        <v>2.0000764467548353</v>
      </c>
    </row>
    <row r="60" spans="1:15" ht="18.75" x14ac:dyDescent="0.25">
      <c r="A60" s="7" t="s">
        <v>110</v>
      </c>
      <c r="B60" s="8">
        <v>138.59</v>
      </c>
      <c r="C60" s="7" t="s">
        <v>111</v>
      </c>
      <c r="D60" s="9">
        <f t="shared" si="5"/>
        <v>1.0594559492026843</v>
      </c>
      <c r="E60" s="9">
        <f t="shared" si="6"/>
        <v>1.1224475070351396</v>
      </c>
      <c r="F60" s="9">
        <f t="shared" si="7"/>
        <v>1.1891911393318422</v>
      </c>
      <c r="G60" s="9">
        <f t="shared" si="8"/>
        <v>1.2599033119272676</v>
      </c>
      <c r="H60" s="9">
        <f t="shared" si="9"/>
        <v>1.3348726459340501</v>
      </c>
      <c r="I60" s="9">
        <f t="shared" si="10"/>
        <v>1.414243451908507</v>
      </c>
      <c r="J60" s="9">
        <f t="shared" si="11"/>
        <v>1.498304350963273</v>
      </c>
      <c r="K60" s="9">
        <f t="shared" si="12"/>
        <v>1.5874161194891405</v>
      </c>
      <c r="L60" s="9">
        <f t="shared" si="13"/>
        <v>1.681795223320586</v>
      </c>
      <c r="M60" s="9">
        <f t="shared" si="14"/>
        <v>1.7818024388484017</v>
      </c>
      <c r="N60" s="9">
        <f t="shared" si="15"/>
        <v>1.8877985424633812</v>
      </c>
      <c r="O60" s="9">
        <f t="shared" si="16"/>
        <v>2</v>
      </c>
    </row>
    <row r="61" spans="1:15" ht="16.5" x14ac:dyDescent="0.25">
      <c r="A61" s="7" t="s">
        <v>112</v>
      </c>
      <c r="B61" s="8">
        <v>146.83000000000001</v>
      </c>
      <c r="C61" s="7" t="s">
        <v>113</v>
      </c>
      <c r="D61" s="9">
        <f t="shared" si="5"/>
        <v>1.0594565143363073</v>
      </c>
      <c r="E61" s="9">
        <f t="shared" si="6"/>
        <v>1.1224545392630934</v>
      </c>
      <c r="F61" s="9">
        <f t="shared" si="7"/>
        <v>1.1891983926990397</v>
      </c>
      <c r="G61" s="9">
        <f t="shared" si="8"/>
        <v>1.2599604985357216</v>
      </c>
      <c r="H61" s="9">
        <f t="shared" si="9"/>
        <v>1.3348770687189266</v>
      </c>
      <c r="I61" s="9">
        <f t="shared" si="10"/>
        <v>1.4142205271402302</v>
      </c>
      <c r="J61" s="9">
        <f t="shared" si="11"/>
        <v>1.4983314036641011</v>
      </c>
      <c r="K61" s="9">
        <f t="shared" si="12"/>
        <v>1.5874140162092214</v>
      </c>
      <c r="L61" s="9">
        <f t="shared" si="13"/>
        <v>1.6818088946400598</v>
      </c>
      <c r="M61" s="9">
        <f t="shared" si="14"/>
        <v>1.7818565688210855</v>
      </c>
      <c r="N61" s="9">
        <f t="shared" si="15"/>
        <v>1.8877613566709799</v>
      </c>
      <c r="O61" s="9">
        <f t="shared" si="16"/>
        <v>2</v>
      </c>
    </row>
    <row r="62" spans="1:15" ht="18.75" x14ac:dyDescent="0.25">
      <c r="A62" s="7" t="s">
        <v>114</v>
      </c>
      <c r="B62" s="8">
        <v>155.56</v>
      </c>
      <c r="C62" s="7" t="s">
        <v>115</v>
      </c>
      <c r="D62" s="9">
        <f t="shared" si="5"/>
        <v>1.0594625867832348</v>
      </c>
      <c r="E62" s="9">
        <f t="shared" si="6"/>
        <v>1.1224607868346619</v>
      </c>
      <c r="F62" s="9">
        <f t="shared" si="7"/>
        <v>1.1892517356646952</v>
      </c>
      <c r="G62" s="9">
        <f t="shared" si="8"/>
        <v>1.259964001028542</v>
      </c>
      <c r="H62" s="9">
        <f t="shared" si="9"/>
        <v>1.3348547184366162</v>
      </c>
      <c r="I62" s="9">
        <f t="shared" si="10"/>
        <v>1.414245307276935</v>
      </c>
      <c r="J62" s="9">
        <f t="shared" si="11"/>
        <v>1.4983286191823091</v>
      </c>
      <c r="K62" s="9">
        <f t="shared" si="12"/>
        <v>1.5874260735407559</v>
      </c>
      <c r="L62" s="9">
        <f t="shared" si="13"/>
        <v>1.6818590897402932</v>
      </c>
      <c r="M62" s="9">
        <f t="shared" si="14"/>
        <v>1.7818205194137311</v>
      </c>
      <c r="N62" s="9">
        <f t="shared" si="15"/>
        <v>1.8877603497042943</v>
      </c>
      <c r="O62" s="9">
        <f t="shared" si="16"/>
        <v>2.0000642838776033</v>
      </c>
    </row>
    <row r="63" spans="1:15" ht="16.5" x14ac:dyDescent="0.25">
      <c r="A63" s="7" t="s">
        <v>116</v>
      </c>
      <c r="B63" s="8">
        <v>164.81</v>
      </c>
      <c r="C63" s="7" t="s">
        <v>117</v>
      </c>
      <c r="D63" s="9">
        <f t="shared" si="5"/>
        <v>1.0594624112614526</v>
      </c>
      <c r="E63" s="9">
        <f t="shared" si="6"/>
        <v>1.122504702384564</v>
      </c>
      <c r="F63" s="9">
        <f t="shared" si="7"/>
        <v>1.1892482252290517</v>
      </c>
      <c r="G63" s="9">
        <f t="shared" si="8"/>
        <v>1.2599356835143498</v>
      </c>
      <c r="H63" s="9">
        <f t="shared" si="9"/>
        <v>1.3348704568897518</v>
      </c>
      <c r="I63" s="9">
        <f t="shared" si="10"/>
        <v>1.4142345731448336</v>
      </c>
      <c r="J63" s="9">
        <f t="shared" si="11"/>
        <v>1.4983314119288877</v>
      </c>
      <c r="K63" s="9">
        <f t="shared" si="12"/>
        <v>1.587464352891208</v>
      </c>
      <c r="L63" s="9">
        <f t="shared" si="13"/>
        <v>1.6818154238213701</v>
      </c>
      <c r="M63" s="9">
        <f t="shared" si="14"/>
        <v>1.7818093562283843</v>
      </c>
      <c r="N63" s="9">
        <f t="shared" si="15"/>
        <v>1.8878102056914021</v>
      </c>
      <c r="O63" s="9">
        <f t="shared" si="16"/>
        <v>2.0000606759298587</v>
      </c>
    </row>
    <row r="64" spans="1:15" ht="16.5" x14ac:dyDescent="0.25">
      <c r="A64" s="7" t="s">
        <v>118</v>
      </c>
      <c r="B64" s="8">
        <v>174.61</v>
      </c>
      <c r="C64" s="7" t="s">
        <v>119</v>
      </c>
      <c r="D64" s="9">
        <f t="shared" si="5"/>
        <v>1.0595040375694404</v>
      </c>
      <c r="E64" s="9">
        <f t="shared" si="6"/>
        <v>1.1225015749384342</v>
      </c>
      <c r="F64" s="9">
        <f t="shared" si="7"/>
        <v>1.1892216940610503</v>
      </c>
      <c r="G64" s="9">
        <f t="shared" si="8"/>
        <v>1.259950747379875</v>
      </c>
      <c r="H64" s="9">
        <f t="shared" si="9"/>
        <v>1.3348605463604604</v>
      </c>
      <c r="I64" s="9">
        <f t="shared" si="10"/>
        <v>1.4142374434453924</v>
      </c>
      <c r="J64" s="9">
        <f t="shared" si="11"/>
        <v>1.4983677910772577</v>
      </c>
      <c r="K64" s="9">
        <f t="shared" si="12"/>
        <v>1.5874234007216081</v>
      </c>
      <c r="L64" s="9">
        <f t="shared" si="13"/>
        <v>1.6818051657980642</v>
      </c>
      <c r="M64" s="9">
        <f t="shared" si="14"/>
        <v>1.7818567092377295</v>
      </c>
      <c r="N64" s="9">
        <f t="shared" si="15"/>
        <v>1.8878071129946736</v>
      </c>
      <c r="O64" s="9">
        <f t="shared" si="16"/>
        <v>2.0000572704885173</v>
      </c>
    </row>
    <row r="65" spans="1:15" ht="18.75" x14ac:dyDescent="0.25">
      <c r="A65" s="7" t="s">
        <v>120</v>
      </c>
      <c r="B65" s="8">
        <v>185</v>
      </c>
      <c r="C65" s="7" t="s">
        <v>121</v>
      </c>
      <c r="D65" s="9">
        <f t="shared" si="5"/>
        <v>1.0594594594594595</v>
      </c>
      <c r="E65" s="9">
        <f t="shared" si="6"/>
        <v>1.1224324324324324</v>
      </c>
      <c r="F65" s="9">
        <f t="shared" si="7"/>
        <v>1.1891891891891893</v>
      </c>
      <c r="G65" s="9">
        <f t="shared" si="8"/>
        <v>1.259891891891892</v>
      </c>
      <c r="H65" s="9">
        <f t="shared" si="9"/>
        <v>1.3348108108108108</v>
      </c>
      <c r="I65" s="9">
        <f t="shared" si="10"/>
        <v>1.4142162162162162</v>
      </c>
      <c r="J65" s="9">
        <f t="shared" si="11"/>
        <v>1.4982702702702704</v>
      </c>
      <c r="K65" s="9">
        <f t="shared" si="12"/>
        <v>1.5873513513513515</v>
      </c>
      <c r="L65" s="9">
        <f t="shared" si="13"/>
        <v>1.6817837837837837</v>
      </c>
      <c r="M65" s="9">
        <f t="shared" si="14"/>
        <v>1.7817837837837838</v>
      </c>
      <c r="N65" s="9">
        <f t="shared" si="15"/>
        <v>1.8877297297297297</v>
      </c>
      <c r="O65" s="9">
        <f t="shared" si="16"/>
        <v>1.9999459459459461</v>
      </c>
    </row>
    <row r="66" spans="1:15" ht="16.5" x14ac:dyDescent="0.25">
      <c r="A66" s="7" t="s">
        <v>122</v>
      </c>
      <c r="B66" s="8">
        <v>196</v>
      </c>
      <c r="C66" s="7" t="s">
        <v>123</v>
      </c>
      <c r="D66" s="9">
        <f t="shared" si="5"/>
        <v>1.0594387755102042</v>
      </c>
      <c r="E66" s="9">
        <f t="shared" si="6"/>
        <v>1.1224489795918366</v>
      </c>
      <c r="F66" s="9">
        <f t="shared" si="7"/>
        <v>1.1891836734693879</v>
      </c>
      <c r="G66" s="9">
        <f t="shared" si="8"/>
        <v>1.2598979591836734</v>
      </c>
      <c r="H66" s="9">
        <f t="shared" si="9"/>
        <v>1.3348469387755102</v>
      </c>
      <c r="I66" s="9">
        <f t="shared" si="10"/>
        <v>1.4141836734693878</v>
      </c>
      <c r="J66" s="9">
        <f t="shared" si="11"/>
        <v>1.4982653061224491</v>
      </c>
      <c r="K66" s="9">
        <f t="shared" si="12"/>
        <v>1.5873979591836735</v>
      </c>
      <c r="L66" s="9">
        <f t="shared" si="13"/>
        <v>1.6817857142857142</v>
      </c>
      <c r="M66" s="9">
        <f t="shared" si="14"/>
        <v>1.7817857142857143</v>
      </c>
      <c r="N66" s="9">
        <f t="shared" si="15"/>
        <v>1.8877040816326531</v>
      </c>
      <c r="O66" s="9">
        <f t="shared" si="16"/>
        <v>2</v>
      </c>
    </row>
    <row r="67" spans="1:15" ht="18.75" x14ac:dyDescent="0.25">
      <c r="A67" s="7" t="s">
        <v>124</v>
      </c>
      <c r="B67" s="8">
        <v>207.65</v>
      </c>
      <c r="C67" s="7" t="s">
        <v>125</v>
      </c>
      <c r="D67" s="9">
        <f t="shared" si="5"/>
        <v>1.059475078256682</v>
      </c>
      <c r="E67" s="9">
        <f t="shared" si="6"/>
        <v>1.122465687454852</v>
      </c>
      <c r="F67" s="9">
        <f t="shared" si="7"/>
        <v>1.1892126173850228</v>
      </c>
      <c r="G67" s="9">
        <f t="shared" si="8"/>
        <v>1.2599566578377077</v>
      </c>
      <c r="H67" s="9">
        <f t="shared" si="9"/>
        <v>1.3348422826872142</v>
      </c>
      <c r="I67" s="9">
        <f t="shared" si="10"/>
        <v>1.4142065976402602</v>
      </c>
      <c r="J67" s="9">
        <f t="shared" si="11"/>
        <v>1.4983385504454612</v>
      </c>
      <c r="K67" s="9">
        <f t="shared" si="12"/>
        <v>1.5874307729352275</v>
      </c>
      <c r="L67" s="9">
        <f t="shared" si="13"/>
        <v>1.6818203708162773</v>
      </c>
      <c r="M67" s="9">
        <f t="shared" si="14"/>
        <v>1.7817962918372261</v>
      </c>
      <c r="N67" s="9">
        <f t="shared" si="15"/>
        <v>1.8877919576209967</v>
      </c>
      <c r="O67" s="9">
        <f t="shared" si="16"/>
        <v>2</v>
      </c>
    </row>
    <row r="68" spans="1:15" ht="16.5" x14ac:dyDescent="0.25">
      <c r="A68" s="7" t="s">
        <v>126</v>
      </c>
      <c r="B68" s="8">
        <v>220</v>
      </c>
      <c r="C68" s="7" t="s">
        <v>127</v>
      </c>
      <c r="D68" s="9">
        <f t="shared" si="5"/>
        <v>1.0594545454545454</v>
      </c>
      <c r="E68" s="9">
        <f t="shared" si="6"/>
        <v>1.1224545454545454</v>
      </c>
      <c r="F68" s="9">
        <f t="shared" si="7"/>
        <v>1.1892272727272728</v>
      </c>
      <c r="G68" s="9">
        <f t="shared" si="8"/>
        <v>1.2599090909090909</v>
      </c>
      <c r="H68" s="9">
        <f t="shared" si="9"/>
        <v>1.3348181818181819</v>
      </c>
      <c r="I68" s="9">
        <f t="shared" si="10"/>
        <v>1.4142272727272727</v>
      </c>
      <c r="J68" s="9">
        <f t="shared" si="11"/>
        <v>1.4983181818181819</v>
      </c>
      <c r="K68" s="9">
        <f t="shared" si="12"/>
        <v>1.587409090909091</v>
      </c>
      <c r="L68" s="9">
        <f t="shared" si="13"/>
        <v>1.6817727272727274</v>
      </c>
      <c r="M68" s="9">
        <f t="shared" si="14"/>
        <v>1.7818181818181817</v>
      </c>
      <c r="N68" s="9">
        <f t="shared" si="15"/>
        <v>1.8877272727272727</v>
      </c>
      <c r="O68" s="9">
        <f t="shared" si="16"/>
        <v>2</v>
      </c>
    </row>
    <row r="69" spans="1:15" ht="18.75" x14ac:dyDescent="0.25">
      <c r="A69" s="7" t="s">
        <v>128</v>
      </c>
      <c r="B69" s="8">
        <v>233.08</v>
      </c>
      <c r="C69" s="7" t="s">
        <v>129</v>
      </c>
      <c r="D69" s="9">
        <f t="shared" si="5"/>
        <v>1.0594645615239402</v>
      </c>
      <c r="E69" s="9">
        <f t="shared" si="6"/>
        <v>1.1224901321434699</v>
      </c>
      <c r="F69" s="9">
        <f t="shared" si="7"/>
        <v>1.189205423030719</v>
      </c>
      <c r="G69" s="9">
        <f t="shared" si="8"/>
        <v>1.2599107602539901</v>
      </c>
      <c r="H69" s="9">
        <f t="shared" si="9"/>
        <v>1.3348635661575423</v>
      </c>
      <c r="I69" s="9">
        <f t="shared" si="10"/>
        <v>1.4142354556375492</v>
      </c>
      <c r="J69" s="9">
        <f t="shared" si="11"/>
        <v>1.4983267547623134</v>
      </c>
      <c r="K69" s="9">
        <f t="shared" si="12"/>
        <v>1.587394885876094</v>
      </c>
      <c r="L69" s="9">
        <f t="shared" si="13"/>
        <v>1.6818259824952806</v>
      </c>
      <c r="M69" s="9">
        <f t="shared" si="14"/>
        <v>1.7817916595160459</v>
      </c>
      <c r="N69" s="9">
        <f t="shared" si="15"/>
        <v>1.8877638579028659</v>
      </c>
      <c r="O69" s="9">
        <f t="shared" si="16"/>
        <v>2</v>
      </c>
    </row>
    <row r="70" spans="1:15" ht="16.5" x14ac:dyDescent="0.25">
      <c r="A70" s="7" t="s">
        <v>130</v>
      </c>
      <c r="B70" s="8">
        <v>246.94</v>
      </c>
      <c r="C70" s="7" t="s">
        <v>131</v>
      </c>
      <c r="D70" s="9">
        <f t="shared" si="5"/>
        <v>1.0594881347695797</v>
      </c>
      <c r="E70" s="9">
        <f t="shared" si="6"/>
        <v>1.122458896898032</v>
      </c>
      <c r="F70" s="9">
        <f t="shared" si="7"/>
        <v>1.1891957560541022</v>
      </c>
      <c r="G70" s="9">
        <f t="shared" si="8"/>
        <v>1.2599416862395723</v>
      </c>
      <c r="H70" s="9">
        <f t="shared" si="9"/>
        <v>1.3348586701222969</v>
      </c>
      <c r="I70" s="9">
        <f t="shared" si="10"/>
        <v>1.4142301773710213</v>
      </c>
      <c r="J70" s="9">
        <f t="shared" si="11"/>
        <v>1.4982991819875273</v>
      </c>
      <c r="K70" s="9">
        <f t="shared" si="12"/>
        <v>1.5874301449744876</v>
      </c>
      <c r="L70" s="9">
        <f t="shared" si="13"/>
        <v>1.681785048999757</v>
      </c>
      <c r="M70" s="9">
        <f t="shared" si="14"/>
        <v>1.7818093463999352</v>
      </c>
      <c r="N70" s="9">
        <f t="shared" si="15"/>
        <v>1.8877460111768043</v>
      </c>
      <c r="O70" s="9">
        <f t="shared" si="16"/>
        <v>2</v>
      </c>
    </row>
    <row r="71" spans="1:15" ht="16.5" x14ac:dyDescent="0.25">
      <c r="A71" s="7" t="s">
        <v>132</v>
      </c>
      <c r="B71" s="8">
        <v>261.63</v>
      </c>
      <c r="C71" s="7" t="s">
        <v>133</v>
      </c>
      <c r="D71" s="9">
        <f t="shared" si="5"/>
        <v>1.059435080074915</v>
      </c>
      <c r="E71" s="9">
        <f t="shared" si="6"/>
        <v>1.1224247983793909</v>
      </c>
      <c r="F71" s="9">
        <f t="shared" si="7"/>
        <v>1.1891984864121088</v>
      </c>
      <c r="G71" s="9">
        <f t="shared" si="8"/>
        <v>1.2599090318388564</v>
      </c>
      <c r="H71" s="9">
        <f t="shared" si="9"/>
        <v>1.3348239880747621</v>
      </c>
      <c r="I71" s="9">
        <f t="shared" si="10"/>
        <v>1.4141726866185071</v>
      </c>
      <c r="J71" s="9">
        <f t="shared" si="11"/>
        <v>1.4982991247181134</v>
      </c>
      <c r="K71" s="9">
        <f t="shared" si="12"/>
        <v>1.5873561900393687</v>
      </c>
      <c r="L71" s="9">
        <f t="shared" si="13"/>
        <v>1.6817643236631885</v>
      </c>
      <c r="M71" s="9">
        <f t="shared" si="14"/>
        <v>1.7817528570882546</v>
      </c>
      <c r="N71" s="9">
        <f t="shared" si="15"/>
        <v>1.8877040094790354</v>
      </c>
      <c r="O71" s="9">
        <f t="shared" si="16"/>
        <v>1.9999617780835532</v>
      </c>
    </row>
    <row r="72" spans="1:15" ht="18.75" x14ac:dyDescent="0.25">
      <c r="A72" s="7" t="s">
        <v>134</v>
      </c>
      <c r="B72" s="8">
        <v>277.18</v>
      </c>
      <c r="C72" s="7" t="s">
        <v>135</v>
      </c>
      <c r="D72" s="9">
        <f t="shared" si="5"/>
        <v>1.0594559492026843</v>
      </c>
      <c r="E72" s="9">
        <f t="shared" si="6"/>
        <v>1.1224835846742189</v>
      </c>
      <c r="F72" s="9">
        <f t="shared" si="7"/>
        <v>1.1892272169709215</v>
      </c>
      <c r="G72" s="9">
        <f t="shared" si="8"/>
        <v>1.2599393895663469</v>
      </c>
      <c r="H72" s="9">
        <f t="shared" si="9"/>
        <v>1.3348365682949708</v>
      </c>
      <c r="I72" s="9">
        <f t="shared" si="10"/>
        <v>1.414243451908507</v>
      </c>
      <c r="J72" s="9">
        <f t="shared" si="11"/>
        <v>1.498304350963273</v>
      </c>
      <c r="K72" s="9">
        <f t="shared" si="12"/>
        <v>1.5874161194891405</v>
      </c>
      <c r="L72" s="9">
        <f t="shared" si="13"/>
        <v>1.681795223320586</v>
      </c>
      <c r="M72" s="9">
        <f t="shared" si="14"/>
        <v>1.7818024388484017</v>
      </c>
      <c r="N72" s="9">
        <f t="shared" si="15"/>
        <v>1.8877624648243019</v>
      </c>
      <c r="O72" s="9">
        <f t="shared" si="16"/>
        <v>2.0012266397286962</v>
      </c>
    </row>
    <row r="73" spans="1:15" ht="16.5" x14ac:dyDescent="0.25">
      <c r="A73" s="7" t="s">
        <v>136</v>
      </c>
      <c r="B73" s="8">
        <v>293.66000000000003</v>
      </c>
      <c r="C73" s="7" t="s">
        <v>137</v>
      </c>
      <c r="D73" s="9">
        <f t="shared" si="5"/>
        <v>1.0594905673227542</v>
      </c>
      <c r="E73" s="9">
        <f t="shared" si="6"/>
        <v>1.1224885922495402</v>
      </c>
      <c r="F73" s="9">
        <f t="shared" si="7"/>
        <v>1.1892324456854866</v>
      </c>
      <c r="G73" s="9">
        <f t="shared" si="8"/>
        <v>1.2599264455492747</v>
      </c>
      <c r="H73" s="9">
        <f t="shared" si="9"/>
        <v>1.3348770687189266</v>
      </c>
      <c r="I73" s="9">
        <f t="shared" si="10"/>
        <v>1.4142205271402302</v>
      </c>
      <c r="J73" s="9">
        <f t="shared" si="11"/>
        <v>1.4983314036641011</v>
      </c>
      <c r="K73" s="9">
        <f t="shared" si="12"/>
        <v>1.5874140162092214</v>
      </c>
      <c r="L73" s="9">
        <f t="shared" si="13"/>
        <v>1.6818088946400598</v>
      </c>
      <c r="M73" s="9">
        <f t="shared" si="14"/>
        <v>1.7818225158346386</v>
      </c>
      <c r="N73" s="9">
        <f t="shared" si="15"/>
        <v>1.888919158210175</v>
      </c>
      <c r="O73" s="9">
        <f t="shared" si="16"/>
        <v>2.0000340529864471</v>
      </c>
    </row>
    <row r="74" spans="1:15" ht="18.75" x14ac:dyDescent="0.25">
      <c r="A74" s="7" t="s">
        <v>138</v>
      </c>
      <c r="B74" s="8">
        <v>311.13</v>
      </c>
      <c r="C74" s="7" t="s">
        <v>139</v>
      </c>
      <c r="D74" s="9">
        <f t="shared" si="5"/>
        <v>1.0594606756018385</v>
      </c>
      <c r="E74" s="9">
        <f t="shared" si="6"/>
        <v>1.1224568508340567</v>
      </c>
      <c r="F74" s="9">
        <f t="shared" si="7"/>
        <v>1.1891813711310386</v>
      </c>
      <c r="G74" s="9">
        <f t="shared" si="8"/>
        <v>1.2599235046443609</v>
      </c>
      <c r="H74" s="9">
        <f t="shared" si="9"/>
        <v>1.3348118149969466</v>
      </c>
      <c r="I74" s="9">
        <f t="shared" si="10"/>
        <v>1.4141998521518337</v>
      </c>
      <c r="J74" s="9">
        <f t="shared" si="11"/>
        <v>1.4982804615434064</v>
      </c>
      <c r="K74" s="9">
        <f t="shared" si="12"/>
        <v>1.5873750522289718</v>
      </c>
      <c r="L74" s="9">
        <f t="shared" si="13"/>
        <v>1.6817728923601067</v>
      </c>
      <c r="M74" s="9">
        <f t="shared" si="14"/>
        <v>1.7828560408832324</v>
      </c>
      <c r="N74" s="9">
        <f t="shared" si="15"/>
        <v>1.8877318162825829</v>
      </c>
      <c r="O74" s="9">
        <f t="shared" si="16"/>
        <v>1.9999678590942693</v>
      </c>
    </row>
    <row r="75" spans="1:15" ht="16.5" x14ac:dyDescent="0.25">
      <c r="A75" s="7" t="s">
        <v>140</v>
      </c>
      <c r="B75" s="8">
        <v>329.63</v>
      </c>
      <c r="C75" s="7" t="s">
        <v>141</v>
      </c>
      <c r="D75" s="9">
        <f t="shared" si="5"/>
        <v>1.0594606073476323</v>
      </c>
      <c r="E75" s="9">
        <f t="shared" si="6"/>
        <v>1.1224403118648181</v>
      </c>
      <c r="F75" s="9">
        <f t="shared" si="7"/>
        <v>1.189212146952644</v>
      </c>
      <c r="G75" s="9">
        <f t="shared" si="8"/>
        <v>1.25989746078937</v>
      </c>
      <c r="H75" s="9">
        <f t="shared" si="9"/>
        <v>1.3348299608652126</v>
      </c>
      <c r="I75" s="9">
        <f t="shared" si="10"/>
        <v>1.4141916694475625</v>
      </c>
      <c r="J75" s="9">
        <f t="shared" si="11"/>
        <v>1.4982859569820708</v>
      </c>
      <c r="K75" s="9">
        <f t="shared" si="12"/>
        <v>1.5873858568698238</v>
      </c>
      <c r="L75" s="9">
        <f t="shared" si="13"/>
        <v>1.6827958620271215</v>
      </c>
      <c r="M75" s="9">
        <f t="shared" si="14"/>
        <v>1.781785638443103</v>
      </c>
      <c r="N75" s="9">
        <f t="shared" si="15"/>
        <v>1.8877225980644965</v>
      </c>
      <c r="O75" s="9">
        <f t="shared" si="16"/>
        <v>1.9999696629554349</v>
      </c>
    </row>
    <row r="76" spans="1:15" ht="16.5" x14ac:dyDescent="0.25">
      <c r="A76" s="7" t="s">
        <v>142</v>
      </c>
      <c r="B76" s="8">
        <v>349.23</v>
      </c>
      <c r="C76" s="7" t="s">
        <v>143</v>
      </c>
      <c r="D76" s="9">
        <f t="shared" si="5"/>
        <v>1.0594450648569711</v>
      </c>
      <c r="E76" s="9">
        <f t="shared" si="6"/>
        <v>1.1224694327520544</v>
      </c>
      <c r="F76" s="9">
        <f t="shared" si="7"/>
        <v>1.18918764138247</v>
      </c>
      <c r="G76" s="9">
        <f t="shared" si="8"/>
        <v>1.2599146694155714</v>
      </c>
      <c r="H76" s="9">
        <f t="shared" si="9"/>
        <v>1.3348223233971881</v>
      </c>
      <c r="I76" s="9">
        <f t="shared" si="10"/>
        <v>1.4141969475703691</v>
      </c>
      <c r="J76" s="9">
        <f t="shared" si="11"/>
        <v>1.4982962517538585</v>
      </c>
      <c r="K76" s="9">
        <f t="shared" si="12"/>
        <v>1.588351516192767</v>
      </c>
      <c r="L76" s="9">
        <f t="shared" si="13"/>
        <v>1.6817856426996536</v>
      </c>
      <c r="M76" s="9">
        <f t="shared" si="14"/>
        <v>1.7817770523723619</v>
      </c>
      <c r="N76" s="9">
        <f t="shared" si="15"/>
        <v>1.8877244223004896</v>
      </c>
      <c r="O76" s="9">
        <f t="shared" si="16"/>
        <v>2</v>
      </c>
    </row>
    <row r="77" spans="1:15" ht="18.75" x14ac:dyDescent="0.25">
      <c r="A77" s="7" t="s">
        <v>144</v>
      </c>
      <c r="B77" s="8">
        <v>369.99</v>
      </c>
      <c r="C77" s="7" t="s">
        <v>145</v>
      </c>
      <c r="D77" s="9">
        <f t="shared" si="5"/>
        <v>1.0594880942728182</v>
      </c>
      <c r="E77" s="9">
        <f t="shared" si="6"/>
        <v>1.1224627692640341</v>
      </c>
      <c r="F77" s="9">
        <f t="shared" si="7"/>
        <v>1.1892213303062245</v>
      </c>
      <c r="G77" s="9">
        <f t="shared" si="8"/>
        <v>1.259925943944431</v>
      </c>
      <c r="H77" s="9">
        <f t="shared" si="9"/>
        <v>1.334846887753723</v>
      </c>
      <c r="I77" s="9">
        <f t="shared" si="10"/>
        <v>1.4142274115516635</v>
      </c>
      <c r="J77" s="9">
        <f t="shared" si="11"/>
        <v>1.4992297089110518</v>
      </c>
      <c r="K77" s="9">
        <f t="shared" si="12"/>
        <v>1.587421281656261</v>
      </c>
      <c r="L77" s="9">
        <f t="shared" si="13"/>
        <v>1.6818022108705639</v>
      </c>
      <c r="M77" s="9">
        <f t="shared" si="14"/>
        <v>1.7818049136463148</v>
      </c>
      <c r="N77" s="9">
        <f t="shared" si="15"/>
        <v>1.8877807508311035</v>
      </c>
      <c r="O77" s="9">
        <f t="shared" si="16"/>
        <v>2.0000270277575067</v>
      </c>
    </row>
    <row r="78" spans="1:15" ht="16.5" x14ac:dyDescent="0.25">
      <c r="A78" s="7" t="s">
        <v>146</v>
      </c>
      <c r="B78" s="8">
        <v>392</v>
      </c>
      <c r="C78" s="7" t="s">
        <v>147</v>
      </c>
      <c r="D78" s="9">
        <f t="shared" si="5"/>
        <v>1.0594387755102042</v>
      </c>
      <c r="E78" s="9">
        <f t="shared" si="6"/>
        <v>1.1224489795918366</v>
      </c>
      <c r="F78" s="9">
        <f t="shared" si="7"/>
        <v>1.1891836734693879</v>
      </c>
      <c r="G78" s="9">
        <f t="shared" si="8"/>
        <v>1.2598979591836734</v>
      </c>
      <c r="H78" s="9">
        <f t="shared" si="9"/>
        <v>1.3348214285714286</v>
      </c>
      <c r="I78" s="9">
        <f t="shared" si="10"/>
        <v>1.4150510204081634</v>
      </c>
      <c r="J78" s="9">
        <f t="shared" si="11"/>
        <v>1.4982908163265307</v>
      </c>
      <c r="K78" s="9">
        <f t="shared" si="12"/>
        <v>1.5873724489795917</v>
      </c>
      <c r="L78" s="9">
        <f t="shared" si="13"/>
        <v>1.6817602040816326</v>
      </c>
      <c r="M78" s="9">
        <f t="shared" si="14"/>
        <v>1.7817857142857143</v>
      </c>
      <c r="N78" s="9">
        <f t="shared" si="15"/>
        <v>1.8877295918367347</v>
      </c>
      <c r="O78" s="9">
        <f t="shared" si="16"/>
        <v>1.9999744897959184</v>
      </c>
    </row>
    <row r="79" spans="1:15" ht="18.75" x14ac:dyDescent="0.25">
      <c r="A79" s="7" t="s">
        <v>148</v>
      </c>
      <c r="B79" s="8">
        <v>415.3</v>
      </c>
      <c r="C79" s="7" t="s">
        <v>149</v>
      </c>
      <c r="D79" s="9">
        <f t="shared" si="5"/>
        <v>1.059475078256682</v>
      </c>
      <c r="E79" s="9">
        <f t="shared" si="6"/>
        <v>1.122465687454852</v>
      </c>
      <c r="F79" s="9">
        <f t="shared" si="7"/>
        <v>1.1892126173850228</v>
      </c>
      <c r="G79" s="9">
        <f t="shared" si="8"/>
        <v>1.2599325788586564</v>
      </c>
      <c r="H79" s="9">
        <f t="shared" si="9"/>
        <v>1.335660967974958</v>
      </c>
      <c r="I79" s="9">
        <f t="shared" si="10"/>
        <v>1.4142306766193113</v>
      </c>
      <c r="J79" s="9">
        <f t="shared" si="11"/>
        <v>1.4983144714664098</v>
      </c>
      <c r="K79" s="9">
        <f t="shared" si="12"/>
        <v>1.5874066939561762</v>
      </c>
      <c r="L79" s="9">
        <f t="shared" si="13"/>
        <v>1.6818203708162773</v>
      </c>
      <c r="M79" s="9">
        <f t="shared" si="14"/>
        <v>1.7818203708162774</v>
      </c>
      <c r="N79" s="9">
        <f t="shared" si="15"/>
        <v>1.8877678786419456</v>
      </c>
      <c r="O79" s="9">
        <f t="shared" si="16"/>
        <v>2.0000240789790511</v>
      </c>
    </row>
    <row r="80" spans="1:15" ht="16.5" x14ac:dyDescent="0.25">
      <c r="A80" s="7" t="s">
        <v>150</v>
      </c>
      <c r="B80" s="8">
        <v>440</v>
      </c>
      <c r="C80" s="7" t="s">
        <v>151</v>
      </c>
      <c r="D80" s="9">
        <f t="shared" si="5"/>
        <v>1.0594545454545454</v>
      </c>
      <c r="E80" s="9">
        <f t="shared" si="6"/>
        <v>1.1224545454545454</v>
      </c>
      <c r="F80" s="9">
        <f t="shared" si="7"/>
        <v>1.1892045454545455</v>
      </c>
      <c r="G80" s="9">
        <f t="shared" si="8"/>
        <v>1.2606818181818182</v>
      </c>
      <c r="H80" s="9">
        <f t="shared" si="9"/>
        <v>1.3348409090909092</v>
      </c>
      <c r="I80" s="9">
        <f t="shared" si="10"/>
        <v>1.4142045454545455</v>
      </c>
      <c r="J80" s="9">
        <f t="shared" si="11"/>
        <v>1.4982954545454545</v>
      </c>
      <c r="K80" s="9">
        <f t="shared" si="12"/>
        <v>1.587409090909091</v>
      </c>
      <c r="L80" s="9">
        <f t="shared" si="13"/>
        <v>1.6817954545454545</v>
      </c>
      <c r="M80" s="9">
        <f t="shared" si="14"/>
        <v>1.7817954545454546</v>
      </c>
      <c r="N80" s="9">
        <f t="shared" si="15"/>
        <v>1.88775</v>
      </c>
      <c r="O80" s="9">
        <f t="shared" si="16"/>
        <v>2</v>
      </c>
    </row>
    <row r="81" spans="1:15" ht="18.75" x14ac:dyDescent="0.25">
      <c r="A81" s="7" t="s">
        <v>152</v>
      </c>
      <c r="B81" s="8">
        <v>466.16</v>
      </c>
      <c r="C81" s="7" t="s">
        <v>153</v>
      </c>
      <c r="D81" s="9">
        <f t="shared" si="5"/>
        <v>1.0594645615239402</v>
      </c>
      <c r="E81" s="9">
        <f t="shared" si="6"/>
        <v>1.1224686802814483</v>
      </c>
      <c r="F81" s="9">
        <f t="shared" si="7"/>
        <v>1.1899347863394543</v>
      </c>
      <c r="G81" s="9">
        <f t="shared" si="8"/>
        <v>1.2599322121160117</v>
      </c>
      <c r="H81" s="9">
        <f t="shared" si="9"/>
        <v>1.3348421142955207</v>
      </c>
      <c r="I81" s="9">
        <f t="shared" si="10"/>
        <v>1.4142140037755278</v>
      </c>
      <c r="J81" s="9">
        <f t="shared" si="11"/>
        <v>1.4983267547623134</v>
      </c>
      <c r="K81" s="9">
        <f t="shared" si="12"/>
        <v>1.5874163377381156</v>
      </c>
      <c r="L81" s="9">
        <f t="shared" si="13"/>
        <v>1.681804530633259</v>
      </c>
      <c r="M81" s="9">
        <f t="shared" si="14"/>
        <v>1.7818131113780675</v>
      </c>
      <c r="N81" s="9">
        <f t="shared" si="15"/>
        <v>1.8877638579028659</v>
      </c>
      <c r="O81" s="9">
        <f t="shared" si="16"/>
        <v>2.0000214518620214</v>
      </c>
    </row>
    <row r="82" spans="1:15" ht="16.5" x14ac:dyDescent="0.25">
      <c r="A82" s="7" t="s">
        <v>154</v>
      </c>
      <c r="B82" s="8">
        <v>493.88</v>
      </c>
      <c r="C82" s="7" t="s">
        <v>155</v>
      </c>
      <c r="D82" s="9">
        <f t="shared" si="5"/>
        <v>1.0594678869360978</v>
      </c>
      <c r="E82" s="9">
        <f t="shared" si="6"/>
        <v>1.1231473232364138</v>
      </c>
      <c r="F82" s="9">
        <f t="shared" si="7"/>
        <v>1.1892160038875841</v>
      </c>
      <c r="G82" s="9">
        <f t="shared" si="8"/>
        <v>1.2599214384060906</v>
      </c>
      <c r="H82" s="9">
        <f t="shared" si="9"/>
        <v>1.3348384222888152</v>
      </c>
      <c r="I82" s="9">
        <f t="shared" si="10"/>
        <v>1.4142301773710213</v>
      </c>
      <c r="J82" s="9">
        <f t="shared" si="11"/>
        <v>1.4983194298210092</v>
      </c>
      <c r="K82" s="9">
        <f t="shared" si="12"/>
        <v>1.587409897141006</v>
      </c>
      <c r="L82" s="9">
        <f t="shared" si="13"/>
        <v>1.6818052968332389</v>
      </c>
      <c r="M82" s="9">
        <f t="shared" si="14"/>
        <v>1.7818093463999352</v>
      </c>
      <c r="N82" s="9">
        <f t="shared" si="15"/>
        <v>1.8877662590102859</v>
      </c>
      <c r="O82" s="9">
        <f t="shared" si="16"/>
        <v>2.0000202478334819</v>
      </c>
    </row>
    <row r="83" spans="1:15" ht="16.5" x14ac:dyDescent="0.25">
      <c r="A83" s="7" t="s">
        <v>156</v>
      </c>
      <c r="B83" s="8">
        <v>523.25</v>
      </c>
      <c r="C83" s="7" t="s">
        <v>157</v>
      </c>
      <c r="D83" s="9">
        <f t="shared" si="5"/>
        <v>1.0601051122790255</v>
      </c>
      <c r="E83" s="9">
        <f t="shared" si="6"/>
        <v>1.1224653607262303</v>
      </c>
      <c r="F83" s="9">
        <f t="shared" si="7"/>
        <v>1.1892021022455805</v>
      </c>
      <c r="G83" s="9">
        <f t="shared" si="8"/>
        <v>1.2599139990444339</v>
      </c>
      <c r="H83" s="9">
        <f t="shared" si="9"/>
        <v>1.3348494983277592</v>
      </c>
      <c r="I83" s="9">
        <f t="shared" si="10"/>
        <v>1.4142188246536074</v>
      </c>
      <c r="J83" s="9">
        <f t="shared" si="11"/>
        <v>1.4983086478738652</v>
      </c>
      <c r="K83" s="9">
        <f t="shared" si="12"/>
        <v>1.5874056378404204</v>
      </c>
      <c r="L83" s="9">
        <f t="shared" si="13"/>
        <v>1.68179646440516</v>
      </c>
      <c r="M83" s="9">
        <f t="shared" si="14"/>
        <v>1.7818060200668897</v>
      </c>
      <c r="N83" s="9">
        <f t="shared" si="15"/>
        <v>1.8877591973244148</v>
      </c>
      <c r="O83" s="9">
        <f t="shared" si="16"/>
        <v>0</v>
      </c>
    </row>
    <row r="84" spans="1:15" ht="18.75" x14ac:dyDescent="0.25">
      <c r="A84" s="7" t="s">
        <v>158</v>
      </c>
      <c r="B84" s="8">
        <v>554.70000000000005</v>
      </c>
      <c r="C84" s="7" t="s">
        <v>159</v>
      </c>
      <c r="D84" s="9">
        <f t="shared" si="5"/>
        <v>1.0588245898683972</v>
      </c>
      <c r="E84" s="9">
        <f t="shared" si="6"/>
        <v>1.1217775374076076</v>
      </c>
      <c r="F84" s="9">
        <f t="shared" si="7"/>
        <v>1.1884802595997837</v>
      </c>
      <c r="G84" s="9">
        <f t="shared" si="8"/>
        <v>1.2591671173607355</v>
      </c>
      <c r="H84" s="9">
        <f t="shared" si="9"/>
        <v>1.3340364160807643</v>
      </c>
      <c r="I84" s="9">
        <f t="shared" si="10"/>
        <v>1.4133585722011897</v>
      </c>
      <c r="J84" s="9">
        <f t="shared" si="11"/>
        <v>1.4974040021633315</v>
      </c>
      <c r="K84" s="9">
        <f t="shared" si="12"/>
        <v>1.5864431224085089</v>
      </c>
      <c r="L84" s="9">
        <f t="shared" si="13"/>
        <v>1.6807824049035514</v>
      </c>
      <c r="M84" s="9">
        <f t="shared" si="14"/>
        <v>1.7807283216152874</v>
      </c>
      <c r="N84" s="9">
        <f t="shared" si="15"/>
        <v>0</v>
      </c>
      <c r="O84" s="9">
        <f t="shared" si="16"/>
        <v>0</v>
      </c>
    </row>
    <row r="85" spans="1:15" ht="16.5" x14ac:dyDescent="0.25">
      <c r="A85" s="7" t="s">
        <v>160</v>
      </c>
      <c r="B85" s="8">
        <v>587.33000000000004</v>
      </c>
      <c r="C85" s="7" t="s">
        <v>161</v>
      </c>
      <c r="D85" s="9">
        <f t="shared" si="5"/>
        <v>1.0594555020176051</v>
      </c>
      <c r="E85" s="9">
        <f t="shared" si="6"/>
        <v>1.1224524543272094</v>
      </c>
      <c r="F85" s="9">
        <f t="shared" si="7"/>
        <v>1.1892121975720633</v>
      </c>
      <c r="G85" s="9">
        <f t="shared" si="8"/>
        <v>1.2599220199887626</v>
      </c>
      <c r="H85" s="9">
        <f t="shared" si="9"/>
        <v>1.3348373146272112</v>
      </c>
      <c r="I85" s="9">
        <f t="shared" si="10"/>
        <v>1.4142134745373129</v>
      </c>
      <c r="J85" s="9">
        <f t="shared" si="11"/>
        <v>1.4983058927689714</v>
      </c>
      <c r="K85" s="9">
        <f t="shared" si="12"/>
        <v>1.5874040147787445</v>
      </c>
      <c r="L85" s="9">
        <f t="shared" si="13"/>
        <v>1.6817972860231896</v>
      </c>
      <c r="M85" s="9">
        <f t="shared" si="14"/>
        <v>0</v>
      </c>
      <c r="N85" s="9">
        <f t="shared" si="15"/>
        <v>0</v>
      </c>
      <c r="O85" s="9">
        <f t="shared" si="16"/>
        <v>0</v>
      </c>
    </row>
    <row r="86" spans="1:15" ht="18.75" x14ac:dyDescent="0.25">
      <c r="A86" s="7" t="s">
        <v>162</v>
      </c>
      <c r="B86" s="8">
        <v>622.25</v>
      </c>
      <c r="C86" s="7" t="s">
        <v>163</v>
      </c>
      <c r="D86" s="9">
        <f t="shared" si="5"/>
        <v>1.0594616311771796</v>
      </c>
      <c r="E86" s="9">
        <f t="shared" si="6"/>
        <v>1.122474889513861</v>
      </c>
      <c r="F86" s="9">
        <f t="shared" si="7"/>
        <v>1.1892165528324627</v>
      </c>
      <c r="G86" s="9">
        <f t="shared" si="8"/>
        <v>1.2599276817999197</v>
      </c>
      <c r="H86" s="9">
        <f t="shared" si="9"/>
        <v>1.334849337083166</v>
      </c>
      <c r="I86" s="9">
        <f t="shared" si="10"/>
        <v>1.4142225793491361</v>
      </c>
      <c r="J86" s="9">
        <f t="shared" si="11"/>
        <v>1.498320610687023</v>
      </c>
      <c r="K86" s="9">
        <f t="shared" si="12"/>
        <v>1.5874166331860184</v>
      </c>
      <c r="L86" s="9">
        <f t="shared" si="13"/>
        <v>0</v>
      </c>
      <c r="M86" s="9">
        <f t="shared" si="14"/>
        <v>0</v>
      </c>
      <c r="N86" s="9">
        <f t="shared" si="15"/>
        <v>0</v>
      </c>
      <c r="O86" s="9">
        <f t="shared" si="16"/>
        <v>0</v>
      </c>
    </row>
    <row r="87" spans="1:15" ht="16.5" x14ac:dyDescent="0.25">
      <c r="A87" s="7" t="s">
        <v>164</v>
      </c>
      <c r="B87" s="8">
        <v>659.25</v>
      </c>
      <c r="C87" s="7" t="s">
        <v>165</v>
      </c>
      <c r="D87" s="9">
        <f t="shared" si="5"/>
        <v>1.059476678043231</v>
      </c>
      <c r="E87" s="9">
        <f t="shared" si="6"/>
        <v>1.1224725066363292</v>
      </c>
      <c r="F87" s="9">
        <f t="shared" si="7"/>
        <v>1.1892150170648463</v>
      </c>
      <c r="G87" s="9">
        <f t="shared" si="8"/>
        <v>1.2599317406143344</v>
      </c>
      <c r="H87" s="9">
        <f t="shared" si="9"/>
        <v>1.3348502085703451</v>
      </c>
      <c r="I87" s="9">
        <f t="shared" si="10"/>
        <v>1.4142282897231704</v>
      </c>
      <c r="J87" s="9">
        <f t="shared" si="11"/>
        <v>1.498323852863102</v>
      </c>
      <c r="K87" s="9">
        <f t="shared" si="12"/>
        <v>0</v>
      </c>
      <c r="L87" s="9">
        <f t="shared" si="13"/>
        <v>0</v>
      </c>
      <c r="M87" s="9">
        <f t="shared" si="14"/>
        <v>0</v>
      </c>
      <c r="N87" s="9">
        <f t="shared" si="15"/>
        <v>0</v>
      </c>
      <c r="O87" s="9">
        <f t="shared" si="16"/>
        <v>0</v>
      </c>
    </row>
    <row r="88" spans="1:15" ht="16.5" x14ac:dyDescent="0.25">
      <c r="A88" s="7" t="s">
        <v>166</v>
      </c>
      <c r="B88" s="8">
        <v>698.46</v>
      </c>
      <c r="C88" s="7" t="s">
        <v>167</v>
      </c>
      <c r="D88" s="9">
        <f t="shared" ref="D88:D94" si="17">B89/B88</f>
        <v>1.0594593820691234</v>
      </c>
      <c r="E88" s="9">
        <f t="shared" ref="E88:E94" si="18">B90/B88</f>
        <v>1.1224551155399021</v>
      </c>
      <c r="F88" s="9">
        <f t="shared" ref="F88:F94" si="19">B91/B88</f>
        <v>1.1892019585946225</v>
      </c>
      <c r="G88" s="9">
        <f t="shared" ref="G88:G94" si="20">B92/B88</f>
        <v>1.2599146694155714</v>
      </c>
      <c r="H88" s="9">
        <f t="shared" ref="H88:H94" si="21">B93/B88</f>
        <v>1.3348366406093406</v>
      </c>
      <c r="I88" s="9">
        <f t="shared" ref="I88:I94" si="22">B94/B88</f>
        <v>1.4142112647825213</v>
      </c>
      <c r="J88" s="9">
        <f t="shared" ref="J88:J94" si="23">B95/B88</f>
        <v>0</v>
      </c>
      <c r="K88" s="9">
        <f t="shared" ref="K88:K94" si="24">B96/B88</f>
        <v>0</v>
      </c>
      <c r="L88" s="9">
        <f t="shared" ref="L88:L94" si="25">B97/B88</f>
        <v>0</v>
      </c>
      <c r="M88" s="9">
        <f t="shared" ref="M88:M94" si="26">B98/B88</f>
        <v>0</v>
      </c>
      <c r="N88" s="9">
        <f t="shared" ref="N88:N94" si="27">B99/B88</f>
        <v>0</v>
      </c>
      <c r="O88" s="9">
        <f t="shared" ref="O88:O94" si="28">B100/B88</f>
        <v>0</v>
      </c>
    </row>
    <row r="89" spans="1:15" ht="18.75" x14ac:dyDescent="0.25">
      <c r="A89" s="7" t="s">
        <v>168</v>
      </c>
      <c r="B89" s="8">
        <v>739.99</v>
      </c>
      <c r="C89" s="7" t="s">
        <v>169</v>
      </c>
      <c r="D89" s="9">
        <f t="shared" si="17"/>
        <v>1.0594602629765266</v>
      </c>
      <c r="E89" s="9">
        <f t="shared" si="18"/>
        <v>1.122461114339383</v>
      </c>
      <c r="F89" s="9">
        <f t="shared" si="19"/>
        <v>1.1892052595305342</v>
      </c>
      <c r="G89" s="9">
        <f t="shared" si="20"/>
        <v>1.2599224313842079</v>
      </c>
      <c r="H89" s="9">
        <f t="shared" si="21"/>
        <v>1.3348423627346315</v>
      </c>
      <c r="I89" s="9">
        <f t="shared" si="22"/>
        <v>0</v>
      </c>
      <c r="J89" s="9">
        <f t="shared" si="23"/>
        <v>0</v>
      </c>
      <c r="K89" s="9">
        <f t="shared" si="24"/>
        <v>0</v>
      </c>
      <c r="L89" s="9">
        <f t="shared" si="25"/>
        <v>0</v>
      </c>
      <c r="M89" s="9">
        <f t="shared" si="26"/>
        <v>0</v>
      </c>
      <c r="N89" s="9">
        <f t="shared" si="27"/>
        <v>0</v>
      </c>
      <c r="O89" s="9">
        <f t="shared" si="28"/>
        <v>0</v>
      </c>
    </row>
    <row r="90" spans="1:15" ht="16.5" x14ac:dyDescent="0.25">
      <c r="A90" s="7" t="s">
        <v>170</v>
      </c>
      <c r="B90" s="8">
        <v>783.99</v>
      </c>
      <c r="C90" s="7" t="s">
        <v>171</v>
      </c>
      <c r="D90" s="9">
        <f t="shared" si="17"/>
        <v>1.0594650441969924</v>
      </c>
      <c r="E90" s="9">
        <f t="shared" si="18"/>
        <v>1.1224632967257235</v>
      </c>
      <c r="F90" s="9">
        <f t="shared" si="19"/>
        <v>1.1892115970866977</v>
      </c>
      <c r="G90" s="9">
        <f t="shared" si="20"/>
        <v>1.2599267847804181</v>
      </c>
      <c r="H90" s="9">
        <f t="shared" si="21"/>
        <v>0</v>
      </c>
      <c r="I90" s="9">
        <f t="shared" si="22"/>
        <v>0</v>
      </c>
      <c r="J90" s="9">
        <f t="shared" si="23"/>
        <v>0</v>
      </c>
      <c r="K90" s="9">
        <f t="shared" si="24"/>
        <v>0</v>
      </c>
      <c r="L90" s="9">
        <f t="shared" si="25"/>
        <v>0</v>
      </c>
      <c r="M90" s="9">
        <f t="shared" si="26"/>
        <v>0</v>
      </c>
      <c r="N90" s="9">
        <f t="shared" si="27"/>
        <v>0</v>
      </c>
      <c r="O90" s="9">
        <f t="shared" si="28"/>
        <v>0</v>
      </c>
    </row>
    <row r="91" spans="1:15" ht="18.75" x14ac:dyDescent="0.25">
      <c r="A91" s="7" t="s">
        <v>172</v>
      </c>
      <c r="B91" s="8">
        <v>830.61</v>
      </c>
      <c r="C91" s="7" t="s">
        <v>173</v>
      </c>
      <c r="D91" s="9">
        <f t="shared" si="17"/>
        <v>1.0594623228711428</v>
      </c>
      <c r="E91" s="9">
        <f t="shared" si="18"/>
        <v>1.1224642130482416</v>
      </c>
      <c r="F91" s="9">
        <f t="shared" si="19"/>
        <v>1.1892103393891236</v>
      </c>
      <c r="G91" s="9">
        <f t="shared" si="20"/>
        <v>0</v>
      </c>
      <c r="H91" s="9">
        <f t="shared" si="21"/>
        <v>0</v>
      </c>
      <c r="I91" s="9">
        <f t="shared" si="22"/>
        <v>0</v>
      </c>
      <c r="J91" s="9">
        <f t="shared" si="23"/>
        <v>0</v>
      </c>
      <c r="K91" s="9">
        <f t="shared" si="24"/>
        <v>0</v>
      </c>
      <c r="L91" s="9">
        <f t="shared" si="25"/>
        <v>0</v>
      </c>
      <c r="M91" s="9">
        <f t="shared" si="26"/>
        <v>0</v>
      </c>
      <c r="N91" s="9">
        <f t="shared" si="27"/>
        <v>0</v>
      </c>
      <c r="O91" s="9">
        <f t="shared" si="28"/>
        <v>0</v>
      </c>
    </row>
    <row r="92" spans="1:15" ht="16.5" x14ac:dyDescent="0.25">
      <c r="A92" s="7" t="s">
        <v>174</v>
      </c>
      <c r="B92" s="8">
        <v>880</v>
      </c>
      <c r="C92" s="7" t="s">
        <v>175</v>
      </c>
      <c r="D92" s="9">
        <f t="shared" si="17"/>
        <v>1.0594659090909091</v>
      </c>
      <c r="E92" s="9">
        <f t="shared" si="18"/>
        <v>1.122465909090909</v>
      </c>
      <c r="F92" s="9">
        <f t="shared" si="19"/>
        <v>0</v>
      </c>
      <c r="G92" s="9">
        <f t="shared" si="20"/>
        <v>0</v>
      </c>
      <c r="H92" s="9">
        <f t="shared" si="21"/>
        <v>0</v>
      </c>
      <c r="I92" s="9">
        <f t="shared" si="22"/>
        <v>0</v>
      </c>
      <c r="J92" s="9">
        <f t="shared" si="23"/>
        <v>0</v>
      </c>
      <c r="K92" s="9">
        <f t="shared" si="24"/>
        <v>0</v>
      </c>
      <c r="L92" s="9">
        <f t="shared" si="25"/>
        <v>0</v>
      </c>
      <c r="M92" s="9">
        <f t="shared" si="26"/>
        <v>0</v>
      </c>
      <c r="N92" s="9">
        <f t="shared" si="27"/>
        <v>0</v>
      </c>
      <c r="O92" s="9">
        <f t="shared" si="28"/>
        <v>0</v>
      </c>
    </row>
    <row r="93" spans="1:15" ht="18.75" x14ac:dyDescent="0.25">
      <c r="A93" s="7" t="s">
        <v>176</v>
      </c>
      <c r="B93" s="8">
        <v>932.33</v>
      </c>
      <c r="C93" s="7" t="s">
        <v>177</v>
      </c>
      <c r="D93" s="9">
        <f t="shared" si="17"/>
        <v>1.0594639237179968</v>
      </c>
      <c r="E93" s="9">
        <f t="shared" si="18"/>
        <v>0</v>
      </c>
      <c r="F93" s="9">
        <f t="shared" si="19"/>
        <v>0</v>
      </c>
      <c r="G93" s="9">
        <f t="shared" si="20"/>
        <v>0</v>
      </c>
      <c r="H93" s="9">
        <f t="shared" si="21"/>
        <v>0</v>
      </c>
      <c r="I93" s="9">
        <f t="shared" si="22"/>
        <v>0</v>
      </c>
      <c r="J93" s="9">
        <f t="shared" si="23"/>
        <v>0</v>
      </c>
      <c r="K93" s="9">
        <f t="shared" si="24"/>
        <v>0</v>
      </c>
      <c r="L93" s="9">
        <f t="shared" si="25"/>
        <v>0</v>
      </c>
      <c r="M93" s="9">
        <f t="shared" si="26"/>
        <v>0</v>
      </c>
      <c r="N93" s="9">
        <f t="shared" si="27"/>
        <v>0</v>
      </c>
      <c r="O93" s="9">
        <f t="shared" si="28"/>
        <v>0</v>
      </c>
    </row>
    <row r="94" spans="1:15" ht="16.5" x14ac:dyDescent="0.25">
      <c r="A94" s="7" t="s">
        <v>178</v>
      </c>
      <c r="B94" s="8">
        <v>987.77</v>
      </c>
      <c r="C94" s="7" t="s">
        <v>179</v>
      </c>
      <c r="D94" s="9">
        <f t="shared" si="17"/>
        <v>0</v>
      </c>
      <c r="E94" s="9">
        <f t="shared" si="18"/>
        <v>0</v>
      </c>
      <c r="F94" s="9">
        <f t="shared" si="19"/>
        <v>0</v>
      </c>
      <c r="G94" s="9">
        <f t="shared" si="20"/>
        <v>0</v>
      </c>
      <c r="H94" s="9">
        <f t="shared" si="21"/>
        <v>0</v>
      </c>
      <c r="I94" s="9">
        <f t="shared" si="22"/>
        <v>0</v>
      </c>
      <c r="J94" s="9">
        <f t="shared" si="23"/>
        <v>0</v>
      </c>
      <c r="K94" s="9">
        <f t="shared" si="24"/>
        <v>0</v>
      </c>
      <c r="L94" s="9">
        <f t="shared" si="25"/>
        <v>0</v>
      </c>
      <c r="M94" s="9">
        <f t="shared" si="26"/>
        <v>0</v>
      </c>
      <c r="N94" s="9">
        <f t="shared" si="27"/>
        <v>0</v>
      </c>
      <c r="O94" s="9">
        <f t="shared" si="28"/>
        <v>0</v>
      </c>
    </row>
    <row r="95" spans="1:15" x14ac:dyDescent="0.25">
      <c r="A95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Óscar Losada</dc:creator>
  <cp:lastModifiedBy>Óscar Losada</cp:lastModifiedBy>
  <dcterms:created xsi:type="dcterms:W3CDTF">2015-12-16T22:43:30Z</dcterms:created>
  <dcterms:modified xsi:type="dcterms:W3CDTF">2015-12-17T17:29:58Z</dcterms:modified>
</cp:coreProperties>
</file>