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87BF7FF0-DD13-41A1-84E1-3E100F8464B5}" xr6:coauthVersionLast="47" xr6:coauthVersionMax="47" xr10:uidLastSave="{00000000-0000-0000-0000-000000000000}"/>
  <bookViews>
    <workbookView xWindow="225" yWindow="4980" windowWidth="38175" windowHeight="15240" xr2:uid="{77CB5F5A-FC47-4BD7-B890-A19EA9D9AD0D}"/>
  </bookViews>
  <sheets>
    <sheet name="Crypto" sheetId="2" r:id="rId1"/>
    <sheet name="Memecoi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3" l="1"/>
  <c r="A40" i="3" s="1"/>
  <c r="A41" i="3" s="1"/>
  <c r="A21" i="3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6" i="3"/>
  <c r="D117" i="2"/>
  <c r="E55" i="2"/>
  <c r="E53" i="2"/>
  <c r="E52" i="2"/>
  <c r="E51" i="2"/>
  <c r="E50" i="2"/>
  <c r="E49" i="2"/>
  <c r="E48" i="2"/>
  <c r="E47" i="2"/>
  <c r="E46" i="2"/>
  <c r="E45" i="2"/>
  <c r="E42" i="2"/>
  <c r="E41" i="2"/>
  <c r="E35" i="2"/>
  <c r="E34" i="2"/>
  <c r="E33" i="2"/>
  <c r="E30" i="2"/>
  <c r="E28" i="2"/>
  <c r="E27" i="2"/>
  <c r="E26" i="2"/>
  <c r="E23" i="2"/>
  <c r="E21" i="2"/>
  <c r="E18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l="1"/>
  <c r="A36" i="2" s="1"/>
  <c r="A37" i="2" s="1"/>
  <c r="A38" i="2" s="1"/>
  <c r="A39" i="2" s="1"/>
  <c r="A40" i="2" s="1"/>
  <c r="A41" i="2" s="1"/>
  <c r="A42" i="2" s="1"/>
  <c r="A43" i="2" s="1"/>
  <c r="A44" i="2" s="1"/>
  <c r="A125" i="2"/>
  <c r="A117" i="2" s="1"/>
  <c r="A69" i="2" l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8" i="2" s="1"/>
  <c r="A119" i="2" s="1"/>
  <c r="A120" i="2" s="1"/>
  <c r="A121" i="2" s="1"/>
  <c r="A122" i="2" s="1"/>
  <c r="A123" i="2" s="1"/>
  <c r="A124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45" i="2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tc={6FE33973-68E6-4A47-AD85-119ACFC236D9}</author>
    <author>tc={D068C14C-DAD0-4612-B931-EF090967B28E}</author>
  </authors>
  <commentList>
    <comment ref="I7" authorId="0" shapeId="0" xr:uid="{6FE33973-68E6-4A47-AD85-119ACFC236D9}">
      <text>
        <t>[Threaded comment]
Your version of Excel allows you to read this threaded comment; however, any edits to it will get removed if the file is opened in a newer version of Excel. Learn more: https://go.microsoft.com/fwlink/?linkid=870924
Comment:
    Algorand, Ethereum, EOS, BCH, Liquid, Omni, Tron, Solana</t>
      </text>
    </comment>
    <comment ref="J39" authorId="1" shapeId="0" xr:uid="{D068C14C-DAD0-4612-B931-EF090967B28E}">
      <text>
        <t>[Threaded comment]
Your version of Excel allows you to read this threaded comment; however, any edits to it will get removed if the file is opened in a newer version of Excel. Learn more: https://go.microsoft.com/fwlink/?linkid=870924
Comment:
    2010 patent</t>
      </text>
    </comment>
  </commentList>
</comments>
</file>

<file path=xl/sharedStrings.xml><?xml version="1.0" encoding="utf-8"?>
<sst xmlns="http://schemas.openxmlformats.org/spreadsheetml/2006/main" count="609" uniqueCount="546">
  <si>
    <t>Bitcoin</t>
  </si>
  <si>
    <t>BTC</t>
  </si>
  <si>
    <t>Ethereum</t>
  </si>
  <si>
    <t>ETH</t>
  </si>
  <si>
    <t>Tether</t>
  </si>
  <si>
    <t>USDT</t>
  </si>
  <si>
    <t>BNB</t>
  </si>
  <si>
    <t>Solana</t>
  </si>
  <si>
    <t>SOL</t>
  </si>
  <si>
    <t>USD Coin</t>
  </si>
  <si>
    <t>USDC</t>
  </si>
  <si>
    <t>XRP</t>
  </si>
  <si>
    <t>Dogecoin</t>
  </si>
  <si>
    <t>DOGE</t>
  </si>
  <si>
    <t>Tron</t>
  </si>
  <si>
    <t>TRX</t>
  </si>
  <si>
    <t>Toncoin</t>
  </si>
  <si>
    <t>TON</t>
  </si>
  <si>
    <t>Cardano</t>
  </si>
  <si>
    <t>ADA</t>
  </si>
  <si>
    <t>Aptos</t>
  </si>
  <si>
    <t>APT</t>
  </si>
  <si>
    <t>Avalanche</t>
  </si>
  <si>
    <t>AVAX</t>
  </si>
  <si>
    <t>Shiba Inu</t>
  </si>
  <si>
    <t>SHIB</t>
  </si>
  <si>
    <t>Chainlink</t>
  </si>
  <si>
    <t>LINK</t>
  </si>
  <si>
    <t>Bitcoin Cash</t>
  </si>
  <si>
    <t>BCH</t>
  </si>
  <si>
    <t>Polkadot</t>
  </si>
  <si>
    <t>DOT</t>
  </si>
  <si>
    <t>Near</t>
  </si>
  <si>
    <t>NEAR</t>
  </si>
  <si>
    <t>Unus Sed Leo</t>
  </si>
  <si>
    <t>LEO</t>
  </si>
  <si>
    <t>Sui</t>
  </si>
  <si>
    <t>SUI</t>
  </si>
  <si>
    <t>Dai</t>
  </si>
  <si>
    <t>DAI</t>
  </si>
  <si>
    <t>Litecoin</t>
  </si>
  <si>
    <t>LTC</t>
  </si>
  <si>
    <t>Uniswap</t>
  </si>
  <si>
    <t>UNI</t>
  </si>
  <si>
    <t>Pepe</t>
  </si>
  <si>
    <t>PEPE</t>
  </si>
  <si>
    <t>Bittensor</t>
  </si>
  <si>
    <t>TAO</t>
  </si>
  <si>
    <t>Internet Computer</t>
  </si>
  <si>
    <t>ICP</t>
  </si>
  <si>
    <t>ASA (Fetch.ai)</t>
  </si>
  <si>
    <t>FET</t>
  </si>
  <si>
    <t>Kaspa</t>
  </si>
  <si>
    <t>KAS</t>
  </si>
  <si>
    <t>Ethereum Classic</t>
  </si>
  <si>
    <t>ETC</t>
  </si>
  <si>
    <t>Monero</t>
  </si>
  <si>
    <t>XMR</t>
  </si>
  <si>
    <t>Stellar</t>
  </si>
  <si>
    <t>XLM</t>
  </si>
  <si>
    <t>Polygon</t>
  </si>
  <si>
    <t>MATIC</t>
  </si>
  <si>
    <t>Stacks</t>
  </si>
  <si>
    <t>STX</t>
  </si>
  <si>
    <t>First Digital USD</t>
  </si>
  <si>
    <t>FDUSD</t>
  </si>
  <si>
    <t>Render Token</t>
  </si>
  <si>
    <t>RNDR</t>
  </si>
  <si>
    <t>Immutable X</t>
  </si>
  <si>
    <t>IMX</t>
  </si>
  <si>
    <t>dogwifhat</t>
  </si>
  <si>
    <t>WIF</t>
  </si>
  <si>
    <t>OKB</t>
  </si>
  <si>
    <t>Arbitrum</t>
  </si>
  <si>
    <t>ARB</t>
  </si>
  <si>
    <t xml:space="preserve">Aave </t>
  </si>
  <si>
    <t>AAVE</t>
  </si>
  <si>
    <t>Cosmos</t>
  </si>
  <si>
    <t>ATOM</t>
  </si>
  <si>
    <t>Cronos</t>
  </si>
  <si>
    <t>CRO</t>
  </si>
  <si>
    <t>Hedera</t>
  </si>
  <si>
    <t>HBAR</t>
  </si>
  <si>
    <t>VeChain</t>
  </si>
  <si>
    <t>VET</t>
  </si>
  <si>
    <t>Maker</t>
  </si>
  <si>
    <t>MKR</t>
  </si>
  <si>
    <t>Injective</t>
  </si>
  <si>
    <t>INJ</t>
  </si>
  <si>
    <t>The Graph</t>
  </si>
  <si>
    <t>GRT</t>
  </si>
  <si>
    <t>Optimism</t>
  </si>
  <si>
    <t>OP</t>
  </si>
  <si>
    <t>Theta</t>
  </si>
  <si>
    <t>THETA</t>
  </si>
  <si>
    <t>Lido DAO</t>
  </si>
  <si>
    <t>LDO</t>
  </si>
  <si>
    <t>Mantle</t>
  </si>
  <si>
    <t>MNT</t>
  </si>
  <si>
    <t>Filecoin</t>
  </si>
  <si>
    <t>FIL</t>
  </si>
  <si>
    <t>Arweave</t>
  </si>
  <si>
    <t>AR</t>
  </si>
  <si>
    <t>Celestia</t>
  </si>
  <si>
    <t>TIA</t>
  </si>
  <si>
    <t>Floki</t>
  </si>
  <si>
    <t>FLOKI</t>
  </si>
  <si>
    <t>THORChain</t>
  </si>
  <si>
    <t>RUNE</t>
  </si>
  <si>
    <t>Fantom</t>
  </si>
  <si>
    <t>FTM</t>
  </si>
  <si>
    <t>Sei</t>
  </si>
  <si>
    <t>SEI</t>
  </si>
  <si>
    <t>Bitcoin SV</t>
  </si>
  <si>
    <t>BSV</t>
  </si>
  <si>
    <t>Algorand</t>
  </si>
  <si>
    <t>ALGO</t>
  </si>
  <si>
    <t>Bonk</t>
  </si>
  <si>
    <t>BONK</t>
  </si>
  <si>
    <t>Beam</t>
  </si>
  <si>
    <t>BEAM</t>
  </si>
  <si>
    <t>Flow</t>
  </si>
  <si>
    <t>FLOW</t>
  </si>
  <si>
    <t>dYdX</t>
  </si>
  <si>
    <t>DYDX</t>
  </si>
  <si>
    <t>BitTorrent-New</t>
  </si>
  <si>
    <t>BTT</t>
  </si>
  <si>
    <t>Flare</t>
  </si>
  <si>
    <t>FLR</t>
  </si>
  <si>
    <t>MultiversX (fka Elrond)</t>
  </si>
  <si>
    <t>EGLD</t>
  </si>
  <si>
    <t>Starknet</t>
  </si>
  <si>
    <t>STRK</t>
  </si>
  <si>
    <t>Ordi</t>
  </si>
  <si>
    <t>ORDI</t>
  </si>
  <si>
    <t>SingularityNET</t>
  </si>
  <si>
    <t>AGIX</t>
  </si>
  <si>
    <t>Sandbox</t>
  </si>
  <si>
    <t>SAND</t>
  </si>
  <si>
    <t>Quant</t>
  </si>
  <si>
    <t>QNT</t>
  </si>
  <si>
    <t>Axie Infinity</t>
  </si>
  <si>
    <t>AXS</t>
  </si>
  <si>
    <t>Decentraland</t>
  </si>
  <si>
    <t>MANA</t>
  </si>
  <si>
    <t>KuCoin</t>
  </si>
  <si>
    <t>KCS</t>
  </si>
  <si>
    <t>ApeCoin</t>
  </si>
  <si>
    <t>APE</t>
  </si>
  <si>
    <t>BitDAO</t>
  </si>
  <si>
    <t>BIT</t>
  </si>
  <si>
    <t>Tezos</t>
  </si>
  <si>
    <t>XTZ</t>
  </si>
  <si>
    <t>eCash</t>
  </si>
  <si>
    <t>XEC</t>
  </si>
  <si>
    <t>EOS</t>
  </si>
  <si>
    <t>Terra Classic</t>
  </si>
  <si>
    <t>LUNC</t>
  </si>
  <si>
    <t>TrueUSD</t>
  </si>
  <si>
    <t>TUSD</t>
  </si>
  <si>
    <t>Chiliz</t>
  </si>
  <si>
    <t>CHZ</t>
  </si>
  <si>
    <t>Pax Dollar</t>
  </si>
  <si>
    <t>USDP</t>
  </si>
  <si>
    <t>Zcash</t>
  </si>
  <si>
    <t>ZEC</t>
  </si>
  <si>
    <t>Bitcoin Gold</t>
  </si>
  <si>
    <t>BTG</t>
  </si>
  <si>
    <t>FTX Token</t>
  </si>
  <si>
    <t>FTT</t>
  </si>
  <si>
    <t>USDD</t>
  </si>
  <si>
    <t>IOTA</t>
  </si>
  <si>
    <t>MIOTA</t>
  </si>
  <si>
    <t>Huobi Token</t>
  </si>
  <si>
    <t>HT</t>
  </si>
  <si>
    <t>Neutrino USD</t>
  </si>
  <si>
    <t>USDN</t>
  </si>
  <si>
    <t>PancakeSwap</t>
  </si>
  <si>
    <t>CAKE</t>
  </si>
  <si>
    <t>Klaytn</t>
  </si>
  <si>
    <t>KLAY</t>
  </si>
  <si>
    <t>Synthetix</t>
  </si>
  <si>
    <t>SNX</t>
  </si>
  <si>
    <t>Neo</t>
  </si>
  <si>
    <t>NEO</t>
  </si>
  <si>
    <t>Helium</t>
  </si>
  <si>
    <t>HNT</t>
  </si>
  <si>
    <t>Worldcoin</t>
  </si>
  <si>
    <t>WLD</t>
  </si>
  <si>
    <t>Bitget</t>
  </si>
  <si>
    <t>BGB</t>
  </si>
  <si>
    <t>WOO Network</t>
  </si>
  <si>
    <t>WOO</t>
  </si>
  <si>
    <t>Zilliqa</t>
  </si>
  <si>
    <t>ZIL</t>
  </si>
  <si>
    <t>PAX Gold</t>
  </si>
  <si>
    <t>PAXG</t>
  </si>
  <si>
    <t>Curve DAO Token</t>
  </si>
  <si>
    <t>CRV</t>
  </si>
  <si>
    <t>Nexo</t>
  </si>
  <si>
    <t>NEXO</t>
  </si>
  <si>
    <t>Enjin Coin</t>
  </si>
  <si>
    <t>ENJ</t>
  </si>
  <si>
    <t>Basic Attention Token</t>
  </si>
  <si>
    <t>BAT</t>
  </si>
  <si>
    <t>GateToken</t>
  </si>
  <si>
    <t>GT</t>
  </si>
  <si>
    <t>Dash</t>
  </si>
  <si>
    <t>DASH</t>
  </si>
  <si>
    <t>Fei USD</t>
  </si>
  <si>
    <t>FEI</t>
  </si>
  <si>
    <t>Waves</t>
  </si>
  <si>
    <t>WAVES</t>
  </si>
  <si>
    <t>Ravencoin</t>
  </si>
  <si>
    <t>RVN</t>
  </si>
  <si>
    <t>Loopring</t>
  </si>
  <si>
    <t>LRC</t>
  </si>
  <si>
    <t>Compound</t>
  </si>
  <si>
    <t>COMP</t>
  </si>
  <si>
    <t>Wrapped Bitcoin</t>
  </si>
  <si>
    <t>WBTC</t>
  </si>
  <si>
    <t>Mina</t>
  </si>
  <si>
    <t>MINA</t>
  </si>
  <si>
    <t>Trust Wallet Token</t>
  </si>
  <si>
    <t>TWT</t>
  </si>
  <si>
    <t>Kava</t>
  </si>
  <si>
    <t>KAVA</t>
  </si>
  <si>
    <t>Terra</t>
  </si>
  <si>
    <t>LUNA</t>
  </si>
  <si>
    <t>STEPN</t>
  </si>
  <si>
    <t>GMT</t>
  </si>
  <si>
    <t>NEM</t>
  </si>
  <si>
    <t>XEM</t>
  </si>
  <si>
    <t xml:space="preserve">Celo </t>
  </si>
  <si>
    <t>CELO</t>
  </si>
  <si>
    <t>Binance USD</t>
  </si>
  <si>
    <t>BUSD</t>
  </si>
  <si>
    <t>Decred</t>
  </si>
  <si>
    <t>DCR</t>
  </si>
  <si>
    <t>Holo</t>
  </si>
  <si>
    <t>HOT</t>
  </si>
  <si>
    <t>1inch Network</t>
  </si>
  <si>
    <t>1INCH</t>
  </si>
  <si>
    <t>Wemix</t>
  </si>
  <si>
    <t>WEMIX</t>
  </si>
  <si>
    <t>Celsius</t>
  </si>
  <si>
    <t xml:space="preserve">Kusama </t>
  </si>
  <si>
    <t>KSM</t>
  </si>
  <si>
    <t>Gnosis</t>
  </si>
  <si>
    <t>GNO</t>
  </si>
  <si>
    <t xml:space="preserve">Qtum </t>
  </si>
  <si>
    <t>QTUM</t>
  </si>
  <si>
    <t>XDC Network</t>
  </si>
  <si>
    <t>XDC</t>
  </si>
  <si>
    <t>BinaryX</t>
  </si>
  <si>
    <t>BNX</t>
  </si>
  <si>
    <t>Convex Finance</t>
  </si>
  <si>
    <t>CVX</t>
  </si>
  <si>
    <t>TerraClassicUSD</t>
  </si>
  <si>
    <t>USTC</t>
  </si>
  <si>
    <t>Yearn.finance</t>
  </si>
  <si>
    <t>YFI</t>
  </si>
  <si>
    <t>Gemini Dollar</t>
  </si>
  <si>
    <t>GUSD</t>
  </si>
  <si>
    <t>Gala</t>
  </si>
  <si>
    <t>GALA</t>
  </si>
  <si>
    <t xml:space="preserve">Ankr </t>
  </si>
  <si>
    <t>ANKR</t>
  </si>
  <si>
    <t>Oasis Network</t>
  </si>
  <si>
    <t>ROSE</t>
  </si>
  <si>
    <t xml:space="preserve">Kadena </t>
  </si>
  <si>
    <t>KDA</t>
  </si>
  <si>
    <t>Golem</t>
  </si>
  <si>
    <t>GLM</t>
  </si>
  <si>
    <t>Theta Fuel</t>
  </si>
  <si>
    <t>TFUEL</t>
  </si>
  <si>
    <t>Amp</t>
  </si>
  <si>
    <t>AMP</t>
  </si>
  <si>
    <t>IoTeX</t>
  </si>
  <si>
    <t>IOTX</t>
  </si>
  <si>
    <t>Symbol</t>
  </si>
  <si>
    <t>XYM</t>
  </si>
  <si>
    <t>BORA</t>
  </si>
  <si>
    <t>OMG Network</t>
  </si>
  <si>
    <t>OMG</t>
  </si>
  <si>
    <t>Harmony</t>
  </si>
  <si>
    <t>ONE</t>
  </si>
  <si>
    <t>JUST</t>
  </si>
  <si>
    <t>JST</t>
  </si>
  <si>
    <t>ICON</t>
  </si>
  <si>
    <t>ICX</t>
  </si>
  <si>
    <t>0x</t>
  </si>
  <si>
    <t>ZRX</t>
  </si>
  <si>
    <t>Storj</t>
  </si>
  <si>
    <t>STORJ</t>
  </si>
  <si>
    <t>Serum</t>
  </si>
  <si>
    <t>SRM</t>
  </si>
  <si>
    <t>Ethereum Name Service</t>
  </si>
  <si>
    <t>ENS</t>
  </si>
  <si>
    <t>Kyber Network Crystal v2</t>
  </si>
  <si>
    <t>KNC</t>
  </si>
  <si>
    <t>IOST</t>
  </si>
  <si>
    <t>Audius</t>
  </si>
  <si>
    <t>AUDIO</t>
  </si>
  <si>
    <t>Moonbeam</t>
  </si>
  <si>
    <t>GLMR</t>
  </si>
  <si>
    <t>Balancer</t>
  </si>
  <si>
    <t>BAL</t>
  </si>
  <si>
    <t>Livepeer</t>
  </si>
  <si>
    <t>LPT</t>
  </si>
  <si>
    <t>Siacoin</t>
  </si>
  <si>
    <t>SC</t>
  </si>
  <si>
    <t>Ontology</t>
  </si>
  <si>
    <t>ONT</t>
  </si>
  <si>
    <t>WAX</t>
  </si>
  <si>
    <t>WAXP</t>
  </si>
  <si>
    <t>Horizen</t>
  </si>
  <si>
    <t>ZEN</t>
  </si>
  <si>
    <t>Braintrust</t>
  </si>
  <si>
    <t>BTRST</t>
  </si>
  <si>
    <t xml:space="preserve">Hive </t>
  </si>
  <si>
    <t>HIVE</t>
  </si>
  <si>
    <t>Swiss Borg</t>
  </si>
  <si>
    <t>CHSB</t>
  </si>
  <si>
    <t>MXC</t>
  </si>
  <si>
    <t>Dogelon Mars</t>
  </si>
  <si>
    <t>ELON</t>
  </si>
  <si>
    <t>SXP</t>
  </si>
  <si>
    <t>CEEK VR</t>
  </si>
  <si>
    <t>CEEK</t>
  </si>
  <si>
    <t>SKALE Network</t>
  </si>
  <si>
    <t>SKL</t>
  </si>
  <si>
    <t>Chia</t>
  </si>
  <si>
    <t>XCH</t>
  </si>
  <si>
    <t>UMA</t>
  </si>
  <si>
    <t>Polymath</t>
  </si>
  <si>
    <t>POLY</t>
  </si>
  <si>
    <t>Secret</t>
  </si>
  <si>
    <t>SCRT</t>
  </si>
  <si>
    <t>Smooth Love Potion</t>
  </si>
  <si>
    <t>SLP</t>
  </si>
  <si>
    <t>APENFT</t>
  </si>
  <si>
    <t>NFT</t>
  </si>
  <si>
    <t>BarnBridge</t>
  </si>
  <si>
    <t>BOND</t>
  </si>
  <si>
    <t>SushiSwap</t>
  </si>
  <si>
    <t>SUSHI</t>
  </si>
  <si>
    <t>Casper</t>
  </si>
  <si>
    <t>CSPR</t>
  </si>
  <si>
    <t>DigiByte</t>
  </si>
  <si>
    <t>DGB</t>
  </si>
  <si>
    <t>PlayDapp</t>
  </si>
  <si>
    <t>PLA</t>
  </si>
  <si>
    <t>Ren</t>
  </si>
  <si>
    <t>REN</t>
  </si>
  <si>
    <t>Lisk</t>
  </si>
  <si>
    <t>LSK</t>
  </si>
  <si>
    <t>Civic</t>
  </si>
  <si>
    <t>CVC</t>
  </si>
  <si>
    <t>Keep Network</t>
  </si>
  <si>
    <t>KEEP</t>
  </si>
  <si>
    <t>MX TOKEN</t>
  </si>
  <si>
    <t>Acala Token</t>
  </si>
  <si>
    <t>ACA</t>
  </si>
  <si>
    <t>Flux</t>
  </si>
  <si>
    <t>FLUX</t>
  </si>
  <si>
    <t>Nervos Network</t>
  </si>
  <si>
    <t>CKB</t>
  </si>
  <si>
    <t>ConstitutionDAO</t>
  </si>
  <si>
    <t>PEOPLE</t>
  </si>
  <si>
    <t>Celer Network</t>
  </si>
  <si>
    <t>CELR</t>
  </si>
  <si>
    <t>Ellipsis</t>
  </si>
  <si>
    <t>EPS</t>
  </si>
  <si>
    <t>NuCypher</t>
  </si>
  <si>
    <t>NU</t>
  </si>
  <si>
    <t>Nano</t>
  </si>
  <si>
    <t>XNO</t>
  </si>
  <si>
    <t>Ontology Gas</t>
  </si>
  <si>
    <t>ONG</t>
  </si>
  <si>
    <t>Rally</t>
  </si>
  <si>
    <t>RLY</t>
  </si>
  <si>
    <t>Bancor</t>
  </si>
  <si>
    <t>BNT</t>
  </si>
  <si>
    <t>Orbs</t>
  </si>
  <si>
    <t>ORBS</t>
  </si>
  <si>
    <t>Request</t>
  </si>
  <si>
    <t>REQ</t>
  </si>
  <si>
    <t>WINkLink</t>
  </si>
  <si>
    <t>WIN</t>
  </si>
  <si>
    <t>Conflux</t>
  </si>
  <si>
    <t>CFX</t>
  </si>
  <si>
    <t>Reserve Rights</t>
  </si>
  <si>
    <t>RSR</t>
  </si>
  <si>
    <t>Powerledger</t>
  </si>
  <si>
    <t>POWR</t>
  </si>
  <si>
    <t>Voyager Token</t>
  </si>
  <si>
    <t>VGX</t>
  </si>
  <si>
    <t>JOE</t>
  </si>
  <si>
    <t>Ocean Protocol</t>
  </si>
  <si>
    <t>OCEAN</t>
  </si>
  <si>
    <t>Chromia</t>
  </si>
  <si>
    <t>CHR</t>
  </si>
  <si>
    <t>Syscoin</t>
  </si>
  <si>
    <t>SYS</t>
  </si>
  <si>
    <t>COTI</t>
  </si>
  <si>
    <t>renBTC</t>
  </si>
  <si>
    <t>RENBTC</t>
  </si>
  <si>
    <t>Frax Share</t>
  </si>
  <si>
    <t>FXS</t>
  </si>
  <si>
    <t>Ultra</t>
  </si>
  <si>
    <t>UOS</t>
  </si>
  <si>
    <t>Pundi X (New)</t>
  </si>
  <si>
    <t>PUNDIX</t>
  </si>
  <si>
    <t>Function X</t>
  </si>
  <si>
    <t>FX</t>
  </si>
  <si>
    <t>DAO Maker</t>
  </si>
  <si>
    <t>DAO</t>
  </si>
  <si>
    <t>Dent</t>
  </si>
  <si>
    <t>DENT</t>
  </si>
  <si>
    <t>Status</t>
  </si>
  <si>
    <t>SNT</t>
  </si>
  <si>
    <t>Ardor</t>
  </si>
  <si>
    <t>ARDR</t>
  </si>
  <si>
    <t>Constellation</t>
  </si>
  <si>
    <t>DAG</t>
  </si>
  <si>
    <t>Spell Token</t>
  </si>
  <si>
    <t>SPELL</t>
  </si>
  <si>
    <t>Raydium</t>
  </si>
  <si>
    <t>RAY</t>
  </si>
  <si>
    <t>Telcoin</t>
  </si>
  <si>
    <t>TEL</t>
  </si>
  <si>
    <t>sUSD</t>
  </si>
  <si>
    <t>SUSD</t>
  </si>
  <si>
    <t>Bitcoin Standard Hashrate Token</t>
  </si>
  <si>
    <t>BTCST</t>
  </si>
  <si>
    <t>VeThor Token</t>
  </si>
  <si>
    <t>VTHO</t>
  </si>
  <si>
    <t>Vulcan Forged PYR</t>
  </si>
  <si>
    <t>PYR</t>
  </si>
  <si>
    <t>API3</t>
  </si>
  <si>
    <t>WazirX</t>
  </si>
  <si>
    <t>WRX</t>
  </si>
  <si>
    <t>HEX</t>
  </si>
  <si>
    <t>Math</t>
  </si>
  <si>
    <t>MATH</t>
  </si>
  <si>
    <t>Crypto</t>
  </si>
  <si>
    <t>numbers in mio USD</t>
  </si>
  <si>
    <t>#</t>
  </si>
  <si>
    <t>Name</t>
  </si>
  <si>
    <t>Ticker</t>
  </si>
  <si>
    <t>Price</t>
  </si>
  <si>
    <t>MC</t>
  </si>
  <si>
    <t>Layer</t>
  </si>
  <si>
    <t>Type</t>
  </si>
  <si>
    <t>Originator</t>
  </si>
  <si>
    <t>Blockchain</t>
  </si>
  <si>
    <t>Founded</t>
  </si>
  <si>
    <t>Layer 1</t>
  </si>
  <si>
    <t>Value</t>
  </si>
  <si>
    <t>Nakamoto</t>
  </si>
  <si>
    <t>Compute</t>
  </si>
  <si>
    <t>Buterin</t>
  </si>
  <si>
    <t>Stablecoin</t>
  </si>
  <si>
    <t>Bitfinex</t>
  </si>
  <si>
    <t>Various</t>
  </si>
  <si>
    <t>Coinbase</t>
  </si>
  <si>
    <t>Markus, Palmer</t>
  </si>
  <si>
    <t>Fork</t>
  </si>
  <si>
    <t>Exchange</t>
  </si>
  <si>
    <t>Privacy</t>
  </si>
  <si>
    <t>Ethereum, Solana</t>
  </si>
  <si>
    <t>Meme</t>
  </si>
  <si>
    <t>Storage</t>
  </si>
  <si>
    <t>Metaverse</t>
  </si>
  <si>
    <t>GameFi</t>
  </si>
  <si>
    <t>Wrapped</t>
  </si>
  <si>
    <t>Cloud/Infrastructure Hosting</t>
  </si>
  <si>
    <t>Wallet</t>
  </si>
  <si>
    <t xml:space="preserve">Memecoins </t>
  </si>
  <si>
    <t>numbers im mio USD</t>
  </si>
  <si>
    <t>ATH MC</t>
  </si>
  <si>
    <t>ATH</t>
  </si>
  <si>
    <t>Origninator</t>
  </si>
  <si>
    <t>Foundned</t>
  </si>
  <si>
    <t>TICKR</t>
  </si>
  <si>
    <t>Official Trump</t>
  </si>
  <si>
    <t>TRUMP</t>
  </si>
  <si>
    <t>Melania Coin</t>
  </si>
  <si>
    <t>MELANIA</t>
  </si>
  <si>
    <t>Pudgy Pinguins</t>
  </si>
  <si>
    <t>PENGU</t>
  </si>
  <si>
    <t>SPX6900</t>
  </si>
  <si>
    <t>SPX</t>
  </si>
  <si>
    <t>Fartcoin</t>
  </si>
  <si>
    <t>FARTCOIN</t>
  </si>
  <si>
    <t>Brett (Based)</t>
  </si>
  <si>
    <t>BRETT</t>
  </si>
  <si>
    <t>ai6z</t>
  </si>
  <si>
    <t>AI6Z</t>
  </si>
  <si>
    <t>Gigachad</t>
  </si>
  <si>
    <t>GIG</t>
  </si>
  <si>
    <t>Toshi</t>
  </si>
  <si>
    <t>TOSHI</t>
  </si>
  <si>
    <t>Mog Coin</t>
  </si>
  <si>
    <t>MOG</t>
  </si>
  <si>
    <t>Notcoin</t>
  </si>
  <si>
    <t>NO</t>
  </si>
  <si>
    <t>cat in a dogs world</t>
  </si>
  <si>
    <t>MEW</t>
  </si>
  <si>
    <t>Turbo Coin</t>
  </si>
  <si>
    <t>TURBO</t>
  </si>
  <si>
    <t>Baby Doge Coin</t>
  </si>
  <si>
    <t>BabyDoge</t>
  </si>
  <si>
    <t>Popcat (Sol)</t>
  </si>
  <si>
    <t>POPCAT</t>
  </si>
  <si>
    <t>ShibaBitcoin</t>
  </si>
  <si>
    <t>SHIBTC</t>
  </si>
  <si>
    <t>Snek</t>
  </si>
  <si>
    <t>SNEK</t>
  </si>
  <si>
    <t>DOG</t>
  </si>
  <si>
    <t>Dog</t>
  </si>
  <si>
    <t>AI Companions</t>
  </si>
  <si>
    <t>AIC</t>
  </si>
  <si>
    <t>Act I: AI Prophecy</t>
  </si>
  <si>
    <t>ACT</t>
  </si>
  <si>
    <t>Memecoin</t>
  </si>
  <si>
    <t>MEME</t>
  </si>
  <si>
    <t>Peneaut the Squirrel</t>
  </si>
  <si>
    <t>PNUT</t>
  </si>
  <si>
    <t>Cheems</t>
  </si>
  <si>
    <t>CHEEMS</t>
  </si>
  <si>
    <t>Neiro</t>
  </si>
  <si>
    <t>NEIRO</t>
  </si>
  <si>
    <t>Book of Meme</t>
  </si>
  <si>
    <t>BOME</t>
  </si>
  <si>
    <t>Goatseus Maximus</t>
  </si>
  <si>
    <t>GOAT</t>
  </si>
  <si>
    <t>Ski Mask Dog</t>
  </si>
  <si>
    <t>SKI</t>
  </si>
  <si>
    <t>Non Playable Coin</t>
  </si>
  <si>
    <t>NPC</t>
  </si>
  <si>
    <t>Akuma Inu</t>
  </si>
  <si>
    <t>AKUMA</t>
  </si>
  <si>
    <t>Harry PotterObamaSonic</t>
  </si>
  <si>
    <t>ERC-20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</si>
</sst>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;\(#,##0\)"/>
    <numFmt numFmtId="166" formatCode="#,##0.00;\(#,##0.00\)"/>
    <numFmt numFmtId="167" formatCode="#,##0.0;\(#,##0.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14" fontId="2" fillId="0" borderId="0" xfId="0" applyNumberFormat="1" applyFont="1"/>
    <xf numFmtId="0" fontId="2" fillId="0" borderId="0" xfId="0" quotePrefix="1" applyFont="1"/>
    <xf numFmtId="0" fontId="3" fillId="0" borderId="0" xfId="0" applyFont="1" applyAlignment="1">
      <alignment horizontal="center"/>
    </xf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5" fontId="2" fillId="0" borderId="0" xfId="0" applyNumberFormat="1" applyFont="1"/>
    <xf numFmtId="165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04A0801E-1426-411D-8975-E1F79EE9A3DD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2-06-12T23:45:39.31" personId="{04A0801E-1426-411D-8975-E1F79EE9A3DD}" id="{6FE33973-68E6-4A47-AD85-119ACFC236D9}">
    <text>Algorand, Ethereum, EOS, BCH, Liquid, Omni, Tron, Solana</text>
  </threadedComment>
  <threadedComment ref="J39" dT="2024-04-21T01:43:26.19" personId="{04A0801E-1426-411D-8975-E1F79EE9A3DD}" id="{D068C14C-DAD0-4612-B931-EF090967B28E}">
    <text>2010 patent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B02D0-94E9-42E9-AC7C-EEEED2BD9F5D}">
  <dimension ref="A1:S241"/>
  <sheetViews>
    <sheetView tabSelected="1" zoomScale="200" zoomScaleNormal="2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4.7109375" customWidth="1"/>
    <col min="5" max="5" width="9.5703125" bestFit="1" customWidth="1"/>
    <col min="8" max="8" width="14.5703125" bestFit="1" customWidth="1"/>
    <col min="9" max="9" width="16.42578125" bestFit="1" customWidth="1"/>
    <col min="10" max="10" width="10.5703125" bestFit="1" customWidth="1"/>
  </cols>
  <sheetData>
    <row r="1" spans="1:19" x14ac:dyDescent="0.25">
      <c r="A1" s="1" t="s">
        <v>446</v>
      </c>
      <c r="C1" s="2"/>
    </row>
    <row r="2" spans="1:19" x14ac:dyDescent="0.25">
      <c r="A2" s="2" t="s">
        <v>447</v>
      </c>
    </row>
    <row r="3" spans="1:19" x14ac:dyDescent="0.25">
      <c r="A3" s="3"/>
    </row>
    <row r="4" spans="1:19" x14ac:dyDescent="0.25">
      <c r="A4" s="21" t="s">
        <v>448</v>
      </c>
      <c r="B4" s="22" t="s">
        <v>449</v>
      </c>
      <c r="C4" s="22" t="s">
        <v>450</v>
      </c>
      <c r="D4" s="23" t="s">
        <v>451</v>
      </c>
      <c r="E4" s="24" t="s">
        <v>452</v>
      </c>
      <c r="F4" s="25" t="s">
        <v>453</v>
      </c>
      <c r="G4" s="25" t="s">
        <v>454</v>
      </c>
      <c r="H4" s="25" t="s">
        <v>455</v>
      </c>
      <c r="I4" s="25" t="s">
        <v>456</v>
      </c>
      <c r="J4" s="22" t="s">
        <v>457</v>
      </c>
      <c r="K4" s="22" t="s">
        <v>458</v>
      </c>
      <c r="L4" s="26"/>
      <c r="M4" s="26"/>
      <c r="N4" s="26"/>
      <c r="O4" s="26"/>
      <c r="P4" s="26"/>
      <c r="Q4" s="26"/>
      <c r="R4" s="26"/>
      <c r="S4" s="27"/>
    </row>
    <row r="5" spans="1:19" x14ac:dyDescent="0.25">
      <c r="A5" s="4">
        <v>1</v>
      </c>
      <c r="B5" s="5" t="s">
        <v>0</v>
      </c>
      <c r="C5" s="5" t="s">
        <v>1</v>
      </c>
      <c r="D5" s="8">
        <v>103880</v>
      </c>
      <c r="E5" s="8">
        <v>2060000</v>
      </c>
      <c r="F5" s="7">
        <v>1</v>
      </c>
      <c r="G5" s="7" t="s">
        <v>459</v>
      </c>
      <c r="H5" s="7" t="s">
        <v>460</v>
      </c>
      <c r="I5" s="7" t="s">
        <v>458</v>
      </c>
      <c r="J5" s="5"/>
      <c r="K5" s="5"/>
    </row>
    <row r="6" spans="1:19" x14ac:dyDescent="0.25">
      <c r="A6" s="4">
        <f>A5+1</f>
        <v>2</v>
      </c>
      <c r="B6" s="5" t="s">
        <v>2</v>
      </c>
      <c r="C6" s="5" t="s">
        <v>3</v>
      </c>
      <c r="D6" s="8">
        <v>3300</v>
      </c>
      <c r="E6" s="8">
        <v>398590</v>
      </c>
      <c r="F6" s="7">
        <v>1</v>
      </c>
      <c r="G6" s="7" t="s">
        <v>461</v>
      </c>
      <c r="H6" s="7" t="s">
        <v>462</v>
      </c>
      <c r="I6" s="7" t="s">
        <v>458</v>
      </c>
      <c r="J6" s="5"/>
      <c r="K6" s="5"/>
    </row>
    <row r="7" spans="1:19" x14ac:dyDescent="0.25">
      <c r="A7" s="4">
        <f t="shared" ref="A7:A70" si="0">A6+1</f>
        <v>3</v>
      </c>
      <c r="B7" s="5" t="s">
        <v>11</v>
      </c>
      <c r="C7" s="5" t="s">
        <v>11</v>
      </c>
      <c r="D7" s="9">
        <v>3.12</v>
      </c>
      <c r="E7" s="8">
        <v>179820</v>
      </c>
      <c r="F7" s="7">
        <v>2</v>
      </c>
      <c r="G7" s="7" t="s">
        <v>463</v>
      </c>
      <c r="H7" s="7" t="s">
        <v>464</v>
      </c>
      <c r="I7" s="7" t="s">
        <v>465</v>
      </c>
      <c r="J7" s="5"/>
      <c r="K7" s="5"/>
    </row>
    <row r="8" spans="1:19" x14ac:dyDescent="0.25">
      <c r="A8" s="4">
        <f>A7+1</f>
        <v>4</v>
      </c>
      <c r="B8" s="5" t="s">
        <v>6</v>
      </c>
      <c r="C8" s="5" t="s">
        <v>6</v>
      </c>
      <c r="D8" s="8">
        <v>690.49</v>
      </c>
      <c r="E8" s="8">
        <v>100180</v>
      </c>
      <c r="F8" s="7">
        <v>1</v>
      </c>
      <c r="G8" s="7"/>
      <c r="H8" s="7"/>
      <c r="I8" s="7"/>
      <c r="J8" s="5"/>
      <c r="K8" s="5"/>
    </row>
    <row r="9" spans="1:19" x14ac:dyDescent="0.25">
      <c r="A9" s="4">
        <f t="shared" si="0"/>
        <v>5</v>
      </c>
      <c r="B9" s="5" t="s">
        <v>7</v>
      </c>
      <c r="C9" s="5" t="s">
        <v>8</v>
      </c>
      <c r="D9" s="8">
        <v>241</v>
      </c>
      <c r="E9" s="8">
        <v>117510</v>
      </c>
      <c r="F9" s="7">
        <v>1</v>
      </c>
      <c r="G9" s="7" t="s">
        <v>461</v>
      </c>
      <c r="H9" s="7"/>
      <c r="I9" s="7"/>
      <c r="J9" s="5"/>
      <c r="K9" s="5"/>
    </row>
    <row r="10" spans="1:19" x14ac:dyDescent="0.25">
      <c r="A10" s="4">
        <f t="shared" si="0"/>
        <v>6</v>
      </c>
      <c r="B10" s="5" t="s">
        <v>9</v>
      </c>
      <c r="C10" s="5" t="s">
        <v>10</v>
      </c>
      <c r="D10" s="8">
        <v>1</v>
      </c>
      <c r="E10" s="8">
        <v>48350</v>
      </c>
      <c r="F10" s="7"/>
      <c r="G10" s="7" t="s">
        <v>463</v>
      </c>
      <c r="H10" s="7" t="s">
        <v>466</v>
      </c>
      <c r="I10" s="7"/>
      <c r="J10" s="5"/>
      <c r="K10" s="5"/>
    </row>
    <row r="11" spans="1:19" x14ac:dyDescent="0.25">
      <c r="A11" s="4">
        <f t="shared" si="0"/>
        <v>7</v>
      </c>
      <c r="B11" s="5" t="s">
        <v>4</v>
      </c>
      <c r="C11" s="5" t="s">
        <v>5</v>
      </c>
      <c r="D11" s="10">
        <v>1</v>
      </c>
      <c r="E11" s="8">
        <v>138290</v>
      </c>
      <c r="F11" s="7">
        <v>1</v>
      </c>
      <c r="G11" s="7"/>
      <c r="H11" s="7"/>
      <c r="I11" s="7"/>
      <c r="J11" s="5"/>
      <c r="K11" s="5"/>
    </row>
    <row r="12" spans="1:19" x14ac:dyDescent="0.25">
      <c r="A12" s="4">
        <f t="shared" si="0"/>
        <v>8</v>
      </c>
      <c r="B12" s="5" t="s">
        <v>12</v>
      </c>
      <c r="C12" s="5" t="s">
        <v>13</v>
      </c>
      <c r="D12" s="9">
        <v>0.38</v>
      </c>
      <c r="E12" s="8">
        <v>54410</v>
      </c>
      <c r="F12" s="7">
        <v>1</v>
      </c>
      <c r="G12" s="7" t="s">
        <v>459</v>
      </c>
      <c r="H12" s="7" t="s">
        <v>467</v>
      </c>
      <c r="I12" s="7" t="s">
        <v>458</v>
      </c>
      <c r="J12" s="11">
        <v>41614</v>
      </c>
      <c r="K12" s="5"/>
    </row>
    <row r="13" spans="1:19" x14ac:dyDescent="0.25">
      <c r="A13" s="4">
        <f t="shared" si="0"/>
        <v>9</v>
      </c>
      <c r="B13" s="5" t="s">
        <v>14</v>
      </c>
      <c r="C13" s="5" t="s">
        <v>15</v>
      </c>
      <c r="D13" s="9">
        <v>0.24</v>
      </c>
      <c r="E13" s="8">
        <v>20770</v>
      </c>
      <c r="F13" s="7"/>
      <c r="G13" s="7"/>
      <c r="H13" s="7"/>
      <c r="I13" s="7"/>
      <c r="J13" s="5"/>
      <c r="K13" s="5"/>
    </row>
    <row r="14" spans="1:19" x14ac:dyDescent="0.25">
      <c r="A14" s="4">
        <f t="shared" si="0"/>
        <v>10</v>
      </c>
      <c r="B14" s="5" t="s">
        <v>16</v>
      </c>
      <c r="C14" s="5" t="s">
        <v>17</v>
      </c>
      <c r="D14" s="8">
        <v>51</v>
      </c>
      <c r="E14" s="8">
        <v>12840</v>
      </c>
      <c r="F14" s="7"/>
      <c r="G14" s="7"/>
      <c r="H14" s="7"/>
      <c r="I14" s="7"/>
      <c r="J14" s="5"/>
      <c r="K14" s="5"/>
    </row>
    <row r="15" spans="1:19" x14ac:dyDescent="0.25">
      <c r="A15" s="4">
        <f t="shared" si="0"/>
        <v>11</v>
      </c>
      <c r="B15" s="5" t="s">
        <v>18</v>
      </c>
      <c r="C15" s="5" t="s">
        <v>19</v>
      </c>
      <c r="D15" s="9">
        <v>1.01</v>
      </c>
      <c r="E15" s="8">
        <v>35740</v>
      </c>
      <c r="F15" s="7"/>
      <c r="G15" s="7"/>
      <c r="H15" s="7"/>
      <c r="I15" s="7"/>
      <c r="J15" s="5"/>
      <c r="K15" s="5"/>
    </row>
    <row r="16" spans="1:19" x14ac:dyDescent="0.25">
      <c r="A16" s="4">
        <f t="shared" si="0"/>
        <v>12</v>
      </c>
      <c r="B16" s="5" t="s">
        <v>20</v>
      </c>
      <c r="C16" s="5" t="s">
        <v>21</v>
      </c>
      <c r="D16" s="8">
        <v>10.18</v>
      </c>
      <c r="E16" s="8">
        <v>18</v>
      </c>
      <c r="F16" s="7">
        <v>1</v>
      </c>
      <c r="G16" s="7"/>
      <c r="H16" s="7"/>
      <c r="I16" s="7"/>
      <c r="J16" s="11"/>
      <c r="K16" s="5"/>
    </row>
    <row r="17" spans="1:11" x14ac:dyDescent="0.25">
      <c r="A17" s="4">
        <f t="shared" si="0"/>
        <v>13</v>
      </c>
      <c r="B17" s="5" t="s">
        <v>22</v>
      </c>
      <c r="C17" s="5" t="s">
        <v>23</v>
      </c>
      <c r="D17" s="8">
        <v>27.75</v>
      </c>
      <c r="E17" s="8">
        <v>11.294</v>
      </c>
      <c r="F17" s="7"/>
      <c r="G17" s="7"/>
      <c r="H17" s="7"/>
      <c r="I17" s="7"/>
      <c r="J17" s="5"/>
      <c r="K17" s="5"/>
    </row>
    <row r="18" spans="1:11" x14ac:dyDescent="0.25">
      <c r="A18" s="4">
        <f t="shared" si="0"/>
        <v>14</v>
      </c>
      <c r="B18" s="5" t="s">
        <v>24</v>
      </c>
      <c r="C18" s="5" t="s">
        <v>25</v>
      </c>
      <c r="D18" s="8">
        <v>1.838E-5</v>
      </c>
      <c r="E18" s="8">
        <f>+D18*589289.410812</f>
        <v>10.831139370724561</v>
      </c>
      <c r="F18" s="7">
        <v>2</v>
      </c>
      <c r="G18" s="7" t="s">
        <v>459</v>
      </c>
      <c r="H18" s="7"/>
      <c r="I18" s="7" t="s">
        <v>2</v>
      </c>
      <c r="J18" s="5"/>
      <c r="K18" s="5"/>
    </row>
    <row r="19" spans="1:11" x14ac:dyDescent="0.25">
      <c r="A19" s="4">
        <f t="shared" si="0"/>
        <v>15</v>
      </c>
      <c r="B19" s="5" t="s">
        <v>26</v>
      </c>
      <c r="C19" s="5" t="s">
        <v>27</v>
      </c>
      <c r="D19" s="8">
        <v>11.73</v>
      </c>
      <c r="E19" s="8">
        <v>7.3536169999999998</v>
      </c>
      <c r="F19" s="7"/>
      <c r="G19" s="7"/>
      <c r="H19" s="7"/>
      <c r="I19" s="7"/>
      <c r="J19" s="5"/>
      <c r="K19" s="5"/>
    </row>
    <row r="20" spans="1:11" x14ac:dyDescent="0.25">
      <c r="A20" s="4">
        <f t="shared" si="0"/>
        <v>16</v>
      </c>
      <c r="B20" s="5" t="s">
        <v>28</v>
      </c>
      <c r="C20" s="5" t="s">
        <v>29</v>
      </c>
      <c r="D20" s="8">
        <v>364.36</v>
      </c>
      <c r="E20" s="8">
        <v>7.2060000000000004</v>
      </c>
      <c r="F20" s="7"/>
      <c r="G20" s="7" t="s">
        <v>468</v>
      </c>
      <c r="H20" s="7"/>
      <c r="I20" s="7"/>
      <c r="J20" s="5"/>
      <c r="K20" s="5"/>
    </row>
    <row r="21" spans="1:11" x14ac:dyDescent="0.25">
      <c r="A21" s="4">
        <f t="shared" si="0"/>
        <v>17</v>
      </c>
      <c r="B21" s="5" t="s">
        <v>30</v>
      </c>
      <c r="C21" s="5" t="s">
        <v>31</v>
      </c>
      <c r="D21" s="8">
        <v>7.2</v>
      </c>
      <c r="E21" s="8">
        <f>+D21*1.435843913</f>
        <v>10.338076173600001</v>
      </c>
      <c r="F21" s="7"/>
      <c r="G21" s="7"/>
      <c r="H21" s="7"/>
      <c r="I21" s="7"/>
      <c r="J21" s="5"/>
      <c r="K21" s="5"/>
    </row>
    <row r="22" spans="1:11" x14ac:dyDescent="0.25">
      <c r="A22" s="4">
        <f t="shared" si="0"/>
        <v>18</v>
      </c>
      <c r="B22" s="5" t="s">
        <v>32</v>
      </c>
      <c r="C22" s="5" t="s">
        <v>33</v>
      </c>
      <c r="D22" s="8">
        <v>4.79</v>
      </c>
      <c r="E22" s="8">
        <v>5.8215348699999998</v>
      </c>
      <c r="F22" s="7"/>
      <c r="G22" s="7"/>
      <c r="H22" s="7"/>
      <c r="I22" s="7"/>
      <c r="J22" s="5"/>
      <c r="K22" s="5"/>
    </row>
    <row r="23" spans="1:11" x14ac:dyDescent="0.25">
      <c r="A23" s="4">
        <f t="shared" si="0"/>
        <v>19</v>
      </c>
      <c r="B23" s="5" t="s">
        <v>34</v>
      </c>
      <c r="C23" s="5" t="s">
        <v>35</v>
      </c>
      <c r="D23" s="8">
        <v>6.1</v>
      </c>
      <c r="E23" s="8">
        <f>+D23*0.926574772</f>
        <v>5.6521061092</v>
      </c>
      <c r="F23" s="7"/>
      <c r="G23" s="7"/>
      <c r="H23" s="7"/>
      <c r="I23" s="7"/>
      <c r="J23" s="5"/>
      <c r="K23" s="5"/>
    </row>
    <row r="24" spans="1:11" x14ac:dyDescent="0.25">
      <c r="A24" s="4">
        <f t="shared" si="0"/>
        <v>20</v>
      </c>
      <c r="B24" s="12" t="s">
        <v>36</v>
      </c>
      <c r="C24" s="5" t="s">
        <v>37</v>
      </c>
      <c r="D24" s="8">
        <v>2.02</v>
      </c>
      <c r="E24" s="8">
        <v>5.5720000000000001</v>
      </c>
      <c r="F24" s="7"/>
      <c r="G24" s="7"/>
      <c r="H24" s="7"/>
      <c r="I24" s="7"/>
      <c r="J24" s="5"/>
      <c r="K24" s="5"/>
    </row>
    <row r="25" spans="1:11" x14ac:dyDescent="0.25">
      <c r="A25" s="4">
        <f t="shared" si="0"/>
        <v>21</v>
      </c>
      <c r="B25" s="5" t="s">
        <v>38</v>
      </c>
      <c r="C25" s="5" t="s">
        <v>39</v>
      </c>
      <c r="D25" s="8">
        <v>0.99980000000000002</v>
      </c>
      <c r="E25" s="8">
        <v>5.3641259999999997</v>
      </c>
      <c r="F25" s="7"/>
      <c r="G25" s="7" t="s">
        <v>463</v>
      </c>
      <c r="H25" s="7"/>
      <c r="I25" s="7"/>
      <c r="J25" s="5"/>
      <c r="K25" s="5"/>
    </row>
    <row r="26" spans="1:11" x14ac:dyDescent="0.25">
      <c r="A26" s="4">
        <f t="shared" si="0"/>
        <v>22</v>
      </c>
      <c r="B26" s="5" t="s">
        <v>40</v>
      </c>
      <c r="C26" s="5" t="s">
        <v>41</v>
      </c>
      <c r="D26" s="8">
        <v>70.900000000000006</v>
      </c>
      <c r="E26" s="8">
        <f>+D26*0.074444894</f>
        <v>5.2781429846000005</v>
      </c>
      <c r="F26" s="7">
        <v>1</v>
      </c>
      <c r="G26" s="7"/>
      <c r="H26" s="7"/>
      <c r="I26" s="7" t="s">
        <v>458</v>
      </c>
      <c r="J26" s="5"/>
      <c r="K26" s="5"/>
    </row>
    <row r="27" spans="1:11" x14ac:dyDescent="0.25">
      <c r="A27" s="4">
        <f t="shared" si="0"/>
        <v>23</v>
      </c>
      <c r="B27" s="5" t="s">
        <v>42</v>
      </c>
      <c r="C27" s="5" t="s">
        <v>43</v>
      </c>
      <c r="D27" s="8">
        <v>7.84</v>
      </c>
      <c r="E27" s="8">
        <f>+D27*0.59873614</f>
        <v>4.6940913375999997</v>
      </c>
      <c r="F27" s="7"/>
      <c r="G27" s="7" t="s">
        <v>469</v>
      </c>
      <c r="H27" s="7"/>
      <c r="I27" s="7"/>
      <c r="J27" s="5"/>
      <c r="K27" s="5"/>
    </row>
    <row r="28" spans="1:11" x14ac:dyDescent="0.25">
      <c r="A28" s="13">
        <f t="shared" si="0"/>
        <v>24</v>
      </c>
      <c r="B28" s="14" t="s">
        <v>44</v>
      </c>
      <c r="C28" s="14" t="s">
        <v>45</v>
      </c>
      <c r="D28" s="15">
        <v>1.0180000000000001E-5</v>
      </c>
      <c r="E28" s="15">
        <f>+D28*420689</f>
        <v>4.2826140200000005</v>
      </c>
      <c r="F28" s="7"/>
      <c r="G28" s="7"/>
      <c r="H28" s="7"/>
      <c r="I28" s="7"/>
      <c r="J28" s="5"/>
      <c r="K28" s="5"/>
    </row>
    <row r="29" spans="1:11" x14ac:dyDescent="0.25">
      <c r="A29" s="13">
        <f t="shared" si="0"/>
        <v>25</v>
      </c>
      <c r="B29" s="14" t="s">
        <v>46</v>
      </c>
      <c r="C29" s="14" t="s">
        <v>47</v>
      </c>
      <c r="D29" s="15">
        <v>550.27</v>
      </c>
      <c r="E29" s="15">
        <v>4.0615168500000003</v>
      </c>
      <c r="F29" s="16">
        <v>1</v>
      </c>
      <c r="G29" s="16" t="s">
        <v>461</v>
      </c>
      <c r="H29" s="7"/>
      <c r="I29" s="7" t="s">
        <v>458</v>
      </c>
      <c r="J29" s="5"/>
      <c r="K29" s="5"/>
    </row>
    <row r="30" spans="1:11" x14ac:dyDescent="0.25">
      <c r="A30" s="4">
        <f t="shared" ref="A30:A56" si="1">+A29+1</f>
        <v>26</v>
      </c>
      <c r="B30" s="5" t="s">
        <v>48</v>
      </c>
      <c r="C30" s="5" t="s">
        <v>49</v>
      </c>
      <c r="D30" s="8">
        <v>7.97</v>
      </c>
      <c r="E30" s="8">
        <f>+D30*0.462910056</f>
        <v>3.68939314632</v>
      </c>
      <c r="F30" s="7">
        <v>1</v>
      </c>
      <c r="G30" s="7" t="s">
        <v>461</v>
      </c>
      <c r="H30" s="7"/>
      <c r="I30" s="7" t="s">
        <v>458</v>
      </c>
      <c r="J30" s="5"/>
      <c r="K30" s="5"/>
    </row>
    <row r="31" spans="1:11" x14ac:dyDescent="0.25">
      <c r="A31" s="4">
        <f t="shared" si="1"/>
        <v>27</v>
      </c>
      <c r="B31" s="5" t="s">
        <v>50</v>
      </c>
      <c r="C31" s="5" t="s">
        <v>51</v>
      </c>
      <c r="D31" s="8">
        <v>1.39</v>
      </c>
      <c r="E31" s="8">
        <v>3.4917457010000001</v>
      </c>
      <c r="F31" s="7"/>
      <c r="G31" s="7"/>
      <c r="H31" s="7"/>
      <c r="I31" s="7"/>
      <c r="J31" s="5"/>
      <c r="K31" s="5"/>
    </row>
    <row r="32" spans="1:11" x14ac:dyDescent="0.25">
      <c r="A32" s="4">
        <f t="shared" si="1"/>
        <v>28</v>
      </c>
      <c r="B32" s="5" t="s">
        <v>52</v>
      </c>
      <c r="C32" s="5" t="s">
        <v>53</v>
      </c>
      <c r="D32" s="8">
        <v>0.1298</v>
      </c>
      <c r="E32" s="8">
        <v>3.2408000000000001</v>
      </c>
      <c r="F32" s="7"/>
      <c r="G32" s="7"/>
      <c r="H32" s="7"/>
      <c r="I32" s="7"/>
      <c r="J32" s="5"/>
      <c r="K32" s="5"/>
    </row>
    <row r="33" spans="1:11" x14ac:dyDescent="0.25">
      <c r="A33" s="4">
        <f t="shared" si="1"/>
        <v>29</v>
      </c>
      <c r="B33" s="5" t="s">
        <v>54</v>
      </c>
      <c r="C33" s="5" t="s">
        <v>55</v>
      </c>
      <c r="D33" s="8">
        <v>19.34</v>
      </c>
      <c r="E33" s="8">
        <f>+D33*0.146656036</f>
        <v>2.8363277362399999</v>
      </c>
      <c r="F33" s="7">
        <v>1</v>
      </c>
      <c r="G33" s="7" t="s">
        <v>461</v>
      </c>
      <c r="H33" s="7"/>
      <c r="I33" s="7" t="s">
        <v>458</v>
      </c>
      <c r="J33" s="5"/>
      <c r="K33" s="5"/>
    </row>
    <row r="34" spans="1:11" x14ac:dyDescent="0.25">
      <c r="A34" s="4">
        <f t="shared" si="1"/>
        <v>30</v>
      </c>
      <c r="B34" s="5" t="s">
        <v>56</v>
      </c>
      <c r="C34" s="5" t="s">
        <v>57</v>
      </c>
      <c r="D34" s="8">
        <v>156.03</v>
      </c>
      <c r="E34" s="8">
        <f>+D34*0.01842631</f>
        <v>2.8750571493000003</v>
      </c>
      <c r="F34" s="7"/>
      <c r="G34" s="7" t="s">
        <v>470</v>
      </c>
      <c r="H34" s="7"/>
      <c r="I34" s="7"/>
      <c r="J34" s="5"/>
      <c r="K34" s="5"/>
    </row>
    <row r="35" spans="1:11" x14ac:dyDescent="0.25">
      <c r="A35" s="4">
        <f t="shared" si="1"/>
        <v>31</v>
      </c>
      <c r="B35" s="5" t="s">
        <v>58</v>
      </c>
      <c r="C35" s="5" t="s">
        <v>59</v>
      </c>
      <c r="D35" s="8">
        <v>9.5350000000000004E-2</v>
      </c>
      <c r="E35" s="8">
        <f>+D35*28.910606833</f>
        <v>2.7566263615265498</v>
      </c>
      <c r="F35" s="7"/>
      <c r="G35" s="7"/>
      <c r="H35" s="7"/>
      <c r="I35" s="7"/>
      <c r="J35" s="5"/>
      <c r="K35" s="5"/>
    </row>
    <row r="36" spans="1:11" x14ac:dyDescent="0.25">
      <c r="A36" s="4">
        <f t="shared" si="1"/>
        <v>32</v>
      </c>
      <c r="B36" s="5" t="s">
        <v>60</v>
      </c>
      <c r="C36" s="5" t="s">
        <v>61</v>
      </c>
      <c r="D36" s="8">
        <v>0.37109999999999999</v>
      </c>
      <c r="E36" s="8">
        <v>2.8266</v>
      </c>
      <c r="F36" s="7"/>
      <c r="G36" s="7"/>
      <c r="H36" s="7"/>
      <c r="I36" s="7"/>
      <c r="J36" s="5"/>
      <c r="K36" s="5"/>
    </row>
    <row r="37" spans="1:11" x14ac:dyDescent="0.25">
      <c r="A37" s="4">
        <f t="shared" si="1"/>
        <v>33</v>
      </c>
      <c r="B37" s="5" t="s">
        <v>62</v>
      </c>
      <c r="C37" s="5" t="s">
        <v>63</v>
      </c>
      <c r="D37" s="8">
        <v>1.82</v>
      </c>
      <c r="E37" s="8">
        <v>2.7205149999999998</v>
      </c>
      <c r="F37" s="7"/>
      <c r="G37" s="7"/>
      <c r="H37" s="7"/>
      <c r="I37" s="7"/>
      <c r="J37" s="5"/>
      <c r="K37" s="5"/>
    </row>
    <row r="38" spans="1:11" x14ac:dyDescent="0.25">
      <c r="A38" s="4">
        <f t="shared" si="1"/>
        <v>34</v>
      </c>
      <c r="B38" s="5" t="s">
        <v>64</v>
      </c>
      <c r="C38" s="5" t="s">
        <v>65</v>
      </c>
      <c r="D38" s="8">
        <v>1</v>
      </c>
      <c r="E38" s="8">
        <v>2.7379120870000002</v>
      </c>
      <c r="F38" s="7"/>
      <c r="G38" s="7"/>
      <c r="H38" s="7"/>
      <c r="I38" s="7"/>
      <c r="J38" s="5"/>
      <c r="K38" s="5"/>
    </row>
    <row r="39" spans="1:11" x14ac:dyDescent="0.25">
      <c r="A39" s="4">
        <f t="shared" si="1"/>
        <v>35</v>
      </c>
      <c r="B39" s="5" t="s">
        <v>66</v>
      </c>
      <c r="C39" s="5" t="s">
        <v>67</v>
      </c>
      <c r="D39" s="8">
        <v>5.23</v>
      </c>
      <c r="E39" s="8">
        <v>2.7090000000000001</v>
      </c>
      <c r="F39" s="7">
        <v>2</v>
      </c>
      <c r="G39" s="7" t="s">
        <v>461</v>
      </c>
      <c r="H39" s="7"/>
      <c r="I39" s="5" t="s">
        <v>471</v>
      </c>
      <c r="J39" s="5">
        <v>2017</v>
      </c>
      <c r="K39" s="5"/>
    </row>
    <row r="40" spans="1:11" x14ac:dyDescent="0.25">
      <c r="A40" s="4">
        <f t="shared" si="1"/>
        <v>36</v>
      </c>
      <c r="B40" s="5" t="s">
        <v>68</v>
      </c>
      <c r="C40" s="5" t="s">
        <v>69</v>
      </c>
      <c r="D40" s="8">
        <v>1.54</v>
      </c>
      <c r="E40" s="8">
        <v>2.515988906</v>
      </c>
      <c r="F40" s="7"/>
      <c r="G40" s="7"/>
      <c r="H40" s="7"/>
      <c r="I40" s="7"/>
      <c r="J40" s="5"/>
      <c r="K40" s="5"/>
    </row>
    <row r="41" spans="1:11" x14ac:dyDescent="0.25">
      <c r="A41" s="4">
        <f t="shared" si="1"/>
        <v>37</v>
      </c>
      <c r="B41" s="5" t="s">
        <v>70</v>
      </c>
      <c r="C41" s="5" t="s">
        <v>71</v>
      </c>
      <c r="D41" s="8">
        <v>2.5099999999999998</v>
      </c>
      <c r="E41" s="8">
        <f>+D41*0.998906166</f>
        <v>2.50725447666</v>
      </c>
      <c r="F41" s="7">
        <v>2</v>
      </c>
      <c r="G41" s="7" t="s">
        <v>472</v>
      </c>
      <c r="H41" s="7"/>
      <c r="I41" s="7" t="s">
        <v>7</v>
      </c>
      <c r="J41" s="5"/>
      <c r="K41" s="5"/>
    </row>
    <row r="42" spans="1:11" x14ac:dyDescent="0.25">
      <c r="A42" s="4">
        <f t="shared" si="1"/>
        <v>38</v>
      </c>
      <c r="B42" s="5" t="s">
        <v>72</v>
      </c>
      <c r="C42" s="5" t="s">
        <v>72</v>
      </c>
      <c r="D42" s="8">
        <v>40.159999999999997</v>
      </c>
      <c r="E42" s="8">
        <f>+D42*0.06</f>
        <v>2.4095999999999997</v>
      </c>
      <c r="F42" s="7"/>
      <c r="G42" s="7"/>
      <c r="H42" s="7"/>
      <c r="I42" s="7"/>
      <c r="J42" s="5"/>
      <c r="K42" s="5"/>
    </row>
    <row r="43" spans="1:11" x14ac:dyDescent="0.25">
      <c r="A43" s="4">
        <f t="shared" si="1"/>
        <v>39</v>
      </c>
      <c r="B43" s="5" t="s">
        <v>73</v>
      </c>
      <c r="C43" s="5" t="s">
        <v>74</v>
      </c>
      <c r="D43" s="8">
        <v>0.58889999999999998</v>
      </c>
      <c r="E43" s="8">
        <v>2.3407650000000002</v>
      </c>
      <c r="F43" s="7"/>
      <c r="G43" s="7"/>
      <c r="H43" s="7"/>
      <c r="I43" s="7"/>
      <c r="J43" s="5"/>
      <c r="K43" s="5"/>
    </row>
    <row r="44" spans="1:11" x14ac:dyDescent="0.25">
      <c r="A44" s="4">
        <f t="shared" si="1"/>
        <v>40</v>
      </c>
      <c r="B44" s="12" t="s">
        <v>75</v>
      </c>
      <c r="C44" s="5" t="s">
        <v>76</v>
      </c>
      <c r="D44" s="8">
        <v>130.47999999999999</v>
      </c>
      <c r="E44" s="8">
        <v>1.925249</v>
      </c>
      <c r="F44" s="7"/>
      <c r="G44" s="7"/>
      <c r="H44" s="7"/>
      <c r="I44" s="7"/>
      <c r="J44" s="5"/>
      <c r="K44" s="5"/>
    </row>
    <row r="45" spans="1:11" x14ac:dyDescent="0.25">
      <c r="A45" s="4">
        <f t="shared" si="1"/>
        <v>41</v>
      </c>
      <c r="B45" s="5" t="s">
        <v>77</v>
      </c>
      <c r="C45" s="5" t="s">
        <v>78</v>
      </c>
      <c r="D45" s="8">
        <v>8.6300000000000008</v>
      </c>
      <c r="E45" s="8">
        <f>+D45*0.390930671</f>
        <v>3.3737316907300006</v>
      </c>
      <c r="F45" s="7"/>
      <c r="G45" s="7"/>
      <c r="H45" s="7"/>
      <c r="I45" s="7"/>
      <c r="J45" s="5"/>
      <c r="K45" s="5"/>
    </row>
    <row r="46" spans="1:11" x14ac:dyDescent="0.25">
      <c r="A46" s="4">
        <f t="shared" si="1"/>
        <v>42</v>
      </c>
      <c r="B46" s="5" t="s">
        <v>79</v>
      </c>
      <c r="C46" s="5" t="s">
        <v>80</v>
      </c>
      <c r="D46" s="8">
        <v>0.13070000000000001</v>
      </c>
      <c r="E46" s="8">
        <f>+D46*26.571560696</f>
        <v>3.4729029829672</v>
      </c>
      <c r="F46" s="7"/>
      <c r="G46" s="7"/>
      <c r="H46" s="7"/>
      <c r="I46" s="7"/>
      <c r="J46" s="5"/>
      <c r="K46" s="5"/>
    </row>
    <row r="47" spans="1:11" x14ac:dyDescent="0.25">
      <c r="A47" s="4">
        <f t="shared" si="1"/>
        <v>43</v>
      </c>
      <c r="B47" s="5" t="s">
        <v>81</v>
      </c>
      <c r="C47" s="5" t="s">
        <v>82</v>
      </c>
      <c r="D47" s="8">
        <v>8.7349999999999997E-2</v>
      </c>
      <c r="E47" s="8">
        <f>+D47*35.741578542</f>
        <v>3.1220268856436997</v>
      </c>
      <c r="F47" s="7"/>
      <c r="G47" s="7"/>
      <c r="H47" s="7"/>
      <c r="I47" s="7"/>
      <c r="J47" s="5"/>
      <c r="K47" s="5"/>
    </row>
    <row r="48" spans="1:11" x14ac:dyDescent="0.25">
      <c r="A48" s="4">
        <f t="shared" si="1"/>
        <v>44</v>
      </c>
      <c r="B48" s="5" t="s">
        <v>83</v>
      </c>
      <c r="C48" s="5" t="s">
        <v>84</v>
      </c>
      <c r="D48" s="8">
        <v>4.1980000000000003E-2</v>
      </c>
      <c r="E48" s="8">
        <f>+D48*72.714516834</f>
        <v>3.05255541669132</v>
      </c>
      <c r="F48" s="7"/>
      <c r="G48" s="7"/>
      <c r="H48" s="7"/>
      <c r="I48" s="7"/>
      <c r="J48" s="5"/>
      <c r="K48" s="5"/>
    </row>
    <row r="49" spans="1:11" x14ac:dyDescent="0.25">
      <c r="A49" s="4">
        <f t="shared" si="1"/>
        <v>45</v>
      </c>
      <c r="B49" s="5" t="s">
        <v>85</v>
      </c>
      <c r="C49" s="5" t="s">
        <v>86</v>
      </c>
      <c r="D49" s="8">
        <v>3113.86</v>
      </c>
      <c r="E49" s="8">
        <f>+D49*0.924717/1000</f>
        <v>2.8794392776200004</v>
      </c>
      <c r="F49" s="7"/>
      <c r="G49" s="7"/>
      <c r="H49" s="7"/>
      <c r="I49" s="7"/>
      <c r="J49" s="5"/>
      <c r="K49" s="5"/>
    </row>
    <row r="50" spans="1:11" x14ac:dyDescent="0.25">
      <c r="A50" s="4">
        <f t="shared" si="1"/>
        <v>46</v>
      </c>
      <c r="B50" s="5" t="s">
        <v>87</v>
      </c>
      <c r="C50" s="5" t="s">
        <v>88</v>
      </c>
      <c r="D50" s="8">
        <v>29.3</v>
      </c>
      <c r="E50" s="8">
        <f>+D50*0.0934</f>
        <v>2.7366199999999998</v>
      </c>
      <c r="F50" s="7"/>
      <c r="G50" s="7"/>
      <c r="H50" s="7"/>
      <c r="I50" s="7"/>
      <c r="J50" s="5"/>
      <c r="K50" s="5"/>
    </row>
    <row r="51" spans="1:11" x14ac:dyDescent="0.25">
      <c r="A51" s="4">
        <f t="shared" si="1"/>
        <v>47</v>
      </c>
      <c r="B51" s="5" t="s">
        <v>89</v>
      </c>
      <c r="C51" s="5" t="s">
        <v>90</v>
      </c>
      <c r="D51" s="8">
        <v>0.2903</v>
      </c>
      <c r="E51" s="8">
        <f>+D51*9.482456444</f>
        <v>2.7527571056932003</v>
      </c>
      <c r="F51" s="7"/>
      <c r="G51" s="7"/>
      <c r="H51" s="7"/>
      <c r="I51" s="7"/>
      <c r="J51" s="5"/>
      <c r="K51" s="5"/>
    </row>
    <row r="52" spans="1:11" x14ac:dyDescent="0.25">
      <c r="A52" s="4">
        <f t="shared" si="1"/>
        <v>48</v>
      </c>
      <c r="B52" s="5" t="s">
        <v>91</v>
      </c>
      <c r="C52" s="5" t="s">
        <v>92</v>
      </c>
      <c r="D52" s="8">
        <v>2.4900000000000002</v>
      </c>
      <c r="E52" s="8">
        <f>+D52*1.045379867</f>
        <v>2.6029958688300003</v>
      </c>
      <c r="F52" s="7"/>
      <c r="G52" s="7"/>
      <c r="H52" s="7"/>
      <c r="I52" s="7"/>
      <c r="J52" s="5"/>
      <c r="K52" s="5"/>
    </row>
    <row r="53" spans="1:11" x14ac:dyDescent="0.25">
      <c r="A53" s="4">
        <f t="shared" si="1"/>
        <v>49</v>
      </c>
      <c r="B53" s="5" t="s">
        <v>93</v>
      </c>
      <c r="C53" s="5" t="s">
        <v>94</v>
      </c>
      <c r="D53" s="8">
        <v>2.33</v>
      </c>
      <c r="E53" s="8">
        <f>+D53*1</f>
        <v>2.33</v>
      </c>
      <c r="F53" s="7"/>
      <c r="G53" s="7"/>
      <c r="H53" s="7"/>
      <c r="I53" s="7"/>
      <c r="J53" s="5"/>
      <c r="K53" s="5"/>
    </row>
    <row r="54" spans="1:11" x14ac:dyDescent="0.25">
      <c r="A54" s="4">
        <f t="shared" si="1"/>
        <v>50</v>
      </c>
      <c r="B54" s="5" t="s">
        <v>95</v>
      </c>
      <c r="C54" s="5" t="s">
        <v>96</v>
      </c>
      <c r="D54" s="8">
        <v>3.42</v>
      </c>
      <c r="E54" s="8">
        <v>3.0486780000000002</v>
      </c>
      <c r="F54" s="7"/>
      <c r="G54" s="7"/>
      <c r="H54" s="7"/>
      <c r="I54" s="7"/>
      <c r="J54" s="5"/>
      <c r="K54" s="5"/>
    </row>
    <row r="55" spans="1:11" x14ac:dyDescent="0.25">
      <c r="A55" s="4">
        <f t="shared" si="1"/>
        <v>51</v>
      </c>
      <c r="B55" s="5" t="s">
        <v>97</v>
      </c>
      <c r="C55" s="5" t="s">
        <v>98</v>
      </c>
      <c r="D55" s="8">
        <v>1.25</v>
      </c>
      <c r="E55" s="8">
        <f>+D55*3.264441708</f>
        <v>4.0805521350000005</v>
      </c>
      <c r="F55" s="7"/>
      <c r="G55" s="7"/>
      <c r="H55" s="7"/>
      <c r="I55" s="7"/>
      <c r="J55" s="5"/>
      <c r="K55" s="5"/>
    </row>
    <row r="56" spans="1:11" x14ac:dyDescent="0.25">
      <c r="A56" s="4">
        <f t="shared" si="1"/>
        <v>52</v>
      </c>
      <c r="B56" s="5" t="s">
        <v>99</v>
      </c>
      <c r="C56" s="5" t="s">
        <v>100</v>
      </c>
      <c r="D56" s="8">
        <v>3.85</v>
      </c>
      <c r="E56" s="8">
        <v>2.2852030000000001</v>
      </c>
      <c r="F56" s="7"/>
      <c r="G56" s="7" t="s">
        <v>473</v>
      </c>
      <c r="H56" s="7"/>
      <c r="I56" s="7"/>
      <c r="J56" s="5"/>
      <c r="K56" s="5"/>
    </row>
    <row r="57" spans="1:11" x14ac:dyDescent="0.25">
      <c r="A57" s="4">
        <f t="shared" si="0"/>
        <v>53</v>
      </c>
      <c r="B57" s="5" t="s">
        <v>101</v>
      </c>
      <c r="C57" s="5" t="s">
        <v>102</v>
      </c>
      <c r="D57" s="8">
        <v>45.88</v>
      </c>
      <c r="E57" s="8">
        <v>3.0104519999999999</v>
      </c>
      <c r="F57" s="7"/>
      <c r="G57" s="7"/>
      <c r="H57" s="7"/>
      <c r="I57" s="7"/>
      <c r="J57" s="5"/>
      <c r="K57" s="5"/>
    </row>
    <row r="58" spans="1:11" x14ac:dyDescent="0.25">
      <c r="A58" s="4">
        <f t="shared" si="0"/>
        <v>54</v>
      </c>
      <c r="B58" s="5" t="s">
        <v>103</v>
      </c>
      <c r="C58" s="5" t="s">
        <v>104</v>
      </c>
      <c r="D58" s="8">
        <v>16.32</v>
      </c>
      <c r="E58" s="8">
        <v>2.7634949999999998</v>
      </c>
      <c r="F58" s="7"/>
      <c r="G58" s="7"/>
      <c r="H58" s="7"/>
      <c r="I58" s="7"/>
      <c r="J58" s="5"/>
      <c r="K58" s="5"/>
    </row>
    <row r="59" spans="1:11" x14ac:dyDescent="0.25">
      <c r="A59" s="4">
        <f t="shared" si="0"/>
        <v>55</v>
      </c>
      <c r="B59" s="5" t="s">
        <v>105</v>
      </c>
      <c r="C59" s="5" t="s">
        <v>106</v>
      </c>
      <c r="D59" s="8">
        <v>2.566E-4</v>
      </c>
      <c r="E59" s="8">
        <v>2.4470000000000001</v>
      </c>
      <c r="F59" s="7"/>
      <c r="G59" s="7"/>
      <c r="H59" s="7"/>
      <c r="I59" s="7"/>
      <c r="J59" s="5"/>
      <c r="K59" s="5"/>
    </row>
    <row r="60" spans="1:11" x14ac:dyDescent="0.25">
      <c r="A60" s="4">
        <f t="shared" si="0"/>
        <v>56</v>
      </c>
      <c r="B60" s="5" t="s">
        <v>107</v>
      </c>
      <c r="C60" s="5" t="s">
        <v>108</v>
      </c>
      <c r="D60" s="8">
        <v>7.25</v>
      </c>
      <c r="E60" s="8">
        <v>2.4660000000000002</v>
      </c>
      <c r="F60" s="7"/>
      <c r="G60" s="7"/>
      <c r="H60" s="7"/>
      <c r="I60" s="7"/>
      <c r="J60" s="5"/>
      <c r="K60" s="5"/>
    </row>
    <row r="61" spans="1:11" x14ac:dyDescent="0.25">
      <c r="A61" s="4">
        <f t="shared" si="0"/>
        <v>57</v>
      </c>
      <c r="B61" s="5" t="s">
        <v>109</v>
      </c>
      <c r="C61" s="5" t="s">
        <v>110</v>
      </c>
      <c r="D61" s="8">
        <v>0.81689999999999996</v>
      </c>
      <c r="E61" s="8">
        <v>2.290152</v>
      </c>
      <c r="F61" s="7"/>
      <c r="G61" s="7"/>
      <c r="H61" s="7"/>
      <c r="I61" s="7"/>
      <c r="J61" s="5"/>
      <c r="K61" s="5"/>
    </row>
    <row r="62" spans="1:11" x14ac:dyDescent="0.25">
      <c r="A62" s="4">
        <f t="shared" si="0"/>
        <v>58</v>
      </c>
      <c r="B62" s="5" t="s">
        <v>111</v>
      </c>
      <c r="C62" s="5" t="s">
        <v>112</v>
      </c>
      <c r="D62" s="8">
        <v>0.90290000000000004</v>
      </c>
      <c r="E62" s="8">
        <v>2.3010000000000002</v>
      </c>
      <c r="F62" s="7"/>
      <c r="G62" s="7"/>
      <c r="H62" s="7"/>
      <c r="I62" s="7"/>
      <c r="J62" s="5"/>
      <c r="K62" s="5"/>
    </row>
    <row r="63" spans="1:11" x14ac:dyDescent="0.25">
      <c r="A63" s="4">
        <f t="shared" si="0"/>
        <v>59</v>
      </c>
      <c r="B63" s="5" t="s">
        <v>113</v>
      </c>
      <c r="C63" s="5" t="s">
        <v>114</v>
      </c>
      <c r="D63" s="8">
        <v>116.77</v>
      </c>
      <c r="E63" s="8">
        <v>2.29522</v>
      </c>
      <c r="F63" s="7">
        <v>1</v>
      </c>
      <c r="G63" s="7" t="s">
        <v>468</v>
      </c>
      <c r="H63" s="7"/>
      <c r="I63" s="7"/>
      <c r="J63" s="5"/>
      <c r="K63" s="5"/>
    </row>
    <row r="64" spans="1:11" x14ac:dyDescent="0.25">
      <c r="A64" s="4">
        <f t="shared" si="0"/>
        <v>60</v>
      </c>
      <c r="B64" s="5" t="s">
        <v>115</v>
      </c>
      <c r="C64" s="5" t="s">
        <v>116</v>
      </c>
      <c r="D64" s="8">
        <v>0.26769999999999999</v>
      </c>
      <c r="E64" s="8">
        <v>2.158083</v>
      </c>
      <c r="F64" s="7"/>
      <c r="G64" s="7"/>
      <c r="H64" s="7"/>
      <c r="I64" s="7"/>
      <c r="J64" s="5"/>
      <c r="K64" s="5"/>
    </row>
    <row r="65" spans="1:11" x14ac:dyDescent="0.25">
      <c r="A65" s="4">
        <f t="shared" si="0"/>
        <v>61</v>
      </c>
      <c r="B65" s="5" t="s">
        <v>117</v>
      </c>
      <c r="C65" s="5" t="s">
        <v>118</v>
      </c>
      <c r="D65" s="8">
        <v>3.1579999999999999E-5</v>
      </c>
      <c r="E65" s="8">
        <v>2.0670929999999998</v>
      </c>
      <c r="F65" s="7"/>
      <c r="G65" s="7"/>
      <c r="H65" s="7"/>
      <c r="I65" s="7"/>
      <c r="J65" s="5"/>
      <c r="K65" s="5"/>
    </row>
    <row r="66" spans="1:11" x14ac:dyDescent="0.25">
      <c r="A66" s="4">
        <f t="shared" si="0"/>
        <v>62</v>
      </c>
      <c r="B66" s="5" t="s">
        <v>119</v>
      </c>
      <c r="C66" s="5" t="s">
        <v>120</v>
      </c>
      <c r="D66" s="8">
        <v>3.9129999999999998E-2</v>
      </c>
      <c r="E66" s="8">
        <v>2.0497589999999999</v>
      </c>
      <c r="F66" s="7"/>
      <c r="G66" s="7"/>
      <c r="H66" s="7"/>
      <c r="I66" s="7"/>
      <c r="J66" s="5"/>
      <c r="K66" s="5"/>
    </row>
    <row r="67" spans="1:11" x14ac:dyDescent="0.25">
      <c r="A67" s="4">
        <f t="shared" si="0"/>
        <v>63</v>
      </c>
      <c r="B67" s="5" t="s">
        <v>121</v>
      </c>
      <c r="C67" s="5" t="s">
        <v>122</v>
      </c>
      <c r="D67" s="8">
        <v>1.33</v>
      </c>
      <c r="E67" s="8">
        <v>1.9841420000000001</v>
      </c>
      <c r="F67" s="7"/>
      <c r="G67" s="7"/>
      <c r="H67" s="7"/>
      <c r="I67" s="7"/>
      <c r="J67" s="5"/>
      <c r="K67" s="5"/>
    </row>
    <row r="68" spans="1:11" x14ac:dyDescent="0.25">
      <c r="A68" s="4">
        <f t="shared" si="0"/>
        <v>64</v>
      </c>
      <c r="B68" s="5" t="s">
        <v>123</v>
      </c>
      <c r="C68" s="5" t="s">
        <v>124</v>
      </c>
      <c r="D68" s="8">
        <v>4.25</v>
      </c>
      <c r="E68" s="8">
        <v>1.983738118</v>
      </c>
      <c r="F68" s="7"/>
      <c r="G68" s="7"/>
      <c r="H68" s="7"/>
      <c r="I68" s="7"/>
      <c r="J68" s="5"/>
      <c r="K68" s="5"/>
    </row>
    <row r="69" spans="1:11" x14ac:dyDescent="0.25">
      <c r="A69" s="4">
        <f>A44+1</f>
        <v>41</v>
      </c>
      <c r="B69" s="5" t="s">
        <v>125</v>
      </c>
      <c r="C69" s="5" t="s">
        <v>126</v>
      </c>
      <c r="D69" s="8">
        <v>1.855E-6</v>
      </c>
      <c r="E69" s="8">
        <v>1.7958689999999999</v>
      </c>
      <c r="F69" s="7"/>
      <c r="G69" s="7"/>
      <c r="H69" s="7"/>
      <c r="I69" s="7"/>
      <c r="J69" s="5"/>
      <c r="K69" s="5"/>
    </row>
    <row r="70" spans="1:11" x14ac:dyDescent="0.25">
      <c r="A70" s="4">
        <f t="shared" si="0"/>
        <v>42</v>
      </c>
      <c r="B70" s="5" t="s">
        <v>127</v>
      </c>
      <c r="C70" s="5" t="s">
        <v>128</v>
      </c>
      <c r="D70" s="8">
        <v>4.1489999999999999E-2</v>
      </c>
      <c r="E70" s="8">
        <v>1.4440120000000001</v>
      </c>
      <c r="F70" s="7"/>
      <c r="G70" s="7"/>
      <c r="H70" s="7"/>
      <c r="I70" s="7"/>
      <c r="J70" s="5"/>
      <c r="K70" s="5"/>
    </row>
    <row r="71" spans="1:11" x14ac:dyDescent="0.25">
      <c r="A71" s="4">
        <f t="shared" ref="A71:A134" si="2">A70+1</f>
        <v>43</v>
      </c>
      <c r="B71" s="5" t="s">
        <v>129</v>
      </c>
      <c r="C71" s="5" t="s">
        <v>130</v>
      </c>
      <c r="D71" s="8">
        <v>66.84</v>
      </c>
      <c r="E71" s="8">
        <v>1.782637</v>
      </c>
      <c r="F71" s="7"/>
      <c r="G71" s="7"/>
      <c r="H71" s="7"/>
      <c r="I71" s="7"/>
      <c r="J71" s="5"/>
      <c r="K71" s="5"/>
    </row>
    <row r="72" spans="1:11" x14ac:dyDescent="0.25">
      <c r="A72" s="4">
        <f t="shared" si="2"/>
        <v>44</v>
      </c>
      <c r="B72" s="5" t="s">
        <v>131</v>
      </c>
      <c r="C72" s="5" t="s">
        <v>132</v>
      </c>
      <c r="D72" s="8">
        <v>2.3199999999999998</v>
      </c>
      <c r="E72" s="8">
        <v>1.6901729999999999</v>
      </c>
      <c r="F72" s="7"/>
      <c r="G72" s="7"/>
      <c r="H72" s="7"/>
      <c r="I72" s="7"/>
      <c r="J72" s="5"/>
      <c r="K72" s="5"/>
    </row>
    <row r="73" spans="1:11" x14ac:dyDescent="0.25">
      <c r="A73" s="4">
        <f t="shared" si="2"/>
        <v>45</v>
      </c>
      <c r="B73" s="5" t="s">
        <v>133</v>
      </c>
      <c r="C73" s="5" t="s">
        <v>134</v>
      </c>
      <c r="D73" s="8">
        <v>78.790000000000006</v>
      </c>
      <c r="E73" s="8">
        <v>1.6525319999999999</v>
      </c>
      <c r="F73" s="7"/>
      <c r="G73" s="7"/>
      <c r="H73" s="7"/>
      <c r="I73" s="7"/>
      <c r="J73" s="5"/>
      <c r="K73" s="5"/>
    </row>
    <row r="74" spans="1:11" x14ac:dyDescent="0.25">
      <c r="A74" s="4">
        <f t="shared" si="2"/>
        <v>46</v>
      </c>
      <c r="B74" s="5" t="s">
        <v>135</v>
      </c>
      <c r="C74" s="5" t="s">
        <v>136</v>
      </c>
      <c r="D74" s="8">
        <v>1.31</v>
      </c>
      <c r="E74" s="8">
        <v>1.6659999999999999</v>
      </c>
      <c r="F74" s="7"/>
      <c r="G74" s="7"/>
      <c r="H74" s="7"/>
      <c r="I74" s="7"/>
      <c r="J74" s="5"/>
      <c r="K74" s="5"/>
    </row>
    <row r="75" spans="1:11" x14ac:dyDescent="0.25">
      <c r="A75" s="4">
        <f t="shared" si="2"/>
        <v>47</v>
      </c>
      <c r="B75" s="5" t="s">
        <v>137</v>
      </c>
      <c r="C75" s="5" t="s">
        <v>138</v>
      </c>
      <c r="D75" s="8">
        <v>0.69359999999999999</v>
      </c>
      <c r="E75" s="8">
        <v>1.5618300000000001</v>
      </c>
      <c r="F75" s="7"/>
      <c r="G75" s="7" t="s">
        <v>474</v>
      </c>
      <c r="H75" s="7"/>
      <c r="I75" s="7"/>
      <c r="J75" s="5"/>
      <c r="K75" s="5"/>
    </row>
    <row r="76" spans="1:11" x14ac:dyDescent="0.25">
      <c r="A76" s="4">
        <f t="shared" si="2"/>
        <v>48</v>
      </c>
      <c r="B76" s="5" t="s">
        <v>139</v>
      </c>
      <c r="C76" s="5" t="s">
        <v>140</v>
      </c>
      <c r="D76" s="8">
        <v>123.33</v>
      </c>
      <c r="E76" s="8">
        <v>1.488364</v>
      </c>
      <c r="F76" s="7"/>
      <c r="G76" s="7"/>
      <c r="H76" s="7"/>
      <c r="I76" s="7"/>
      <c r="J76" s="5"/>
      <c r="K76" s="5"/>
    </row>
    <row r="77" spans="1:11" x14ac:dyDescent="0.25">
      <c r="A77" s="4">
        <f t="shared" si="2"/>
        <v>49</v>
      </c>
      <c r="B77" s="5" t="s">
        <v>141</v>
      </c>
      <c r="C77" s="5" t="s">
        <v>142</v>
      </c>
      <c r="D77" s="8">
        <v>10.71</v>
      </c>
      <c r="E77" s="8">
        <v>1.48</v>
      </c>
      <c r="F77" s="7"/>
      <c r="G77" s="7" t="s">
        <v>475</v>
      </c>
      <c r="H77" s="7"/>
      <c r="I77" s="7"/>
      <c r="J77" s="5"/>
      <c r="K77" s="5"/>
    </row>
    <row r="78" spans="1:11" x14ac:dyDescent="0.25">
      <c r="A78" s="4">
        <f t="shared" si="2"/>
        <v>50</v>
      </c>
      <c r="B78" s="5" t="s">
        <v>143</v>
      </c>
      <c r="C78" s="5" t="s">
        <v>144</v>
      </c>
      <c r="D78" s="8">
        <v>0.78859999999999997</v>
      </c>
      <c r="E78" s="8">
        <v>1.4628623110000001</v>
      </c>
      <c r="F78" s="7"/>
      <c r="G78" s="7" t="s">
        <v>475</v>
      </c>
      <c r="H78" s="7"/>
      <c r="I78" s="7"/>
      <c r="J78" s="5"/>
      <c r="K78" s="5"/>
    </row>
    <row r="79" spans="1:11" x14ac:dyDescent="0.25">
      <c r="A79" s="4">
        <f t="shared" si="2"/>
        <v>51</v>
      </c>
      <c r="B79" s="5" t="s">
        <v>145</v>
      </c>
      <c r="C79" s="5" t="s">
        <v>146</v>
      </c>
      <c r="D79" s="8">
        <v>15.19</v>
      </c>
      <c r="E79" s="8">
        <v>1.462977</v>
      </c>
      <c r="F79" s="7"/>
      <c r="G79" s="7" t="s">
        <v>469</v>
      </c>
      <c r="H79" s="7"/>
      <c r="I79" s="7"/>
      <c r="J79" s="5"/>
      <c r="K79" s="5"/>
    </row>
    <row r="80" spans="1:11" x14ac:dyDescent="0.25">
      <c r="A80" s="4">
        <f t="shared" si="2"/>
        <v>52</v>
      </c>
      <c r="B80" s="5" t="s">
        <v>147</v>
      </c>
      <c r="C80" s="5" t="s">
        <v>148</v>
      </c>
      <c r="D80" s="8">
        <v>2.2200000000000002</v>
      </c>
      <c r="E80" s="8">
        <v>1.3569290000000001</v>
      </c>
      <c r="F80" s="7"/>
      <c r="G80" s="7" t="s">
        <v>475</v>
      </c>
      <c r="H80" s="7"/>
      <c r="I80" s="7"/>
      <c r="J80" s="5"/>
      <c r="K80" s="5"/>
    </row>
    <row r="81" spans="1:11" x14ac:dyDescent="0.25">
      <c r="A81" s="4">
        <f t="shared" si="2"/>
        <v>53</v>
      </c>
      <c r="B81" s="12" t="s">
        <v>149</v>
      </c>
      <c r="C81" s="5" t="s">
        <v>150</v>
      </c>
      <c r="D81" s="8">
        <v>0.57340000000000002</v>
      </c>
      <c r="E81" s="8">
        <v>1.1986702490000001</v>
      </c>
      <c r="F81" s="7"/>
      <c r="G81" s="7"/>
      <c r="H81" s="7"/>
      <c r="I81" s="7"/>
      <c r="J81" s="5"/>
      <c r="K81" s="5"/>
    </row>
    <row r="82" spans="1:11" x14ac:dyDescent="0.25">
      <c r="A82" s="4">
        <f t="shared" si="2"/>
        <v>54</v>
      </c>
      <c r="B82" s="5" t="s">
        <v>151</v>
      </c>
      <c r="C82" s="5" t="s">
        <v>152</v>
      </c>
      <c r="D82" s="8">
        <v>1.45</v>
      </c>
      <c r="E82" s="8">
        <v>1.414088813</v>
      </c>
      <c r="F82" s="7"/>
      <c r="G82" s="7"/>
      <c r="H82" s="7"/>
      <c r="I82" s="7"/>
      <c r="J82" s="5"/>
      <c r="K82" s="5"/>
    </row>
    <row r="83" spans="1:11" x14ac:dyDescent="0.25">
      <c r="A83" s="4">
        <f t="shared" si="2"/>
        <v>55</v>
      </c>
      <c r="B83" s="5" t="s">
        <v>153</v>
      </c>
      <c r="C83" s="5" t="s">
        <v>154</v>
      </c>
      <c r="D83" s="17">
        <v>7.2589999999999994E-5</v>
      </c>
      <c r="E83" s="8">
        <v>1.4269419999999999</v>
      </c>
      <c r="F83" s="7"/>
      <c r="G83" s="7"/>
      <c r="H83" s="7"/>
      <c r="I83" s="7"/>
      <c r="J83" s="5"/>
      <c r="K83" s="5"/>
    </row>
    <row r="84" spans="1:11" x14ac:dyDescent="0.25">
      <c r="A84" s="4">
        <f t="shared" si="2"/>
        <v>56</v>
      </c>
      <c r="B84" s="5" t="s">
        <v>155</v>
      </c>
      <c r="C84" s="5" t="s">
        <v>155</v>
      </c>
      <c r="D84" s="8">
        <v>1.1000000000000001</v>
      </c>
      <c r="E84" s="8">
        <v>1.1945250000000001</v>
      </c>
      <c r="F84" s="7"/>
      <c r="G84" s="7"/>
      <c r="H84" s="7"/>
      <c r="I84" s="7"/>
      <c r="J84" s="5"/>
      <c r="K84" s="5"/>
    </row>
    <row r="85" spans="1:11" x14ac:dyDescent="0.25">
      <c r="A85" s="4">
        <f t="shared" si="2"/>
        <v>57</v>
      </c>
      <c r="B85" s="5" t="s">
        <v>156</v>
      </c>
      <c r="C85" s="5" t="s">
        <v>157</v>
      </c>
      <c r="D85" s="8">
        <v>1.9570000000000001E-4</v>
      </c>
      <c r="E85" s="8">
        <v>1.139</v>
      </c>
      <c r="F85" s="7"/>
      <c r="G85" s="7"/>
      <c r="H85" s="7"/>
      <c r="I85" s="7"/>
      <c r="J85" s="5"/>
      <c r="K85" s="5"/>
    </row>
    <row r="86" spans="1:11" x14ac:dyDescent="0.25">
      <c r="A86" s="4">
        <f t="shared" si="2"/>
        <v>58</v>
      </c>
      <c r="B86" s="5" t="s">
        <v>158</v>
      </c>
      <c r="C86" s="5" t="s">
        <v>159</v>
      </c>
      <c r="D86" s="8">
        <v>1</v>
      </c>
      <c r="E86" s="8">
        <v>0.94432756500000004</v>
      </c>
      <c r="F86" s="7"/>
      <c r="G86" s="7" t="s">
        <v>463</v>
      </c>
      <c r="H86" s="7"/>
      <c r="I86" s="7"/>
      <c r="J86" s="5"/>
      <c r="K86" s="5"/>
    </row>
    <row r="87" spans="1:11" x14ac:dyDescent="0.25">
      <c r="A87" s="4">
        <f t="shared" si="2"/>
        <v>59</v>
      </c>
      <c r="B87" s="5" t="s">
        <v>160</v>
      </c>
      <c r="C87" s="5" t="s">
        <v>161</v>
      </c>
      <c r="D87" s="17">
        <v>0.1389</v>
      </c>
      <c r="E87" s="8">
        <v>0.92534499999999997</v>
      </c>
      <c r="F87" s="7"/>
      <c r="G87" s="7"/>
      <c r="H87" s="7"/>
      <c r="I87" s="7"/>
      <c r="J87" s="5"/>
      <c r="K87" s="5"/>
    </row>
    <row r="88" spans="1:11" x14ac:dyDescent="0.25">
      <c r="A88" s="4">
        <f t="shared" si="2"/>
        <v>60</v>
      </c>
      <c r="B88" s="5" t="s">
        <v>162</v>
      </c>
      <c r="C88" s="5" t="s">
        <v>163</v>
      </c>
      <c r="D88" s="8">
        <v>1</v>
      </c>
      <c r="E88" s="8">
        <v>0.87904899999999997</v>
      </c>
      <c r="F88" s="7"/>
      <c r="G88" s="7" t="s">
        <v>463</v>
      </c>
      <c r="H88" s="7"/>
      <c r="I88" s="7"/>
      <c r="J88" s="5"/>
      <c r="K88" s="5"/>
    </row>
    <row r="89" spans="1:11" x14ac:dyDescent="0.25">
      <c r="A89" s="4">
        <f t="shared" si="2"/>
        <v>61</v>
      </c>
      <c r="B89" s="5" t="s">
        <v>164</v>
      </c>
      <c r="C89" s="5" t="s">
        <v>165</v>
      </c>
      <c r="D89" s="8">
        <v>34.99</v>
      </c>
      <c r="E89" s="8">
        <v>0.57188935200000002</v>
      </c>
      <c r="F89" s="7"/>
      <c r="G89" s="7" t="s">
        <v>470</v>
      </c>
      <c r="H89" s="7"/>
      <c r="I89" s="7"/>
      <c r="J89" s="5"/>
      <c r="K89" s="5"/>
    </row>
    <row r="90" spans="1:11" x14ac:dyDescent="0.25">
      <c r="A90" s="4">
        <f t="shared" si="2"/>
        <v>62</v>
      </c>
      <c r="B90" s="5" t="s">
        <v>166</v>
      </c>
      <c r="C90" s="5" t="s">
        <v>167</v>
      </c>
      <c r="D90" s="8">
        <v>68.849999999999994</v>
      </c>
      <c r="E90" s="8">
        <v>1.2050000000000001</v>
      </c>
      <c r="F90" s="7"/>
      <c r="G90" s="7"/>
      <c r="H90" s="7"/>
      <c r="I90" s="7"/>
      <c r="J90" s="5"/>
      <c r="K90" s="5"/>
    </row>
    <row r="91" spans="1:11" x14ac:dyDescent="0.25">
      <c r="A91" s="4">
        <f t="shared" si="2"/>
        <v>63</v>
      </c>
      <c r="B91" s="5" t="s">
        <v>168</v>
      </c>
      <c r="C91" s="5" t="s">
        <v>169</v>
      </c>
      <c r="D91" s="8">
        <v>2.44</v>
      </c>
      <c r="E91" s="8">
        <v>0.80100000000000005</v>
      </c>
      <c r="F91" s="7"/>
      <c r="G91" s="7"/>
      <c r="H91" s="7"/>
      <c r="I91" s="7"/>
      <c r="J91" s="5"/>
      <c r="K91" s="5"/>
    </row>
    <row r="92" spans="1:11" x14ac:dyDescent="0.25">
      <c r="A92" s="4">
        <f t="shared" si="2"/>
        <v>64</v>
      </c>
      <c r="B92" s="5" t="s">
        <v>170</v>
      </c>
      <c r="C92" s="5" t="s">
        <v>170</v>
      </c>
      <c r="D92" s="8">
        <v>0.9929</v>
      </c>
      <c r="E92" s="8">
        <v>0.72014599999999995</v>
      </c>
      <c r="F92" s="7"/>
      <c r="G92" s="7"/>
      <c r="H92" s="7"/>
      <c r="I92" s="7"/>
      <c r="J92" s="5"/>
      <c r="K92" s="5"/>
    </row>
    <row r="93" spans="1:11" x14ac:dyDescent="0.25">
      <c r="A93" s="4">
        <f t="shared" si="2"/>
        <v>65</v>
      </c>
      <c r="B93" s="5" t="s">
        <v>171</v>
      </c>
      <c r="C93" s="5" t="s">
        <v>172</v>
      </c>
      <c r="D93" s="8">
        <v>0.25800000000000001</v>
      </c>
      <c r="E93" s="8">
        <v>0.66539700000000002</v>
      </c>
      <c r="F93" s="7"/>
      <c r="G93" s="7"/>
      <c r="H93" s="7"/>
      <c r="I93" s="7"/>
      <c r="J93" s="5"/>
      <c r="K93" s="5"/>
    </row>
    <row r="94" spans="1:11" x14ac:dyDescent="0.25">
      <c r="A94" s="4">
        <f t="shared" si="2"/>
        <v>66</v>
      </c>
      <c r="B94" s="5" t="s">
        <v>173</v>
      </c>
      <c r="C94" s="5" t="s">
        <v>174</v>
      </c>
      <c r="D94" s="8">
        <v>5.1100000000000003</v>
      </c>
      <c r="E94" s="8">
        <v>0.82979899999999995</v>
      </c>
      <c r="F94" s="7"/>
      <c r="G94" s="7"/>
      <c r="H94" s="7"/>
      <c r="I94" s="7"/>
      <c r="J94" s="5"/>
      <c r="K94" s="5"/>
    </row>
    <row r="95" spans="1:11" x14ac:dyDescent="0.25">
      <c r="A95" s="4">
        <f t="shared" si="2"/>
        <v>67</v>
      </c>
      <c r="B95" s="5" t="s">
        <v>175</v>
      </c>
      <c r="C95" s="5" t="s">
        <v>176</v>
      </c>
      <c r="D95" s="17">
        <v>0.33350000000000002</v>
      </c>
      <c r="E95" s="8">
        <v>0.22685149199999999</v>
      </c>
      <c r="F95" s="7"/>
      <c r="G95" s="7"/>
      <c r="H95" s="7"/>
      <c r="I95" s="7"/>
      <c r="J95" s="5"/>
      <c r="K95" s="5"/>
    </row>
    <row r="96" spans="1:11" x14ac:dyDescent="0.25">
      <c r="A96" s="4">
        <f t="shared" si="2"/>
        <v>68</v>
      </c>
      <c r="B96" s="5" t="s">
        <v>177</v>
      </c>
      <c r="C96" s="5" t="s">
        <v>178</v>
      </c>
      <c r="D96" s="8">
        <v>3.61</v>
      </c>
      <c r="E96" s="8">
        <v>0.87511399999999995</v>
      </c>
      <c r="F96" s="7"/>
      <c r="G96" s="7"/>
      <c r="H96" s="7"/>
      <c r="I96" s="7"/>
      <c r="J96" s="5"/>
      <c r="K96" s="5"/>
    </row>
    <row r="97" spans="1:11" x14ac:dyDescent="0.25">
      <c r="A97" s="4">
        <f t="shared" si="2"/>
        <v>69</v>
      </c>
      <c r="B97" s="5" t="s">
        <v>179</v>
      </c>
      <c r="C97" s="5" t="s">
        <v>180</v>
      </c>
      <c r="D97" s="8">
        <v>0.20610000000000001</v>
      </c>
      <c r="E97" s="8">
        <v>0.63667726499999999</v>
      </c>
      <c r="F97" s="7"/>
      <c r="G97" s="7"/>
      <c r="H97" s="7"/>
      <c r="I97" s="7"/>
      <c r="J97" s="5"/>
      <c r="K97" s="5"/>
    </row>
    <row r="98" spans="1:11" x14ac:dyDescent="0.25">
      <c r="A98" s="4">
        <f t="shared" si="2"/>
        <v>70</v>
      </c>
      <c r="B98" s="5" t="s">
        <v>181</v>
      </c>
      <c r="C98" s="5" t="s">
        <v>182</v>
      </c>
      <c r="D98" s="8">
        <v>2.44</v>
      </c>
      <c r="E98" s="8">
        <v>0.61030981299999998</v>
      </c>
      <c r="F98" s="7"/>
      <c r="G98" s="7"/>
      <c r="H98" s="7"/>
      <c r="I98" s="7"/>
      <c r="J98" s="5"/>
      <c r="K98" s="5"/>
    </row>
    <row r="99" spans="1:11" x14ac:dyDescent="0.25">
      <c r="A99" s="4">
        <f t="shared" si="2"/>
        <v>71</v>
      </c>
      <c r="B99" s="5" t="s">
        <v>183</v>
      </c>
      <c r="C99" s="5" t="s">
        <v>184</v>
      </c>
      <c r="D99" s="8">
        <v>17.440000000000001</v>
      </c>
      <c r="E99" s="8">
        <v>1.2310000000000001</v>
      </c>
      <c r="F99" s="7"/>
      <c r="G99" s="7"/>
      <c r="H99" s="7"/>
      <c r="I99" s="7"/>
      <c r="J99" s="5"/>
      <c r="K99" s="5"/>
    </row>
    <row r="100" spans="1:11" x14ac:dyDescent="0.25">
      <c r="A100" s="4">
        <f t="shared" si="2"/>
        <v>72</v>
      </c>
      <c r="B100" s="5" t="s">
        <v>185</v>
      </c>
      <c r="C100" s="5" t="s">
        <v>186</v>
      </c>
      <c r="D100" s="8">
        <v>8.99</v>
      </c>
      <c r="E100" s="8">
        <v>1.446615</v>
      </c>
      <c r="F100" s="7"/>
      <c r="G100" s="7"/>
      <c r="H100" s="7"/>
      <c r="I100" s="7"/>
      <c r="J100" s="5"/>
      <c r="K100" s="5"/>
    </row>
    <row r="101" spans="1:11" x14ac:dyDescent="0.25">
      <c r="A101" s="4">
        <f t="shared" si="2"/>
        <v>73</v>
      </c>
      <c r="B101" s="5" t="s">
        <v>187</v>
      </c>
      <c r="C101" s="5" t="s">
        <v>188</v>
      </c>
      <c r="D101" s="8">
        <v>9.08</v>
      </c>
      <c r="E101" s="8">
        <v>1.345</v>
      </c>
      <c r="F101" s="7"/>
      <c r="G101" s="7"/>
      <c r="H101" s="7"/>
      <c r="I101" s="7"/>
      <c r="J101" s="5"/>
      <c r="K101" s="5"/>
    </row>
    <row r="102" spans="1:11" x14ac:dyDescent="0.25">
      <c r="A102" s="4">
        <f t="shared" si="2"/>
        <v>74</v>
      </c>
      <c r="B102" s="5" t="s">
        <v>189</v>
      </c>
      <c r="C102" s="5" t="s">
        <v>190</v>
      </c>
      <c r="D102" s="8">
        <v>0.85350000000000004</v>
      </c>
      <c r="E102" s="8">
        <v>1.194</v>
      </c>
      <c r="F102" s="7"/>
      <c r="G102" s="7"/>
      <c r="H102" s="7"/>
      <c r="I102" s="7"/>
      <c r="J102" s="5"/>
      <c r="K102" s="5"/>
    </row>
    <row r="103" spans="1:11" x14ac:dyDescent="0.25">
      <c r="A103" s="4">
        <f t="shared" si="2"/>
        <v>75</v>
      </c>
      <c r="B103" s="5" t="s">
        <v>191</v>
      </c>
      <c r="C103" s="5" t="s">
        <v>192</v>
      </c>
      <c r="D103" s="8">
        <v>0.59360000000000002</v>
      </c>
      <c r="E103" s="8">
        <v>1.0895980000000001</v>
      </c>
      <c r="F103" s="7"/>
      <c r="G103" s="7"/>
      <c r="H103" s="7"/>
      <c r="I103" s="7"/>
      <c r="J103" s="5"/>
      <c r="K103" s="5"/>
    </row>
    <row r="104" spans="1:11" x14ac:dyDescent="0.25">
      <c r="A104" s="4">
        <f t="shared" si="2"/>
        <v>76</v>
      </c>
      <c r="B104" s="5" t="s">
        <v>193</v>
      </c>
      <c r="C104" s="5" t="s">
        <v>194</v>
      </c>
      <c r="D104" s="8">
        <v>3.5189999999999999E-2</v>
      </c>
      <c r="E104" s="8">
        <v>0.61134288400000003</v>
      </c>
      <c r="F104" s="7"/>
      <c r="G104" s="7"/>
      <c r="H104" s="7"/>
      <c r="I104" s="7"/>
      <c r="J104" s="5"/>
      <c r="K104" s="5"/>
    </row>
    <row r="105" spans="1:11" x14ac:dyDescent="0.25">
      <c r="A105" s="4">
        <f t="shared" si="2"/>
        <v>77</v>
      </c>
      <c r="B105" s="5" t="s">
        <v>195</v>
      </c>
      <c r="C105" s="5" t="s">
        <v>196</v>
      </c>
      <c r="D105" s="8">
        <v>1659.87</v>
      </c>
      <c r="E105" s="8">
        <v>0.53980675300000003</v>
      </c>
      <c r="F105" s="7"/>
      <c r="G105" s="7"/>
      <c r="H105" s="7"/>
      <c r="I105" s="7"/>
      <c r="J105" s="5"/>
      <c r="K105" s="5"/>
    </row>
    <row r="106" spans="1:11" x14ac:dyDescent="0.25">
      <c r="A106" s="4">
        <f t="shared" si="2"/>
        <v>78</v>
      </c>
      <c r="B106" s="5" t="s">
        <v>197</v>
      </c>
      <c r="C106" s="5" t="s">
        <v>198</v>
      </c>
      <c r="D106" s="8">
        <v>0.96040000000000003</v>
      </c>
      <c r="E106" s="8">
        <v>0.51052593199999996</v>
      </c>
      <c r="F106" s="7"/>
      <c r="G106" s="7"/>
      <c r="H106" s="7"/>
      <c r="I106" s="7"/>
      <c r="J106" s="5"/>
      <c r="K106" s="5"/>
    </row>
    <row r="107" spans="1:11" x14ac:dyDescent="0.25">
      <c r="A107" s="4">
        <f t="shared" si="2"/>
        <v>79</v>
      </c>
      <c r="B107" s="5" t="s">
        <v>199</v>
      </c>
      <c r="C107" s="5" t="s">
        <v>200</v>
      </c>
      <c r="D107" s="8">
        <v>0.89059999999999995</v>
      </c>
      <c r="E107" s="8">
        <v>0.498732234</v>
      </c>
      <c r="F107" s="7"/>
      <c r="G107" s="7"/>
      <c r="H107" s="7"/>
      <c r="I107" s="7"/>
      <c r="J107" s="5"/>
      <c r="K107" s="5"/>
    </row>
    <row r="108" spans="1:11" x14ac:dyDescent="0.25">
      <c r="A108" s="4">
        <f t="shared" si="2"/>
        <v>80</v>
      </c>
      <c r="B108" s="5" t="s">
        <v>201</v>
      </c>
      <c r="C108" s="5" t="s">
        <v>202</v>
      </c>
      <c r="D108" s="8">
        <v>0.4798</v>
      </c>
      <c r="E108" s="8">
        <v>0.47984337799999999</v>
      </c>
      <c r="F108" s="7"/>
      <c r="G108" s="7"/>
      <c r="H108" s="7"/>
      <c r="I108" s="7"/>
      <c r="J108" s="5"/>
      <c r="K108" s="5"/>
    </row>
    <row r="109" spans="1:11" x14ac:dyDescent="0.25">
      <c r="A109" s="4">
        <f t="shared" si="2"/>
        <v>81</v>
      </c>
      <c r="B109" s="5" t="s">
        <v>203</v>
      </c>
      <c r="C109" s="5" t="s">
        <v>204</v>
      </c>
      <c r="D109" s="8">
        <v>0.3014</v>
      </c>
      <c r="E109" s="8">
        <v>0.45076466500000001</v>
      </c>
      <c r="F109" s="7"/>
      <c r="G109" s="7"/>
      <c r="H109" s="7"/>
      <c r="I109" s="7"/>
      <c r="J109" s="5"/>
      <c r="K109" s="5"/>
    </row>
    <row r="110" spans="1:11" x14ac:dyDescent="0.25">
      <c r="A110" s="4">
        <f t="shared" si="2"/>
        <v>82</v>
      </c>
      <c r="B110" s="5" t="s">
        <v>205</v>
      </c>
      <c r="C110" s="5" t="s">
        <v>206</v>
      </c>
      <c r="D110" s="8">
        <v>4.1500000000000004</v>
      </c>
      <c r="E110" s="8">
        <v>0.44902305300000001</v>
      </c>
      <c r="F110" s="7"/>
      <c r="G110" s="7"/>
      <c r="H110" s="7"/>
      <c r="I110" s="7"/>
      <c r="J110" s="5"/>
      <c r="K110" s="5"/>
    </row>
    <row r="111" spans="1:11" x14ac:dyDescent="0.25">
      <c r="A111" s="4">
        <f t="shared" si="2"/>
        <v>83</v>
      </c>
      <c r="B111" s="5" t="s">
        <v>207</v>
      </c>
      <c r="C111" s="5" t="s">
        <v>208</v>
      </c>
      <c r="D111" s="8">
        <v>40.61</v>
      </c>
      <c r="E111" s="8">
        <v>0.44337546999999999</v>
      </c>
      <c r="F111" s="7"/>
      <c r="G111" s="7"/>
      <c r="H111" s="7"/>
      <c r="I111" s="7"/>
      <c r="J111" s="5"/>
      <c r="K111" s="5"/>
    </row>
    <row r="112" spans="1:11" x14ac:dyDescent="0.25">
      <c r="A112" s="4">
        <f t="shared" si="2"/>
        <v>84</v>
      </c>
      <c r="B112" s="5" t="s">
        <v>209</v>
      </c>
      <c r="C112" s="5" t="s">
        <v>210</v>
      </c>
      <c r="D112" s="8">
        <v>0.98819999999999997</v>
      </c>
      <c r="E112" s="8">
        <v>0.41965282799999998</v>
      </c>
      <c r="F112" s="7"/>
      <c r="G112" s="7"/>
      <c r="H112" s="7"/>
      <c r="I112" s="7"/>
      <c r="J112" s="5"/>
      <c r="K112" s="5"/>
    </row>
    <row r="113" spans="1:11" x14ac:dyDescent="0.25">
      <c r="A113" s="4">
        <f t="shared" si="2"/>
        <v>85</v>
      </c>
      <c r="B113" s="5" t="s">
        <v>211</v>
      </c>
      <c r="C113" s="5" t="s">
        <v>212</v>
      </c>
      <c r="D113" s="8">
        <v>3.94</v>
      </c>
      <c r="E113" s="8">
        <v>0.43095742300000001</v>
      </c>
      <c r="F113" s="7"/>
      <c r="G113" s="7"/>
      <c r="H113" s="7"/>
      <c r="I113" s="7"/>
      <c r="J113" s="5"/>
      <c r="K113" s="5"/>
    </row>
    <row r="114" spans="1:11" x14ac:dyDescent="0.25">
      <c r="A114" s="4">
        <f t="shared" si="2"/>
        <v>86</v>
      </c>
      <c r="B114" s="5" t="s">
        <v>213</v>
      </c>
      <c r="C114" s="5" t="s">
        <v>214</v>
      </c>
      <c r="D114" s="8">
        <v>3.9759999999999997E-2</v>
      </c>
      <c r="E114" s="8">
        <v>0.41637566399999998</v>
      </c>
      <c r="F114" s="7"/>
      <c r="G114" s="7"/>
      <c r="H114" s="7"/>
      <c r="I114" s="7"/>
      <c r="J114" s="5"/>
      <c r="K114" s="5"/>
    </row>
    <row r="115" spans="1:11" x14ac:dyDescent="0.25">
      <c r="A115" s="4">
        <f t="shared" si="2"/>
        <v>87</v>
      </c>
      <c r="B115" s="5" t="s">
        <v>215</v>
      </c>
      <c r="C115" s="5" t="s">
        <v>216</v>
      </c>
      <c r="D115" s="8">
        <v>0.30320000000000003</v>
      </c>
      <c r="E115" s="8">
        <v>0.40336259400000002</v>
      </c>
      <c r="F115" s="7"/>
      <c r="G115" s="7"/>
      <c r="H115" s="7"/>
      <c r="I115" s="7"/>
      <c r="J115" s="5"/>
      <c r="K115" s="5"/>
    </row>
    <row r="116" spans="1:11" x14ac:dyDescent="0.25">
      <c r="A116" s="4">
        <f t="shared" si="2"/>
        <v>88</v>
      </c>
      <c r="B116" s="5" t="s">
        <v>217</v>
      </c>
      <c r="C116" s="5" t="s">
        <v>218</v>
      </c>
      <c r="D116" s="8">
        <v>55.07</v>
      </c>
      <c r="E116" s="8">
        <v>0.400227634</v>
      </c>
      <c r="F116" s="7"/>
      <c r="G116" s="7"/>
      <c r="H116" s="7"/>
      <c r="I116" s="7"/>
      <c r="J116" s="5"/>
      <c r="K116" s="5"/>
    </row>
    <row r="117" spans="1:11" x14ac:dyDescent="0.25">
      <c r="A117" s="4">
        <f>A125+1</f>
        <v>32</v>
      </c>
      <c r="B117" s="5" t="s">
        <v>219</v>
      </c>
      <c r="C117" s="5" t="s">
        <v>220</v>
      </c>
      <c r="D117" s="8">
        <f>+D5</f>
        <v>103880</v>
      </c>
      <c r="E117" s="8">
        <v>4.1390000000000002</v>
      </c>
      <c r="F117" s="7"/>
      <c r="G117" s="7" t="s">
        <v>476</v>
      </c>
      <c r="H117" s="7"/>
      <c r="I117" s="7"/>
      <c r="J117" s="5"/>
      <c r="K117" s="5"/>
    </row>
    <row r="118" spans="1:11" x14ac:dyDescent="0.25">
      <c r="A118" s="4">
        <f>A116+1</f>
        <v>89</v>
      </c>
      <c r="B118" s="5" t="s">
        <v>221</v>
      </c>
      <c r="C118" s="5" t="s">
        <v>222</v>
      </c>
      <c r="D118" s="8">
        <v>1.32</v>
      </c>
      <c r="E118" s="8">
        <v>1.41</v>
      </c>
      <c r="F118" s="7"/>
      <c r="G118" s="7"/>
      <c r="H118" s="7"/>
      <c r="I118" s="7"/>
      <c r="J118" s="5"/>
      <c r="K118" s="5"/>
    </row>
    <row r="119" spans="1:11" x14ac:dyDescent="0.25">
      <c r="A119" s="4">
        <f t="shared" si="2"/>
        <v>90</v>
      </c>
      <c r="B119" s="5" t="s">
        <v>223</v>
      </c>
      <c r="C119" s="5" t="s">
        <v>224</v>
      </c>
      <c r="D119" s="8">
        <v>0.91539999999999999</v>
      </c>
      <c r="E119" s="8">
        <v>0.38138114899999997</v>
      </c>
      <c r="F119" s="7"/>
      <c r="G119" s="7"/>
      <c r="H119" s="7"/>
      <c r="I119" s="7"/>
      <c r="J119" s="5"/>
      <c r="K119" s="5"/>
    </row>
    <row r="120" spans="1:11" x14ac:dyDescent="0.25">
      <c r="A120" s="4">
        <f t="shared" si="2"/>
        <v>91</v>
      </c>
      <c r="B120" s="5" t="s">
        <v>225</v>
      </c>
      <c r="C120" s="5" t="s">
        <v>226</v>
      </c>
      <c r="D120" s="8">
        <v>1.03</v>
      </c>
      <c r="E120" s="8">
        <v>1.115</v>
      </c>
      <c r="F120" s="7"/>
      <c r="G120" s="7"/>
      <c r="H120" s="7"/>
      <c r="I120" s="7"/>
      <c r="J120" s="5"/>
      <c r="K120" s="5"/>
    </row>
    <row r="121" spans="1:11" x14ac:dyDescent="0.25">
      <c r="A121" s="4">
        <f t="shared" si="2"/>
        <v>92</v>
      </c>
      <c r="B121" s="5" t="s">
        <v>227</v>
      </c>
      <c r="C121" s="5" t="s">
        <v>228</v>
      </c>
      <c r="D121" s="8">
        <v>1.1499999999999999</v>
      </c>
      <c r="E121" s="8">
        <v>0.78465099999999999</v>
      </c>
      <c r="F121" s="7"/>
      <c r="G121" s="7"/>
      <c r="H121" s="7"/>
      <c r="I121" s="7"/>
      <c r="J121" s="5"/>
      <c r="K121" s="5"/>
    </row>
    <row r="122" spans="1:11" x14ac:dyDescent="0.25">
      <c r="A122" s="4">
        <f t="shared" si="2"/>
        <v>93</v>
      </c>
      <c r="B122" s="5" t="s">
        <v>229</v>
      </c>
      <c r="C122" s="5" t="s">
        <v>230</v>
      </c>
      <c r="D122" s="8">
        <v>0.61719999999999997</v>
      </c>
      <c r="E122" s="8">
        <v>0.37034398000000002</v>
      </c>
      <c r="F122" s="7"/>
      <c r="G122" s="7"/>
      <c r="H122" s="7"/>
      <c r="I122" s="7"/>
      <c r="J122" s="5"/>
      <c r="K122" s="5"/>
    </row>
    <row r="123" spans="1:11" x14ac:dyDescent="0.25">
      <c r="A123" s="4">
        <f t="shared" si="2"/>
        <v>94</v>
      </c>
      <c r="B123" s="5" t="s">
        <v>231</v>
      </c>
      <c r="C123" s="5" t="s">
        <v>232</v>
      </c>
      <c r="D123" s="8">
        <v>4.0009999999999997E-2</v>
      </c>
      <c r="E123" s="8">
        <v>0.36007262400000001</v>
      </c>
      <c r="F123" s="7"/>
      <c r="G123" s="7"/>
      <c r="H123" s="7"/>
      <c r="I123" s="7"/>
      <c r="J123" s="5"/>
      <c r="K123" s="5"/>
    </row>
    <row r="124" spans="1:11" x14ac:dyDescent="0.25">
      <c r="A124" s="4">
        <f t="shared" si="2"/>
        <v>95</v>
      </c>
      <c r="B124" s="5" t="s">
        <v>233</v>
      </c>
      <c r="C124" s="5" t="s">
        <v>234</v>
      </c>
      <c r="D124" s="8">
        <v>0.76319999999999999</v>
      </c>
      <c r="E124" s="8">
        <v>0.352850041</v>
      </c>
      <c r="F124" s="7"/>
      <c r="G124" s="7"/>
      <c r="H124" s="7"/>
      <c r="I124" s="7"/>
      <c r="J124" s="5"/>
      <c r="K124" s="5"/>
    </row>
    <row r="125" spans="1:11" x14ac:dyDescent="0.25">
      <c r="A125" s="4">
        <f>A34+1</f>
        <v>31</v>
      </c>
      <c r="B125" s="5" t="s">
        <v>235</v>
      </c>
      <c r="C125" s="5" t="s">
        <v>236</v>
      </c>
      <c r="D125" s="8">
        <v>1</v>
      </c>
      <c r="E125" s="8"/>
      <c r="F125" s="7"/>
      <c r="G125" s="7" t="s">
        <v>463</v>
      </c>
      <c r="H125" s="7"/>
      <c r="I125" s="7"/>
      <c r="J125" s="5"/>
      <c r="K125" s="5"/>
    </row>
    <row r="126" spans="1:11" x14ac:dyDescent="0.25">
      <c r="A126" s="4">
        <f>A124+1</f>
        <v>96</v>
      </c>
      <c r="B126" s="5" t="s">
        <v>237</v>
      </c>
      <c r="C126" s="5" t="s">
        <v>238</v>
      </c>
      <c r="D126" s="8">
        <v>24.52</v>
      </c>
      <c r="E126" s="8">
        <v>0.35219167299999998</v>
      </c>
      <c r="F126" s="7"/>
      <c r="G126" s="7"/>
      <c r="H126" s="7"/>
      <c r="I126" s="7"/>
      <c r="J126" s="5"/>
      <c r="K126" s="5"/>
    </row>
    <row r="127" spans="1:11" x14ac:dyDescent="0.25">
      <c r="A127" s="4">
        <f t="shared" si="2"/>
        <v>97</v>
      </c>
      <c r="B127" s="14" t="s">
        <v>239</v>
      </c>
      <c r="C127" s="14" t="s">
        <v>240</v>
      </c>
      <c r="D127" s="15">
        <v>2.016E-3</v>
      </c>
      <c r="E127" s="15">
        <v>0.34953241899999998</v>
      </c>
      <c r="F127" s="16"/>
      <c r="G127" s="16" t="s">
        <v>477</v>
      </c>
      <c r="H127" s="16"/>
      <c r="I127" s="16"/>
      <c r="J127" s="14"/>
      <c r="K127" s="14"/>
    </row>
    <row r="128" spans="1:11" x14ac:dyDescent="0.25">
      <c r="A128" s="4">
        <f t="shared" si="2"/>
        <v>98</v>
      </c>
      <c r="B128" s="5" t="s">
        <v>241</v>
      </c>
      <c r="C128" s="5" t="s">
        <v>242</v>
      </c>
      <c r="D128" s="8">
        <v>0.59250000000000003</v>
      </c>
      <c r="E128" s="8">
        <v>0.34624524499999998</v>
      </c>
      <c r="F128" s="7"/>
      <c r="G128" s="7"/>
      <c r="H128" s="7"/>
      <c r="I128" s="7"/>
      <c r="J128" s="5"/>
      <c r="K128" s="5"/>
    </row>
    <row r="129" spans="1:11" x14ac:dyDescent="0.25">
      <c r="A129" s="4">
        <f t="shared" si="2"/>
        <v>99</v>
      </c>
      <c r="B129" s="5" t="s">
        <v>243</v>
      </c>
      <c r="C129" s="5" t="s">
        <v>244</v>
      </c>
      <c r="D129" s="8">
        <v>3.02</v>
      </c>
      <c r="E129" s="8">
        <v>1.1080000000000001</v>
      </c>
      <c r="F129" s="7"/>
      <c r="G129" s="7"/>
      <c r="H129" s="7"/>
      <c r="I129" s="7"/>
      <c r="J129" s="5"/>
      <c r="K129" s="5"/>
    </row>
    <row r="130" spans="1:11" x14ac:dyDescent="0.25">
      <c r="A130" s="4">
        <f t="shared" si="2"/>
        <v>100</v>
      </c>
      <c r="B130" s="5" t="s">
        <v>245</v>
      </c>
      <c r="C130" s="5" t="s">
        <v>234</v>
      </c>
      <c r="D130" s="8">
        <v>1.45</v>
      </c>
      <c r="E130" s="8">
        <v>0.34624524499999998</v>
      </c>
      <c r="F130" s="7"/>
      <c r="G130" s="7"/>
      <c r="H130" s="7"/>
      <c r="I130" s="7"/>
      <c r="J130" s="5"/>
      <c r="K130" s="5"/>
    </row>
    <row r="131" spans="1:11" x14ac:dyDescent="0.25">
      <c r="A131" s="4">
        <f t="shared" si="2"/>
        <v>101</v>
      </c>
      <c r="B131" s="5" t="s">
        <v>246</v>
      </c>
      <c r="C131" s="5" t="s">
        <v>247</v>
      </c>
      <c r="D131" s="8">
        <v>39.799999999999997</v>
      </c>
      <c r="E131" s="8">
        <v>0.337076604</v>
      </c>
      <c r="F131" s="7"/>
      <c r="G131" s="7"/>
      <c r="H131" s="7"/>
      <c r="I131" s="7"/>
      <c r="J131" s="5"/>
      <c r="K131" s="5"/>
    </row>
    <row r="132" spans="1:11" x14ac:dyDescent="0.25">
      <c r="A132" s="4">
        <f t="shared" si="2"/>
        <v>102</v>
      </c>
      <c r="B132" s="14" t="s">
        <v>248</v>
      </c>
      <c r="C132" s="14" t="s">
        <v>249</v>
      </c>
      <c r="D132" s="15">
        <v>423.74</v>
      </c>
      <c r="E132" s="15">
        <v>1.0980000000000001</v>
      </c>
      <c r="F132" s="16"/>
      <c r="G132" s="16"/>
      <c r="H132" s="16"/>
      <c r="I132" s="16"/>
      <c r="J132" s="14"/>
      <c r="K132" s="14"/>
    </row>
    <row r="133" spans="1:11" x14ac:dyDescent="0.25">
      <c r="A133" s="4">
        <f t="shared" si="2"/>
        <v>103</v>
      </c>
      <c r="B133" s="5" t="s">
        <v>250</v>
      </c>
      <c r="C133" s="5" t="s">
        <v>251</v>
      </c>
      <c r="D133" s="8">
        <v>5.19</v>
      </c>
      <c r="E133" s="8">
        <v>0.54332366700000001</v>
      </c>
      <c r="F133" s="7"/>
      <c r="G133" s="7"/>
      <c r="H133" s="7"/>
      <c r="I133" s="7"/>
      <c r="J133" s="5"/>
      <c r="K133" s="5"/>
    </row>
    <row r="134" spans="1:11" x14ac:dyDescent="0.25">
      <c r="A134" s="4">
        <f t="shared" si="2"/>
        <v>104</v>
      </c>
      <c r="B134" s="5" t="s">
        <v>252</v>
      </c>
      <c r="C134" s="5" t="s">
        <v>253</v>
      </c>
      <c r="D134" s="8">
        <v>2.6669999999999999E-2</v>
      </c>
      <c r="E134" s="8">
        <v>0.32811815700000002</v>
      </c>
      <c r="F134" s="7"/>
      <c r="G134" s="7"/>
      <c r="H134" s="7"/>
      <c r="I134" s="7"/>
      <c r="J134" s="5"/>
      <c r="K134" s="5"/>
    </row>
    <row r="135" spans="1:11" x14ac:dyDescent="0.25">
      <c r="A135" s="4">
        <f t="shared" ref="A135:A198" si="3">A134+1</f>
        <v>105</v>
      </c>
      <c r="B135" s="14" t="s">
        <v>254</v>
      </c>
      <c r="C135" s="14" t="s">
        <v>255</v>
      </c>
      <c r="D135" s="15">
        <v>158.65</v>
      </c>
      <c r="E135" s="15">
        <v>0.32093474100000002</v>
      </c>
      <c r="F135" s="16"/>
      <c r="G135" s="16"/>
      <c r="H135" s="16"/>
      <c r="I135" s="16"/>
      <c r="J135" s="14"/>
      <c r="K135" s="14"/>
    </row>
    <row r="136" spans="1:11" x14ac:dyDescent="0.25">
      <c r="A136" s="4">
        <f t="shared" si="3"/>
        <v>106</v>
      </c>
      <c r="B136" s="5" t="s">
        <v>256</v>
      </c>
      <c r="C136" s="5" t="s">
        <v>257</v>
      </c>
      <c r="D136" s="8">
        <v>4.74</v>
      </c>
      <c r="E136" s="8">
        <v>0.32049229000000001</v>
      </c>
      <c r="F136" s="7"/>
      <c r="G136" s="7"/>
      <c r="H136" s="7"/>
      <c r="I136" s="7"/>
      <c r="J136" s="5"/>
      <c r="K136" s="5"/>
    </row>
    <row r="137" spans="1:11" x14ac:dyDescent="0.25">
      <c r="A137" s="4">
        <f t="shared" si="3"/>
        <v>107</v>
      </c>
      <c r="B137" s="5" t="s">
        <v>258</v>
      </c>
      <c r="C137" s="5" t="s">
        <v>259</v>
      </c>
      <c r="D137" s="8">
        <v>3.2379999999999999E-2</v>
      </c>
      <c r="E137" s="8">
        <v>0.31784597999999997</v>
      </c>
      <c r="F137" s="7"/>
      <c r="G137" s="7"/>
      <c r="H137" s="7"/>
      <c r="I137" s="7"/>
      <c r="J137" s="5"/>
      <c r="K137" s="5"/>
    </row>
    <row r="138" spans="1:11" x14ac:dyDescent="0.25">
      <c r="A138" s="4">
        <f t="shared" si="3"/>
        <v>108</v>
      </c>
      <c r="B138" s="5" t="s">
        <v>260</v>
      </c>
      <c r="C138" s="5" t="s">
        <v>261</v>
      </c>
      <c r="D138" s="8">
        <v>8392.2800000000007</v>
      </c>
      <c r="E138" s="8">
        <v>0.30747406900000002</v>
      </c>
      <c r="F138" s="7"/>
      <c r="G138" s="7"/>
      <c r="H138" s="7"/>
      <c r="I138" s="7"/>
      <c r="J138" s="5"/>
      <c r="K138" s="5"/>
    </row>
    <row r="139" spans="1:11" x14ac:dyDescent="0.25">
      <c r="A139" s="4">
        <f t="shared" si="3"/>
        <v>109</v>
      </c>
      <c r="B139" s="5" t="s">
        <v>262</v>
      </c>
      <c r="C139" s="5" t="s">
        <v>263</v>
      </c>
      <c r="D139" s="8">
        <v>0.99609999999999999</v>
      </c>
      <c r="E139" s="8">
        <v>0.30000935699999998</v>
      </c>
      <c r="F139" s="7"/>
      <c r="G139" s="7"/>
      <c r="H139" s="7"/>
      <c r="I139" s="7"/>
      <c r="J139" s="5"/>
      <c r="K139" s="5"/>
    </row>
    <row r="140" spans="1:11" x14ac:dyDescent="0.25">
      <c r="A140" s="4">
        <f t="shared" si="3"/>
        <v>110</v>
      </c>
      <c r="B140" s="5" t="s">
        <v>264</v>
      </c>
      <c r="C140" s="5" t="s">
        <v>265</v>
      </c>
      <c r="D140" s="8">
        <v>4.2099999999999999E-2</v>
      </c>
      <c r="E140" s="8">
        <v>0.29374433599999999</v>
      </c>
      <c r="F140" s="7"/>
      <c r="G140" s="7"/>
      <c r="H140" s="7"/>
      <c r="I140" s="7"/>
      <c r="J140" s="5"/>
      <c r="K140" s="5"/>
    </row>
    <row r="141" spans="1:11" x14ac:dyDescent="0.25">
      <c r="A141" s="4">
        <f t="shared" si="3"/>
        <v>111</v>
      </c>
      <c r="B141" s="5" t="s">
        <v>266</v>
      </c>
      <c r="C141" s="5" t="s">
        <v>267</v>
      </c>
      <c r="D141" s="8">
        <v>3.0290000000000001E-2</v>
      </c>
      <c r="E141" s="8">
        <v>0.29265611899999999</v>
      </c>
      <c r="F141" s="7"/>
      <c r="G141" s="7"/>
      <c r="H141" s="7"/>
      <c r="I141" s="7"/>
      <c r="J141" s="5"/>
      <c r="K141" s="5"/>
    </row>
    <row r="142" spans="1:11" x14ac:dyDescent="0.25">
      <c r="A142" s="4">
        <f t="shared" si="3"/>
        <v>112</v>
      </c>
      <c r="B142" s="5" t="s">
        <v>268</v>
      </c>
      <c r="C142" s="5" t="s">
        <v>269</v>
      </c>
      <c r="D142" s="8">
        <v>5.7360000000000001E-2</v>
      </c>
      <c r="E142" s="8">
        <v>0.28834567100000003</v>
      </c>
      <c r="F142" s="7"/>
      <c r="G142" s="7"/>
      <c r="H142" s="7"/>
      <c r="I142" s="7"/>
      <c r="J142" s="5"/>
      <c r="K142" s="5"/>
    </row>
    <row r="143" spans="1:11" x14ac:dyDescent="0.25">
      <c r="A143" s="4">
        <f t="shared" si="3"/>
        <v>113</v>
      </c>
      <c r="B143" s="5" t="s">
        <v>270</v>
      </c>
      <c r="C143" s="5" t="s">
        <v>271</v>
      </c>
      <c r="D143" s="8">
        <v>1.45</v>
      </c>
      <c r="E143" s="8">
        <v>0.28805449599999999</v>
      </c>
      <c r="F143" s="7"/>
      <c r="G143" s="7"/>
      <c r="H143" s="7"/>
      <c r="I143" s="7"/>
      <c r="J143" s="5"/>
      <c r="K143" s="5"/>
    </row>
    <row r="144" spans="1:11" x14ac:dyDescent="0.25">
      <c r="A144" s="4">
        <f t="shared" si="3"/>
        <v>114</v>
      </c>
      <c r="B144" s="5" t="s">
        <v>272</v>
      </c>
      <c r="C144" s="5" t="s">
        <v>273</v>
      </c>
      <c r="D144" s="8">
        <v>0.27879999999999999</v>
      </c>
      <c r="E144" s="8">
        <v>0.27881266300000002</v>
      </c>
      <c r="F144" s="7"/>
      <c r="G144" s="7" t="s">
        <v>461</v>
      </c>
      <c r="H144" s="7"/>
      <c r="I144" s="7"/>
      <c r="J144" s="5"/>
      <c r="K144" s="5"/>
    </row>
    <row r="145" spans="1:11" x14ac:dyDescent="0.25">
      <c r="A145" s="4">
        <f t="shared" si="3"/>
        <v>115</v>
      </c>
      <c r="B145" s="5" t="s">
        <v>274</v>
      </c>
      <c r="C145" s="5" t="s">
        <v>275</v>
      </c>
      <c r="D145" s="8">
        <v>5.1619999999999999E-2</v>
      </c>
      <c r="E145" s="8">
        <v>0.27364821299999997</v>
      </c>
      <c r="F145" s="7"/>
      <c r="G145" s="7"/>
      <c r="H145" s="7"/>
      <c r="I145" s="7"/>
      <c r="J145" s="5"/>
      <c r="K145" s="5"/>
    </row>
    <row r="146" spans="1:11" x14ac:dyDescent="0.25">
      <c r="A146" s="4">
        <f t="shared" si="3"/>
        <v>116</v>
      </c>
      <c r="B146" s="5" t="s">
        <v>276</v>
      </c>
      <c r="C146" s="5" t="s">
        <v>277</v>
      </c>
      <c r="D146" s="8">
        <v>9.1170000000000001E-3</v>
      </c>
      <c r="E146" s="8">
        <v>0.38498529799999998</v>
      </c>
      <c r="F146" s="7"/>
      <c r="G146" s="7"/>
      <c r="H146" s="7"/>
      <c r="I146" s="7"/>
      <c r="J146" s="5"/>
      <c r="K146" s="5"/>
    </row>
    <row r="147" spans="1:11" x14ac:dyDescent="0.25">
      <c r="A147" s="4">
        <f t="shared" si="3"/>
        <v>117</v>
      </c>
      <c r="B147" s="5" t="s">
        <v>278</v>
      </c>
      <c r="C147" s="5" t="s">
        <v>279</v>
      </c>
      <c r="D147" s="8">
        <v>3.2759999999999997E-2</v>
      </c>
      <c r="E147" s="8">
        <v>0.31274848100000002</v>
      </c>
      <c r="F147" s="7"/>
      <c r="G147" s="7"/>
      <c r="H147" s="7"/>
      <c r="I147" s="7"/>
      <c r="J147" s="5"/>
      <c r="K147" s="5"/>
    </row>
    <row r="148" spans="1:11" x14ac:dyDescent="0.25">
      <c r="A148" s="4">
        <f t="shared" si="3"/>
        <v>118</v>
      </c>
      <c r="B148" s="5" t="s">
        <v>280</v>
      </c>
      <c r="C148" s="5" t="s">
        <v>281</v>
      </c>
      <c r="D148" s="8">
        <v>5.7919999999999999E-2</v>
      </c>
      <c r="E148" s="8">
        <v>0.30391054899999997</v>
      </c>
      <c r="F148" s="7"/>
      <c r="G148" s="7"/>
      <c r="H148" s="7"/>
      <c r="I148" s="7"/>
      <c r="J148" s="5"/>
      <c r="K148" s="5"/>
    </row>
    <row r="149" spans="1:11" x14ac:dyDescent="0.25">
      <c r="A149" s="4">
        <f t="shared" si="3"/>
        <v>119</v>
      </c>
      <c r="B149" s="5" t="s">
        <v>282</v>
      </c>
      <c r="C149" s="5" t="s">
        <v>282</v>
      </c>
      <c r="D149" s="8">
        <v>0.31430000000000002</v>
      </c>
      <c r="E149" s="8">
        <v>0.291509511</v>
      </c>
      <c r="F149" s="7"/>
      <c r="G149" s="7"/>
      <c r="H149" s="7"/>
      <c r="I149" s="7"/>
      <c r="J149" s="5"/>
      <c r="K149" s="5"/>
    </row>
    <row r="150" spans="1:11" x14ac:dyDescent="0.25">
      <c r="A150" s="4">
        <f t="shared" si="3"/>
        <v>120</v>
      </c>
      <c r="B150" s="5" t="s">
        <v>283</v>
      </c>
      <c r="C150" s="5" t="s">
        <v>284</v>
      </c>
      <c r="D150" s="8">
        <v>2.0699999999999998</v>
      </c>
      <c r="E150" s="8">
        <v>0.29080200699999997</v>
      </c>
      <c r="F150" s="7"/>
      <c r="G150" s="7"/>
      <c r="H150" s="7"/>
      <c r="I150" s="7"/>
      <c r="J150" s="5"/>
      <c r="K150" s="5"/>
    </row>
    <row r="151" spans="1:11" x14ac:dyDescent="0.25">
      <c r="A151" s="4">
        <f t="shared" si="3"/>
        <v>121</v>
      </c>
      <c r="B151" s="5" t="s">
        <v>285</v>
      </c>
      <c r="C151" s="5" t="s">
        <v>286</v>
      </c>
      <c r="D151" s="8">
        <v>2.3400000000000001E-2</v>
      </c>
      <c r="E151" s="8">
        <v>0.28856063999999998</v>
      </c>
      <c r="F151" s="7"/>
      <c r="G151" s="7"/>
      <c r="H151" s="7"/>
      <c r="I151" s="7"/>
      <c r="J151" s="5"/>
      <c r="K151" s="5"/>
    </row>
    <row r="152" spans="1:11" x14ac:dyDescent="0.25">
      <c r="A152" s="4">
        <f t="shared" si="3"/>
        <v>122</v>
      </c>
      <c r="B152" s="5" t="s">
        <v>287</v>
      </c>
      <c r="C152" s="5" t="s">
        <v>288</v>
      </c>
      <c r="D152" s="8">
        <v>3.041E-2</v>
      </c>
      <c r="E152" s="8">
        <v>0.27075048800000001</v>
      </c>
      <c r="F152" s="7"/>
      <c r="G152" s="7"/>
      <c r="H152" s="7"/>
      <c r="I152" s="7"/>
      <c r="J152" s="5"/>
      <c r="K152" s="5"/>
    </row>
    <row r="153" spans="1:11" x14ac:dyDescent="0.25">
      <c r="A153" s="4">
        <f t="shared" si="3"/>
        <v>123</v>
      </c>
      <c r="B153" s="5" t="s">
        <v>289</v>
      </c>
      <c r="C153" s="5" t="s">
        <v>290</v>
      </c>
      <c r="D153" s="8">
        <v>0.2848</v>
      </c>
      <c r="E153" s="8">
        <v>0.26174855299999999</v>
      </c>
      <c r="F153" s="7"/>
      <c r="G153" s="7"/>
      <c r="H153" s="7"/>
      <c r="I153" s="7"/>
      <c r="J153" s="5"/>
      <c r="K153" s="5"/>
    </row>
    <row r="154" spans="1:11" x14ac:dyDescent="0.25">
      <c r="A154" s="4">
        <f t="shared" si="3"/>
        <v>124</v>
      </c>
      <c r="B154" s="5" t="s">
        <v>291</v>
      </c>
      <c r="C154" s="5" t="s">
        <v>292</v>
      </c>
      <c r="D154" s="8">
        <v>0.30859999999999999</v>
      </c>
      <c r="E154" s="8">
        <v>0.26134750499999998</v>
      </c>
      <c r="F154" s="7"/>
      <c r="G154" s="7"/>
      <c r="H154" s="7"/>
      <c r="I154" s="7"/>
      <c r="J154" s="5"/>
      <c r="K154" s="5"/>
    </row>
    <row r="155" spans="1:11" x14ac:dyDescent="0.25">
      <c r="A155" s="4">
        <f t="shared" si="3"/>
        <v>125</v>
      </c>
      <c r="B155" s="5" t="s">
        <v>293</v>
      </c>
      <c r="C155" s="5" t="s">
        <v>294</v>
      </c>
      <c r="D155" s="8">
        <v>0.65759999999999996</v>
      </c>
      <c r="E155" s="8">
        <v>0.26130524900000002</v>
      </c>
      <c r="F155" s="7"/>
      <c r="G155" s="7"/>
      <c r="H155" s="7"/>
      <c r="I155" s="7"/>
      <c r="J155" s="5"/>
      <c r="K155" s="5"/>
    </row>
    <row r="156" spans="1:11" x14ac:dyDescent="0.25">
      <c r="A156" s="4">
        <f t="shared" si="3"/>
        <v>126</v>
      </c>
      <c r="B156" s="5" t="s">
        <v>295</v>
      </c>
      <c r="C156" s="5" t="s">
        <v>296</v>
      </c>
      <c r="D156" s="8">
        <v>0.98799999999999999</v>
      </c>
      <c r="E156" s="8">
        <v>0.26005180300000003</v>
      </c>
      <c r="F156" s="7"/>
      <c r="G156" s="7"/>
      <c r="H156" s="7"/>
      <c r="I156" s="7"/>
      <c r="J156" s="5"/>
      <c r="K156" s="5"/>
    </row>
    <row r="157" spans="1:11" x14ac:dyDescent="0.25">
      <c r="A157" s="4">
        <f t="shared" si="3"/>
        <v>127</v>
      </c>
      <c r="B157" s="5" t="s">
        <v>297</v>
      </c>
      <c r="C157" s="5" t="s">
        <v>298</v>
      </c>
      <c r="D157" s="8">
        <v>12.73</v>
      </c>
      <c r="E157" s="8">
        <v>0.257539927</v>
      </c>
      <c r="F157" s="7"/>
      <c r="G157" s="7"/>
      <c r="H157" s="7"/>
      <c r="I157" s="7"/>
      <c r="J157" s="5"/>
      <c r="K157" s="5"/>
    </row>
    <row r="158" spans="1:11" x14ac:dyDescent="0.25">
      <c r="A158" s="4">
        <f t="shared" si="3"/>
        <v>128</v>
      </c>
      <c r="B158" s="5" t="s">
        <v>299</v>
      </c>
      <c r="C158" s="5" t="s">
        <v>300</v>
      </c>
      <c r="D158" s="8">
        <v>1.44</v>
      </c>
      <c r="E158" s="8">
        <v>0.25512378000000002</v>
      </c>
      <c r="F158" s="7"/>
      <c r="G158" s="7"/>
      <c r="H158" s="7"/>
      <c r="I158" s="7"/>
      <c r="J158" s="5"/>
      <c r="K158" s="5"/>
    </row>
    <row r="159" spans="1:11" x14ac:dyDescent="0.25">
      <c r="A159" s="4">
        <f t="shared" si="3"/>
        <v>129</v>
      </c>
      <c r="B159" s="5" t="s">
        <v>301</v>
      </c>
      <c r="C159" s="5" t="s">
        <v>301</v>
      </c>
      <c r="D159" s="8">
        <v>1.3679999999999999E-2</v>
      </c>
      <c r="E159" s="8">
        <v>0.25402531299999997</v>
      </c>
      <c r="F159" s="7"/>
      <c r="G159" s="7"/>
      <c r="H159" s="7"/>
      <c r="I159" s="7"/>
      <c r="J159" s="5"/>
      <c r="K159" s="5"/>
    </row>
    <row r="160" spans="1:11" x14ac:dyDescent="0.25">
      <c r="A160" s="4">
        <f t="shared" si="3"/>
        <v>130</v>
      </c>
      <c r="B160" s="5" t="s">
        <v>302</v>
      </c>
      <c r="C160" s="5" t="s">
        <v>303</v>
      </c>
      <c r="D160" s="8">
        <v>0.34310000000000002</v>
      </c>
      <c r="E160" s="8">
        <v>0.24884577099999999</v>
      </c>
      <c r="F160" s="7"/>
      <c r="G160" s="7"/>
      <c r="H160" s="7"/>
      <c r="I160" s="7"/>
      <c r="J160" s="5"/>
      <c r="K160" s="5"/>
    </row>
    <row r="161" spans="1:11" x14ac:dyDescent="0.25">
      <c r="A161" s="4">
        <f t="shared" si="3"/>
        <v>131</v>
      </c>
      <c r="B161" s="5" t="s">
        <v>304</v>
      </c>
      <c r="C161" s="5" t="s">
        <v>305</v>
      </c>
      <c r="D161" s="8">
        <v>0.72799999999999998</v>
      </c>
      <c r="E161" s="8">
        <v>0.24021580300000001</v>
      </c>
      <c r="F161" s="7"/>
      <c r="G161" s="7"/>
      <c r="H161" s="7"/>
      <c r="I161" s="7"/>
      <c r="J161" s="5"/>
      <c r="K161" s="5"/>
    </row>
    <row r="162" spans="1:11" x14ac:dyDescent="0.25">
      <c r="A162" s="4">
        <f t="shared" si="3"/>
        <v>132</v>
      </c>
      <c r="B162" s="5" t="s">
        <v>306</v>
      </c>
      <c r="C162" s="5" t="s">
        <v>307</v>
      </c>
      <c r="D162" s="8">
        <v>5.71</v>
      </c>
      <c r="E162" s="8">
        <v>0.232870568</v>
      </c>
      <c r="F162" s="7"/>
      <c r="G162" s="7"/>
      <c r="H162" s="7"/>
      <c r="I162" s="7"/>
      <c r="J162" s="5"/>
      <c r="K162" s="5"/>
    </row>
    <row r="163" spans="1:11" x14ac:dyDescent="0.25">
      <c r="A163" s="4">
        <f t="shared" si="3"/>
        <v>133</v>
      </c>
      <c r="B163" s="5" t="s">
        <v>308</v>
      </c>
      <c r="C163" s="5" t="s">
        <v>309</v>
      </c>
      <c r="D163" s="8">
        <v>9.1999999999999993</v>
      </c>
      <c r="E163" s="8">
        <v>0.22321063799999999</v>
      </c>
      <c r="F163" s="7"/>
      <c r="G163" s="7"/>
      <c r="H163" s="7"/>
      <c r="I163" s="7"/>
      <c r="J163" s="5"/>
      <c r="K163" s="5"/>
    </row>
    <row r="164" spans="1:11" x14ac:dyDescent="0.25">
      <c r="A164" s="4">
        <f t="shared" si="3"/>
        <v>134</v>
      </c>
      <c r="B164" s="5" t="s">
        <v>310</v>
      </c>
      <c r="C164" s="5" t="s">
        <v>311</v>
      </c>
      <c r="D164" s="8">
        <v>4.2900000000000004E-3</v>
      </c>
      <c r="E164" s="8">
        <v>0.220735494</v>
      </c>
      <c r="F164" s="7"/>
      <c r="G164" s="7"/>
      <c r="H164" s="7"/>
      <c r="I164" s="7"/>
      <c r="J164" s="5"/>
      <c r="K164" s="5"/>
    </row>
    <row r="165" spans="1:11" x14ac:dyDescent="0.25">
      <c r="A165" s="4">
        <f t="shared" si="3"/>
        <v>135</v>
      </c>
      <c r="B165" s="5" t="s">
        <v>312</v>
      </c>
      <c r="C165" s="5" t="s">
        <v>313</v>
      </c>
      <c r="D165" s="8">
        <v>0.25209999999999999</v>
      </c>
      <c r="E165" s="8">
        <v>0.220732868</v>
      </c>
      <c r="F165" s="7"/>
      <c r="G165" s="7"/>
      <c r="H165" s="7"/>
      <c r="I165" s="7"/>
      <c r="J165" s="5"/>
      <c r="K165" s="5"/>
    </row>
    <row r="166" spans="1:11" x14ac:dyDescent="0.25">
      <c r="A166" s="4">
        <f t="shared" si="3"/>
        <v>136</v>
      </c>
      <c r="B166" s="5" t="s">
        <v>314</v>
      </c>
      <c r="C166" s="5" t="s">
        <v>315</v>
      </c>
      <c r="D166" s="8">
        <v>0.10290000000000001</v>
      </c>
      <c r="E166" s="8">
        <v>0.217787708</v>
      </c>
      <c r="F166" s="7"/>
      <c r="G166" s="7"/>
      <c r="H166" s="7"/>
      <c r="I166" s="7"/>
      <c r="J166" s="5"/>
      <c r="K166" s="5"/>
    </row>
    <row r="167" spans="1:11" x14ac:dyDescent="0.25">
      <c r="A167" s="4">
        <f t="shared" si="3"/>
        <v>137</v>
      </c>
      <c r="B167" s="5" t="s">
        <v>316</v>
      </c>
      <c r="C167" s="5" t="s">
        <v>317</v>
      </c>
      <c r="D167" s="8">
        <v>17.11</v>
      </c>
      <c r="E167" s="8">
        <v>0.21617287800000001</v>
      </c>
      <c r="F167" s="7"/>
      <c r="G167" s="7"/>
      <c r="H167" s="7"/>
      <c r="I167" s="7"/>
      <c r="J167" s="5"/>
      <c r="K167" s="5"/>
    </row>
    <row r="168" spans="1:11" x14ac:dyDescent="0.25">
      <c r="A168" s="4">
        <f t="shared" si="3"/>
        <v>138</v>
      </c>
      <c r="B168" s="5" t="s">
        <v>318</v>
      </c>
      <c r="C168" s="5" t="s">
        <v>319</v>
      </c>
      <c r="D168" s="8">
        <v>2.2599999999999998</v>
      </c>
      <c r="E168" s="8">
        <v>0.206020693</v>
      </c>
      <c r="F168" s="7"/>
      <c r="G168" s="7"/>
      <c r="H168" s="7"/>
      <c r="I168" s="7"/>
      <c r="J168" s="5"/>
      <c r="K168" s="5"/>
    </row>
    <row r="169" spans="1:11" x14ac:dyDescent="0.25">
      <c r="A169" s="4">
        <f t="shared" si="3"/>
        <v>139</v>
      </c>
      <c r="B169" s="5" t="s">
        <v>320</v>
      </c>
      <c r="C169" s="5" t="s">
        <v>321</v>
      </c>
      <c r="D169" s="8">
        <v>0.46229999999999999</v>
      </c>
      <c r="E169" s="8">
        <v>0.203682638</v>
      </c>
      <c r="F169" s="7"/>
      <c r="G169" s="7"/>
      <c r="H169" s="7"/>
      <c r="I169" s="7"/>
      <c r="J169" s="5"/>
      <c r="K169" s="5"/>
    </row>
    <row r="170" spans="1:11" x14ac:dyDescent="0.25">
      <c r="A170" s="4">
        <f t="shared" si="3"/>
        <v>140</v>
      </c>
      <c r="B170" s="5" t="s">
        <v>322</v>
      </c>
      <c r="C170" s="5" t="s">
        <v>323</v>
      </c>
      <c r="D170" s="8">
        <v>0.20219999999999999</v>
      </c>
      <c r="E170" s="8">
        <v>0.202452576</v>
      </c>
      <c r="F170" s="7"/>
      <c r="G170" s="7"/>
      <c r="H170" s="7"/>
      <c r="I170" s="7"/>
      <c r="J170" s="5"/>
      <c r="K170" s="5"/>
    </row>
    <row r="171" spans="1:11" x14ac:dyDescent="0.25">
      <c r="A171" s="4">
        <f t="shared" si="3"/>
        <v>141</v>
      </c>
      <c r="B171" s="5" t="s">
        <v>324</v>
      </c>
      <c r="C171" s="5" t="s">
        <v>324</v>
      </c>
      <c r="D171" s="8">
        <v>7.6100000000000001E-2</v>
      </c>
      <c r="E171" s="8">
        <v>0.20110444999999999</v>
      </c>
      <c r="F171" s="7"/>
      <c r="G171" s="7"/>
      <c r="H171" s="7"/>
      <c r="I171" s="7"/>
      <c r="J171" s="5"/>
      <c r="K171" s="5"/>
    </row>
    <row r="172" spans="1:11" x14ac:dyDescent="0.25">
      <c r="A172" s="4">
        <f t="shared" si="3"/>
        <v>142</v>
      </c>
      <c r="B172" s="5" t="s">
        <v>325</v>
      </c>
      <c r="C172" s="5" t="s">
        <v>326</v>
      </c>
      <c r="D172" s="8">
        <v>3.6139999999999999E-7</v>
      </c>
      <c r="E172" s="8">
        <v>0.199271797</v>
      </c>
      <c r="F172" s="7"/>
      <c r="G172" s="7"/>
      <c r="H172" s="7"/>
      <c r="I172" s="7"/>
      <c r="J172" s="5"/>
      <c r="K172" s="5"/>
    </row>
    <row r="173" spans="1:11" x14ac:dyDescent="0.25">
      <c r="A173" s="4">
        <f t="shared" si="3"/>
        <v>143</v>
      </c>
      <c r="B173" s="5" t="s">
        <v>327</v>
      </c>
      <c r="C173" s="5" t="s">
        <v>327</v>
      </c>
      <c r="D173" s="8">
        <v>0.40229999999999999</v>
      </c>
      <c r="E173" s="8">
        <v>0.19770173499999999</v>
      </c>
      <c r="F173" s="7"/>
      <c r="G173" s="7"/>
      <c r="H173" s="7"/>
      <c r="I173" s="7"/>
      <c r="J173" s="5"/>
      <c r="K173" s="5"/>
    </row>
    <row r="174" spans="1:11" x14ac:dyDescent="0.25">
      <c r="A174" s="4">
        <f t="shared" si="3"/>
        <v>144</v>
      </c>
      <c r="B174" s="5" t="s">
        <v>328</v>
      </c>
      <c r="C174" s="5" t="s">
        <v>329</v>
      </c>
      <c r="D174" s="8">
        <v>0.24490000000000001</v>
      </c>
      <c r="E174" s="8">
        <v>0.19735651000000001</v>
      </c>
      <c r="F174" s="7"/>
      <c r="G174" s="7"/>
      <c r="H174" s="7"/>
      <c r="I174" s="7"/>
      <c r="J174" s="5"/>
      <c r="K174" s="5"/>
    </row>
    <row r="175" spans="1:11" x14ac:dyDescent="0.25">
      <c r="A175" s="4">
        <f t="shared" si="3"/>
        <v>145</v>
      </c>
      <c r="B175" s="5" t="s">
        <v>330</v>
      </c>
      <c r="C175" s="5" t="s">
        <v>331</v>
      </c>
      <c r="D175" s="8">
        <v>0.1019</v>
      </c>
      <c r="E175" s="8">
        <v>0.52775393699999995</v>
      </c>
      <c r="F175" s="7"/>
      <c r="G175" s="7"/>
      <c r="H175" s="7"/>
      <c r="I175" s="7"/>
      <c r="J175" s="5"/>
      <c r="K175" s="5"/>
    </row>
    <row r="176" spans="1:11" x14ac:dyDescent="0.25">
      <c r="A176" s="4">
        <f t="shared" si="3"/>
        <v>146</v>
      </c>
      <c r="B176" s="5" t="s">
        <v>332</v>
      </c>
      <c r="C176" s="5" t="s">
        <v>333</v>
      </c>
      <c r="D176" s="8">
        <v>52.4</v>
      </c>
      <c r="E176" s="8">
        <v>0.52921916099999999</v>
      </c>
      <c r="F176" s="7"/>
      <c r="G176" s="7"/>
      <c r="H176" s="7"/>
      <c r="I176" s="7"/>
      <c r="J176" s="5"/>
      <c r="K176" s="5"/>
    </row>
    <row r="177" spans="1:11" x14ac:dyDescent="0.25">
      <c r="A177" s="4">
        <f t="shared" si="3"/>
        <v>147</v>
      </c>
      <c r="B177" s="5" t="s">
        <v>334</v>
      </c>
      <c r="C177" s="5" t="s">
        <v>334</v>
      </c>
      <c r="D177" s="8">
        <v>2.88</v>
      </c>
      <c r="E177" s="8">
        <v>0.19296803800000001</v>
      </c>
      <c r="F177" s="7"/>
      <c r="G177" s="7"/>
      <c r="H177" s="7"/>
      <c r="I177" s="7"/>
      <c r="J177" s="5"/>
      <c r="K177" s="5"/>
    </row>
    <row r="178" spans="1:11" x14ac:dyDescent="0.25">
      <c r="A178" s="4">
        <f t="shared" si="3"/>
        <v>148</v>
      </c>
      <c r="B178" s="5" t="s">
        <v>335</v>
      </c>
      <c r="C178" s="5" t="s">
        <v>336</v>
      </c>
      <c r="D178" s="8">
        <v>0.21260000000000001</v>
      </c>
      <c r="E178" s="8">
        <v>0.19115043600000001</v>
      </c>
      <c r="F178" s="7"/>
      <c r="G178" s="7"/>
      <c r="H178" s="7"/>
      <c r="I178" s="7"/>
      <c r="J178" s="5"/>
      <c r="K178" s="5"/>
    </row>
    <row r="179" spans="1:11" x14ac:dyDescent="0.25">
      <c r="A179" s="4">
        <f t="shared" si="3"/>
        <v>149</v>
      </c>
      <c r="B179" s="5" t="s">
        <v>337</v>
      </c>
      <c r="C179" s="5" t="s">
        <v>338</v>
      </c>
      <c r="D179" s="8">
        <v>1.1399999999999999</v>
      </c>
      <c r="E179" s="8">
        <v>0.18681077500000001</v>
      </c>
      <c r="F179" s="7"/>
      <c r="G179" s="7"/>
      <c r="H179" s="7"/>
      <c r="I179" s="7"/>
      <c r="J179" s="5"/>
      <c r="K179" s="5"/>
    </row>
    <row r="180" spans="1:11" x14ac:dyDescent="0.25">
      <c r="A180" s="4">
        <f t="shared" si="3"/>
        <v>150</v>
      </c>
      <c r="B180" s="5" t="s">
        <v>339</v>
      </c>
      <c r="C180" s="5" t="s">
        <v>340</v>
      </c>
      <c r="D180" s="8">
        <v>4.3470000000000002E-3</v>
      </c>
      <c r="E180" s="8">
        <v>0.18664656499999999</v>
      </c>
      <c r="F180" s="7"/>
      <c r="G180" s="7"/>
      <c r="H180" s="7"/>
      <c r="I180" s="7"/>
      <c r="J180" s="5"/>
      <c r="K180" s="5"/>
    </row>
    <row r="181" spans="1:11" x14ac:dyDescent="0.25">
      <c r="A181" s="4">
        <f t="shared" si="3"/>
        <v>151</v>
      </c>
      <c r="B181" s="5" t="s">
        <v>341</v>
      </c>
      <c r="C181" s="5" t="s">
        <v>342</v>
      </c>
      <c r="D181" s="8">
        <v>6.7199999999999998E-7</v>
      </c>
      <c r="E181" s="8">
        <v>0.18636437</v>
      </c>
      <c r="F181" s="7"/>
      <c r="G181" s="7"/>
      <c r="H181" s="7"/>
      <c r="I181" s="7"/>
      <c r="J181" s="5"/>
      <c r="K181" s="5"/>
    </row>
    <row r="182" spans="1:11" x14ac:dyDescent="0.25">
      <c r="A182" s="4">
        <f t="shared" si="3"/>
        <v>152</v>
      </c>
      <c r="B182" s="5" t="s">
        <v>343</v>
      </c>
      <c r="C182" s="5" t="s">
        <v>344</v>
      </c>
      <c r="D182" s="8">
        <v>24.25</v>
      </c>
      <c r="E182" s="8">
        <v>0.17454940199999999</v>
      </c>
      <c r="F182" s="7"/>
      <c r="G182" s="7"/>
      <c r="H182" s="7"/>
      <c r="I182" s="7"/>
      <c r="J182" s="5"/>
      <c r="K182" s="5"/>
    </row>
    <row r="183" spans="1:11" x14ac:dyDescent="0.25">
      <c r="A183" s="4">
        <f t="shared" si="3"/>
        <v>153</v>
      </c>
      <c r="B183" s="5" t="s">
        <v>345</v>
      </c>
      <c r="C183" s="5" t="s">
        <v>346</v>
      </c>
      <c r="D183" s="8">
        <v>1.35</v>
      </c>
      <c r="E183" s="8">
        <v>0.171127055</v>
      </c>
      <c r="F183" s="7"/>
      <c r="G183" s="7"/>
      <c r="H183" s="7"/>
      <c r="I183" s="7"/>
      <c r="J183" s="5"/>
      <c r="K183" s="5"/>
    </row>
    <row r="184" spans="1:11" x14ac:dyDescent="0.25">
      <c r="A184" s="4">
        <f t="shared" si="3"/>
        <v>154</v>
      </c>
      <c r="B184" s="5" t="s">
        <v>347</v>
      </c>
      <c r="C184" s="5" t="s">
        <v>348</v>
      </c>
      <c r="D184" s="8">
        <v>3.1309999999999998E-2</v>
      </c>
      <c r="E184" s="8">
        <v>0.17039283699999999</v>
      </c>
      <c r="F184" s="7"/>
      <c r="G184" s="7"/>
      <c r="H184" s="7"/>
      <c r="I184" s="7"/>
      <c r="J184" s="5"/>
      <c r="K184" s="5"/>
    </row>
    <row r="185" spans="1:11" x14ac:dyDescent="0.25">
      <c r="A185" s="4">
        <f t="shared" si="3"/>
        <v>155</v>
      </c>
      <c r="B185" s="5" t="s">
        <v>349</v>
      </c>
      <c r="C185" s="5" t="s">
        <v>350</v>
      </c>
      <c r="D185" s="8">
        <v>1.0749999999999999E-2</v>
      </c>
      <c r="E185" s="8">
        <v>0.166817468</v>
      </c>
      <c r="F185" s="7"/>
      <c r="G185" s="7"/>
      <c r="H185" s="7"/>
      <c r="I185" s="7"/>
      <c r="J185" s="5"/>
      <c r="K185" s="5"/>
    </row>
    <row r="186" spans="1:11" x14ac:dyDescent="0.25">
      <c r="A186" s="4">
        <f t="shared" si="3"/>
        <v>156</v>
      </c>
      <c r="B186" s="5" t="s">
        <v>351</v>
      </c>
      <c r="C186" s="5" t="s">
        <v>352</v>
      </c>
      <c r="D186" s="8">
        <v>0.38669999999999999</v>
      </c>
      <c r="E186" s="8">
        <v>0.16365843199999999</v>
      </c>
      <c r="F186" s="7"/>
      <c r="G186" s="7"/>
      <c r="H186" s="7"/>
      <c r="I186" s="7"/>
      <c r="J186" s="5"/>
      <c r="K186" s="5"/>
    </row>
    <row r="187" spans="1:11" x14ac:dyDescent="0.25">
      <c r="A187" s="4">
        <f t="shared" si="3"/>
        <v>157</v>
      </c>
      <c r="B187" s="5" t="s">
        <v>353</v>
      </c>
      <c r="C187" s="5" t="s">
        <v>354</v>
      </c>
      <c r="D187" s="8">
        <v>0.14549999999999999</v>
      </c>
      <c r="E187" s="8">
        <v>0.14537486599999999</v>
      </c>
      <c r="F187" s="7"/>
      <c r="G187" s="7"/>
      <c r="H187" s="7"/>
      <c r="I187" s="7"/>
      <c r="J187" s="5"/>
      <c r="K187" s="5"/>
    </row>
    <row r="188" spans="1:11" x14ac:dyDescent="0.25">
      <c r="A188" s="4">
        <f t="shared" si="3"/>
        <v>158</v>
      </c>
      <c r="B188" s="5" t="s">
        <v>355</v>
      </c>
      <c r="C188" s="5" t="s">
        <v>356</v>
      </c>
      <c r="D188" s="8">
        <v>1.1299999999999999</v>
      </c>
      <c r="E188" s="8">
        <v>0.14514666400000001</v>
      </c>
      <c r="F188" s="7"/>
      <c r="G188" s="7"/>
      <c r="H188" s="7"/>
      <c r="I188" s="7"/>
      <c r="J188" s="5"/>
      <c r="K188" s="5"/>
    </row>
    <row r="189" spans="1:11" x14ac:dyDescent="0.25">
      <c r="A189" s="4">
        <f t="shared" si="3"/>
        <v>159</v>
      </c>
      <c r="B189" s="5" t="s">
        <v>357</v>
      </c>
      <c r="C189" s="5" t="s">
        <v>358</v>
      </c>
      <c r="D189" s="8">
        <v>0.14419999999999999</v>
      </c>
      <c r="E189" s="8">
        <v>0.14409846800000001</v>
      </c>
      <c r="F189" s="7"/>
      <c r="G189" s="7"/>
      <c r="H189" s="7"/>
      <c r="I189" s="7"/>
      <c r="J189" s="5"/>
      <c r="K189" s="5"/>
    </row>
    <row r="190" spans="1:11" x14ac:dyDescent="0.25">
      <c r="A190" s="4">
        <f t="shared" si="3"/>
        <v>160</v>
      </c>
      <c r="B190" s="5" t="s">
        <v>359</v>
      </c>
      <c r="C190" s="5" t="s">
        <v>360</v>
      </c>
      <c r="D190" s="8">
        <v>0.1804</v>
      </c>
      <c r="E190" s="8">
        <v>0.14333210699999999</v>
      </c>
      <c r="F190" s="7"/>
      <c r="G190" s="7"/>
      <c r="H190" s="7"/>
      <c r="I190" s="7"/>
      <c r="J190" s="5"/>
      <c r="K190" s="5"/>
    </row>
    <row r="191" spans="1:11" x14ac:dyDescent="0.25">
      <c r="A191" s="4">
        <f t="shared" si="3"/>
        <v>161</v>
      </c>
      <c r="B191" s="5" t="s">
        <v>361</v>
      </c>
      <c r="C191" s="5" t="s">
        <v>324</v>
      </c>
      <c r="D191" s="8">
        <v>1.4</v>
      </c>
      <c r="E191" s="8">
        <v>0.139513416</v>
      </c>
      <c r="F191" s="7"/>
      <c r="G191" s="7"/>
      <c r="H191" s="7"/>
      <c r="I191" s="7"/>
      <c r="J191" s="5"/>
      <c r="K191" s="5"/>
    </row>
    <row r="192" spans="1:11" x14ac:dyDescent="0.25">
      <c r="A192" s="4">
        <f t="shared" si="3"/>
        <v>162</v>
      </c>
      <c r="B192" s="5" t="s">
        <v>362</v>
      </c>
      <c r="C192" s="5" t="s">
        <v>363</v>
      </c>
      <c r="D192" s="8">
        <v>0.29870000000000002</v>
      </c>
      <c r="E192" s="8">
        <v>0.139513416</v>
      </c>
      <c r="F192" s="7"/>
      <c r="G192" s="7"/>
      <c r="H192" s="7"/>
      <c r="I192" s="7"/>
      <c r="J192" s="5"/>
      <c r="K192" s="5"/>
    </row>
    <row r="193" spans="1:11" x14ac:dyDescent="0.25">
      <c r="A193" s="4">
        <f t="shared" si="3"/>
        <v>163</v>
      </c>
      <c r="B193" s="5" t="s">
        <v>364</v>
      </c>
      <c r="C193" s="5" t="s">
        <v>365</v>
      </c>
      <c r="D193" s="8">
        <v>0.50900000000000001</v>
      </c>
      <c r="E193" s="8">
        <v>0.13805571</v>
      </c>
      <c r="F193" s="7"/>
      <c r="G193" s="7"/>
      <c r="H193" s="7"/>
      <c r="I193" s="7"/>
      <c r="J193" s="5"/>
      <c r="K193" s="5"/>
    </row>
    <row r="194" spans="1:11" x14ac:dyDescent="0.25">
      <c r="A194" s="4">
        <f t="shared" si="3"/>
        <v>164</v>
      </c>
      <c r="B194" s="5" t="s">
        <v>366</v>
      </c>
      <c r="C194" s="5" t="s">
        <v>367</v>
      </c>
      <c r="D194" s="8">
        <v>4.143E-3</v>
      </c>
      <c r="E194" s="8">
        <v>0.13791399600000001</v>
      </c>
      <c r="F194" s="7"/>
      <c r="G194" s="7"/>
      <c r="H194" s="7"/>
      <c r="I194" s="7"/>
      <c r="J194" s="5"/>
      <c r="K194" s="5"/>
    </row>
    <row r="195" spans="1:11" x14ac:dyDescent="0.25">
      <c r="A195" s="4">
        <f t="shared" si="3"/>
        <v>165</v>
      </c>
      <c r="B195" s="5" t="s">
        <v>368</v>
      </c>
      <c r="C195" s="5" t="s">
        <v>369</v>
      </c>
      <c r="D195" s="8">
        <v>2.6890000000000001E-2</v>
      </c>
      <c r="E195" s="8">
        <v>0.136491687</v>
      </c>
      <c r="F195" s="7"/>
      <c r="G195" s="7"/>
      <c r="H195" s="7"/>
      <c r="I195" s="7"/>
      <c r="J195" s="5"/>
      <c r="K195" s="5"/>
    </row>
    <row r="196" spans="1:11" x14ac:dyDescent="0.25">
      <c r="A196" s="4">
        <f t="shared" si="3"/>
        <v>166</v>
      </c>
      <c r="B196" s="5" t="s">
        <v>370</v>
      </c>
      <c r="C196" s="5" t="s">
        <v>371</v>
      </c>
      <c r="D196" s="8">
        <v>1.933E-2</v>
      </c>
      <c r="E196" s="8">
        <v>0.135654096</v>
      </c>
      <c r="F196" s="7"/>
      <c r="G196" s="7"/>
      <c r="H196" s="7"/>
      <c r="I196" s="7"/>
      <c r="J196" s="5"/>
      <c r="K196" s="5"/>
    </row>
    <row r="197" spans="1:11" x14ac:dyDescent="0.25">
      <c r="A197" s="4">
        <f t="shared" si="3"/>
        <v>167</v>
      </c>
      <c r="B197" s="5" t="s">
        <v>372</v>
      </c>
      <c r="C197" s="5" t="s">
        <v>373</v>
      </c>
      <c r="D197" s="8">
        <v>0.18440000000000001</v>
      </c>
      <c r="E197" s="8">
        <v>0.13342649000000001</v>
      </c>
      <c r="F197" s="7"/>
      <c r="G197" s="7"/>
      <c r="H197" s="7"/>
      <c r="I197" s="7"/>
      <c r="J197" s="5"/>
      <c r="K197" s="5"/>
    </row>
    <row r="198" spans="1:11" x14ac:dyDescent="0.25">
      <c r="A198" s="4">
        <f t="shared" si="3"/>
        <v>168</v>
      </c>
      <c r="B198" s="5" t="s">
        <v>374</v>
      </c>
      <c r="C198" s="5" t="s">
        <v>375</v>
      </c>
      <c r="D198" s="8">
        <v>0.18890000000000001</v>
      </c>
      <c r="E198" s="8">
        <v>0.132814986</v>
      </c>
      <c r="F198" s="7"/>
      <c r="G198" s="7"/>
      <c r="H198" s="7"/>
      <c r="I198" s="7"/>
      <c r="J198" s="5"/>
      <c r="K198" s="5"/>
    </row>
    <row r="199" spans="1:11" x14ac:dyDescent="0.25">
      <c r="A199" s="4">
        <f t="shared" ref="A199:A240" si="4">A198+1</f>
        <v>169</v>
      </c>
      <c r="B199" s="5" t="s">
        <v>376</v>
      </c>
      <c r="C199" s="5" t="s">
        <v>377</v>
      </c>
      <c r="D199" s="8">
        <v>0.95650000000000002</v>
      </c>
      <c r="E199" s="8">
        <v>0.12730638799999999</v>
      </c>
      <c r="F199" s="7"/>
      <c r="G199" s="7"/>
      <c r="H199" s="7"/>
      <c r="I199" s="7"/>
      <c r="J199" s="5"/>
      <c r="K199" s="5"/>
    </row>
    <row r="200" spans="1:11" x14ac:dyDescent="0.25">
      <c r="A200" s="4">
        <f t="shared" si="4"/>
        <v>170</v>
      </c>
      <c r="B200" s="5" t="s">
        <v>378</v>
      </c>
      <c r="C200" s="5" t="s">
        <v>379</v>
      </c>
      <c r="D200" s="8">
        <v>0.39290000000000003</v>
      </c>
      <c r="E200" s="8">
        <v>0.12376409200000001</v>
      </c>
      <c r="F200" s="7"/>
      <c r="G200" s="7"/>
      <c r="H200" s="7"/>
      <c r="I200" s="7"/>
      <c r="J200" s="5"/>
      <c r="K200" s="5"/>
    </row>
    <row r="201" spans="1:11" x14ac:dyDescent="0.25">
      <c r="A201" s="4">
        <f t="shared" si="4"/>
        <v>171</v>
      </c>
      <c r="B201" s="5" t="s">
        <v>380</v>
      </c>
      <c r="C201" s="5" t="s">
        <v>381</v>
      </c>
      <c r="D201" s="8">
        <v>4.249E-2</v>
      </c>
      <c r="E201" s="8">
        <v>0.12368742100000001</v>
      </c>
      <c r="F201" s="7"/>
      <c r="G201" s="7"/>
      <c r="H201" s="7"/>
      <c r="I201" s="7"/>
      <c r="J201" s="5"/>
      <c r="K201" s="5"/>
    </row>
    <row r="202" spans="1:11" x14ac:dyDescent="0.25">
      <c r="A202" s="4">
        <f t="shared" si="4"/>
        <v>172</v>
      </c>
      <c r="B202" s="5" t="s">
        <v>382</v>
      </c>
      <c r="C202" s="5" t="s">
        <v>383</v>
      </c>
      <c r="D202" s="8">
        <v>0.53439999999999999</v>
      </c>
      <c r="E202" s="8">
        <v>0.122667151</v>
      </c>
      <c r="F202" s="7"/>
      <c r="G202" s="7"/>
      <c r="H202" s="7"/>
      <c r="I202" s="7"/>
      <c r="J202" s="5"/>
      <c r="K202" s="5"/>
    </row>
    <row r="203" spans="1:11" x14ac:dyDescent="0.25">
      <c r="A203" s="4">
        <f t="shared" si="4"/>
        <v>173</v>
      </c>
      <c r="B203" s="5" t="s">
        <v>384</v>
      </c>
      <c r="C203" s="5" t="s">
        <v>385</v>
      </c>
      <c r="D203" s="8">
        <v>4.2380000000000001E-2</v>
      </c>
      <c r="E203" s="8">
        <v>0.121920311</v>
      </c>
      <c r="F203" s="7"/>
      <c r="G203" s="7"/>
      <c r="H203" s="7"/>
      <c r="I203" s="7"/>
      <c r="J203" s="5"/>
      <c r="K203" s="5"/>
    </row>
    <row r="204" spans="1:11" x14ac:dyDescent="0.25">
      <c r="A204" s="4">
        <f t="shared" si="4"/>
        <v>174</v>
      </c>
      <c r="B204" s="5" t="s">
        <v>386</v>
      </c>
      <c r="C204" s="5" t="s">
        <v>387</v>
      </c>
      <c r="D204" s="8">
        <v>0.1202</v>
      </c>
      <c r="E204" s="8">
        <v>0.120184343</v>
      </c>
      <c r="F204" s="7"/>
      <c r="G204" s="7"/>
      <c r="H204" s="7"/>
      <c r="I204" s="7"/>
      <c r="J204" s="5"/>
      <c r="K204" s="5"/>
    </row>
    <row r="205" spans="1:11" x14ac:dyDescent="0.25">
      <c r="A205" s="4">
        <f t="shared" si="4"/>
        <v>175</v>
      </c>
      <c r="B205" s="5" t="s">
        <v>388</v>
      </c>
      <c r="C205" s="5" t="s">
        <v>389</v>
      </c>
      <c r="D205" s="8">
        <v>1.236E-4</v>
      </c>
      <c r="E205" s="8">
        <v>0.11883542499999999</v>
      </c>
      <c r="F205" s="7"/>
      <c r="G205" s="7"/>
      <c r="H205" s="7"/>
      <c r="I205" s="7"/>
      <c r="J205" s="5"/>
      <c r="K205" s="5"/>
    </row>
    <row r="206" spans="1:11" x14ac:dyDescent="0.25">
      <c r="A206" s="4">
        <f t="shared" si="4"/>
        <v>176</v>
      </c>
      <c r="B206" s="5" t="s">
        <v>390</v>
      </c>
      <c r="C206" s="5" t="s">
        <v>391</v>
      </c>
      <c r="D206" s="8">
        <v>5.6680000000000001E-2</v>
      </c>
      <c r="E206" s="8">
        <v>0.11849712699999999</v>
      </c>
      <c r="F206" s="7"/>
      <c r="G206" s="7"/>
      <c r="H206" s="7"/>
      <c r="I206" s="7"/>
      <c r="J206" s="5"/>
      <c r="K206" s="5"/>
    </row>
    <row r="207" spans="1:11" x14ac:dyDescent="0.25">
      <c r="A207" s="4">
        <f t="shared" si="4"/>
        <v>177</v>
      </c>
      <c r="B207" s="5" t="s">
        <v>392</v>
      </c>
      <c r="C207" s="5" t="s">
        <v>393</v>
      </c>
      <c r="D207" s="8">
        <v>6.2680000000000001E-3</v>
      </c>
      <c r="E207" s="8">
        <v>0.11766072499999999</v>
      </c>
      <c r="F207" s="7"/>
      <c r="G207" s="7"/>
      <c r="H207" s="7"/>
      <c r="I207" s="7"/>
      <c r="J207" s="5"/>
      <c r="K207" s="5"/>
    </row>
    <row r="208" spans="1:11" x14ac:dyDescent="0.25">
      <c r="A208" s="4">
        <f t="shared" si="4"/>
        <v>178</v>
      </c>
      <c r="B208" s="5" t="s">
        <v>394</v>
      </c>
      <c r="C208" s="5" t="s">
        <v>395</v>
      </c>
      <c r="D208" s="8">
        <v>0.24179999999999999</v>
      </c>
      <c r="E208" s="8">
        <v>0.117367633</v>
      </c>
      <c r="F208" s="7"/>
      <c r="G208" s="7"/>
      <c r="H208" s="7"/>
      <c r="I208" s="7"/>
      <c r="J208" s="5"/>
      <c r="K208" s="5"/>
    </row>
    <row r="209" spans="1:11" x14ac:dyDescent="0.25">
      <c r="A209" s="4">
        <f t="shared" si="4"/>
        <v>179</v>
      </c>
      <c r="B209" s="5" t="s">
        <v>396</v>
      </c>
      <c r="C209" s="5" t="s">
        <v>397</v>
      </c>
      <c r="D209" s="8">
        <v>0.41560000000000002</v>
      </c>
      <c r="E209" s="8">
        <v>0.115746405</v>
      </c>
      <c r="F209" s="7"/>
      <c r="G209" s="7"/>
      <c r="H209" s="7"/>
      <c r="I209" s="7"/>
      <c r="J209" s="5"/>
      <c r="K209" s="5"/>
    </row>
    <row r="210" spans="1:11" x14ac:dyDescent="0.25">
      <c r="A210" s="4">
        <f t="shared" si="4"/>
        <v>180</v>
      </c>
      <c r="B210" s="5" t="s">
        <v>398</v>
      </c>
      <c r="C210" s="5" t="s">
        <v>398</v>
      </c>
      <c r="D210" s="8">
        <v>0.38019999999999998</v>
      </c>
      <c r="E210" s="8">
        <v>0.113343336</v>
      </c>
      <c r="F210" s="7"/>
      <c r="G210" s="7"/>
      <c r="H210" s="7"/>
      <c r="I210" s="7"/>
      <c r="J210" s="5"/>
      <c r="K210" s="5"/>
    </row>
    <row r="211" spans="1:11" x14ac:dyDescent="0.25">
      <c r="A211" s="4">
        <f t="shared" si="4"/>
        <v>181</v>
      </c>
      <c r="B211" s="5" t="s">
        <v>399</v>
      </c>
      <c r="C211" s="5" t="s">
        <v>400</v>
      </c>
      <c r="D211" s="8">
        <v>0.1842</v>
      </c>
      <c r="E211" s="8">
        <v>0.11296250200000001</v>
      </c>
      <c r="F211" s="7"/>
      <c r="G211" s="7"/>
      <c r="H211" s="7"/>
      <c r="I211" s="7"/>
      <c r="J211" s="5"/>
      <c r="K211" s="5"/>
    </row>
    <row r="212" spans="1:11" x14ac:dyDescent="0.25">
      <c r="A212" s="4">
        <f t="shared" si="4"/>
        <v>182</v>
      </c>
      <c r="B212" s="5" t="s">
        <v>401</v>
      </c>
      <c r="C212" s="5" t="s">
        <v>402</v>
      </c>
      <c r="D212" s="8">
        <v>0.1961</v>
      </c>
      <c r="E212" s="8">
        <v>0.11127245700000001</v>
      </c>
      <c r="F212" s="7"/>
      <c r="G212" s="7"/>
      <c r="H212" s="7"/>
      <c r="I212" s="7"/>
      <c r="J212" s="5"/>
      <c r="K212" s="5"/>
    </row>
    <row r="213" spans="1:11" x14ac:dyDescent="0.25">
      <c r="A213" s="4">
        <f t="shared" si="4"/>
        <v>183</v>
      </c>
      <c r="B213" s="5" t="s">
        <v>403</v>
      </c>
      <c r="C213" s="5" t="s">
        <v>404</v>
      </c>
      <c r="D213" s="8">
        <v>0.1706</v>
      </c>
      <c r="E213" s="8">
        <v>0.111130327</v>
      </c>
      <c r="F213" s="7"/>
      <c r="G213" s="7"/>
      <c r="H213" s="7"/>
      <c r="I213" s="7"/>
      <c r="J213" s="5"/>
      <c r="K213" s="5"/>
    </row>
    <row r="214" spans="1:11" x14ac:dyDescent="0.25">
      <c r="A214" s="4">
        <f t="shared" si="4"/>
        <v>184</v>
      </c>
      <c r="B214" s="5" t="s">
        <v>405</v>
      </c>
      <c r="C214" s="5" t="s">
        <v>405</v>
      </c>
      <c r="D214" s="8">
        <v>0.1053</v>
      </c>
      <c r="E214" s="8">
        <v>0.11037901</v>
      </c>
      <c r="F214" s="7"/>
      <c r="G214" s="7"/>
      <c r="H214" s="7"/>
      <c r="I214" s="7"/>
      <c r="J214" s="5"/>
      <c r="K214" s="5"/>
    </row>
    <row r="215" spans="1:11" x14ac:dyDescent="0.25">
      <c r="A215" s="4">
        <f t="shared" si="4"/>
        <v>185</v>
      </c>
      <c r="B215" s="5" t="s">
        <v>406</v>
      </c>
      <c r="C215" s="5" t="s">
        <v>407</v>
      </c>
      <c r="D215" s="8">
        <v>22756.99</v>
      </c>
      <c r="E215" s="8">
        <v>0.10977622400000001</v>
      </c>
      <c r="F215" s="7"/>
      <c r="G215" s="7"/>
      <c r="H215" s="7"/>
      <c r="I215" s="7"/>
      <c r="J215" s="5"/>
      <c r="K215" s="5"/>
    </row>
    <row r="216" spans="1:11" x14ac:dyDescent="0.25">
      <c r="A216" s="4">
        <f t="shared" si="4"/>
        <v>186</v>
      </c>
      <c r="B216" s="5" t="s">
        <v>408</v>
      </c>
      <c r="C216" s="5" t="s">
        <v>409</v>
      </c>
      <c r="D216" s="8">
        <v>6.71</v>
      </c>
      <c r="E216" s="8">
        <v>0.10873124200000001</v>
      </c>
      <c r="F216" s="7"/>
      <c r="G216" s="7"/>
      <c r="H216" s="7"/>
      <c r="I216" s="7"/>
      <c r="J216" s="5"/>
      <c r="K216" s="5"/>
    </row>
    <row r="217" spans="1:11" x14ac:dyDescent="0.25">
      <c r="A217" s="4">
        <f t="shared" si="4"/>
        <v>187</v>
      </c>
      <c r="B217" s="5" t="s">
        <v>410</v>
      </c>
      <c r="C217" s="5" t="s">
        <v>411</v>
      </c>
      <c r="D217" s="8">
        <v>0.35610000000000003</v>
      </c>
      <c r="E217" s="8">
        <v>0.108054727</v>
      </c>
      <c r="F217" s="7"/>
      <c r="G217" s="7"/>
      <c r="H217" s="7"/>
      <c r="I217" s="7"/>
      <c r="J217" s="5"/>
      <c r="K217" s="5"/>
    </row>
    <row r="218" spans="1:11" x14ac:dyDescent="0.25">
      <c r="A218" s="4">
        <f t="shared" si="4"/>
        <v>188</v>
      </c>
      <c r="B218" s="5" t="s">
        <v>412</v>
      </c>
      <c r="C218" s="5" t="s">
        <v>413</v>
      </c>
      <c r="D218" s="8">
        <v>0.41720000000000002</v>
      </c>
      <c r="E218" s="8">
        <v>0.10783683099999999</v>
      </c>
      <c r="F218" s="7"/>
      <c r="G218" s="7"/>
      <c r="H218" s="7"/>
      <c r="I218" s="7"/>
      <c r="J218" s="5"/>
      <c r="K218" s="5"/>
    </row>
    <row r="219" spans="1:11" x14ac:dyDescent="0.25">
      <c r="A219" s="4">
        <f t="shared" si="4"/>
        <v>189</v>
      </c>
      <c r="B219" s="5" t="s">
        <v>414</v>
      </c>
      <c r="C219" s="5" t="s">
        <v>415</v>
      </c>
      <c r="D219" s="8">
        <v>0.2636</v>
      </c>
      <c r="E219" s="8">
        <v>0.10767146</v>
      </c>
      <c r="F219" s="7"/>
      <c r="G219" s="7"/>
      <c r="H219" s="7"/>
      <c r="I219" s="7"/>
      <c r="J219" s="5"/>
      <c r="K219" s="5"/>
    </row>
    <row r="220" spans="1:11" x14ac:dyDescent="0.25">
      <c r="A220" s="4">
        <f t="shared" si="4"/>
        <v>190</v>
      </c>
      <c r="B220" s="5" t="s">
        <v>416</v>
      </c>
      <c r="C220" s="5" t="s">
        <v>417</v>
      </c>
      <c r="D220" s="8">
        <v>1.52</v>
      </c>
      <c r="E220" s="8">
        <v>0.10756921899999999</v>
      </c>
      <c r="F220" s="7"/>
      <c r="G220" s="7"/>
      <c r="H220" s="7"/>
      <c r="I220" s="7"/>
      <c r="J220" s="5"/>
      <c r="K220" s="5"/>
    </row>
    <row r="221" spans="1:11" x14ac:dyDescent="0.25">
      <c r="A221" s="4">
        <f t="shared" si="4"/>
        <v>191</v>
      </c>
      <c r="B221" s="5" t="s">
        <v>418</v>
      </c>
      <c r="C221" s="5" t="s">
        <v>419</v>
      </c>
      <c r="D221" s="8">
        <v>1.0839999999999999E-3</v>
      </c>
      <c r="E221" s="8">
        <v>0.107357832</v>
      </c>
      <c r="F221" s="7"/>
      <c r="G221" s="7"/>
      <c r="H221" s="7"/>
      <c r="I221" s="7"/>
      <c r="J221" s="5"/>
      <c r="K221" s="5"/>
    </row>
    <row r="222" spans="1:11" x14ac:dyDescent="0.25">
      <c r="A222" s="4">
        <f t="shared" si="4"/>
        <v>192</v>
      </c>
      <c r="B222" s="5" t="s">
        <v>420</v>
      </c>
      <c r="C222" s="5" t="s">
        <v>421</v>
      </c>
      <c r="D222" s="8">
        <v>3.0849999999999999E-2</v>
      </c>
      <c r="E222" s="8">
        <v>0.107066024</v>
      </c>
      <c r="F222" s="7"/>
      <c r="G222" s="7"/>
      <c r="H222" s="7"/>
      <c r="I222" s="7"/>
      <c r="J222" s="5"/>
      <c r="K222" s="5"/>
    </row>
    <row r="223" spans="1:11" x14ac:dyDescent="0.25">
      <c r="A223" s="4">
        <f t="shared" si="4"/>
        <v>193</v>
      </c>
      <c r="B223" s="5" t="s">
        <v>422</v>
      </c>
      <c r="C223" s="5" t="s">
        <v>423</v>
      </c>
      <c r="D223" s="8">
        <v>0.1072</v>
      </c>
      <c r="E223" s="8">
        <v>0.107044131</v>
      </c>
      <c r="F223" s="7"/>
      <c r="G223" s="7"/>
      <c r="H223" s="7"/>
      <c r="I223" s="7"/>
      <c r="J223" s="5"/>
      <c r="K223" s="5"/>
    </row>
    <row r="224" spans="1:11" x14ac:dyDescent="0.25">
      <c r="A224" s="4">
        <f t="shared" si="4"/>
        <v>194</v>
      </c>
      <c r="B224" s="5" t="s">
        <v>424</v>
      </c>
      <c r="C224" s="5" t="s">
        <v>425</v>
      </c>
      <c r="D224" s="8">
        <v>8.201E-2</v>
      </c>
      <c r="E224" s="8">
        <v>0.103903352</v>
      </c>
      <c r="F224" s="7"/>
      <c r="G224" s="7"/>
      <c r="H224" s="7"/>
      <c r="I224" s="7"/>
      <c r="J224" s="5"/>
      <c r="K224" s="5"/>
    </row>
    <row r="225" spans="1:11" x14ac:dyDescent="0.25">
      <c r="A225" s="4">
        <f t="shared" si="4"/>
        <v>195</v>
      </c>
      <c r="B225" s="5" t="s">
        <v>426</v>
      </c>
      <c r="C225" s="5" t="s">
        <v>427</v>
      </c>
      <c r="D225" s="8">
        <v>1.077E-3</v>
      </c>
      <c r="E225" s="8">
        <v>0.103753708</v>
      </c>
      <c r="F225" s="7"/>
      <c r="G225" s="7"/>
      <c r="H225" s="7"/>
      <c r="I225" s="7"/>
      <c r="J225" s="5"/>
      <c r="K225" s="5"/>
    </row>
    <row r="226" spans="1:11" x14ac:dyDescent="0.25">
      <c r="A226" s="4">
        <f t="shared" si="4"/>
        <v>196</v>
      </c>
      <c r="B226" s="5" t="s">
        <v>428</v>
      </c>
      <c r="C226" s="5" t="s">
        <v>429</v>
      </c>
      <c r="D226" s="8">
        <v>0.84650000000000003</v>
      </c>
      <c r="E226" s="8">
        <v>0.103631457</v>
      </c>
      <c r="F226" s="7"/>
      <c r="G226" s="7"/>
      <c r="H226" s="7"/>
      <c r="I226" s="7"/>
      <c r="J226" s="5"/>
      <c r="K226" s="5"/>
    </row>
    <row r="227" spans="1:11" x14ac:dyDescent="0.25">
      <c r="A227" s="4">
        <f t="shared" si="4"/>
        <v>197</v>
      </c>
      <c r="B227" s="5" t="s">
        <v>430</v>
      </c>
      <c r="C227" s="5" t="s">
        <v>431</v>
      </c>
      <c r="D227" s="8">
        <v>1.665E-3</v>
      </c>
      <c r="E227" s="8">
        <v>0.102642196</v>
      </c>
      <c r="F227" s="7"/>
      <c r="G227" s="7"/>
      <c r="H227" s="7"/>
      <c r="I227" s="7"/>
      <c r="J227" s="5"/>
      <c r="K227" s="5"/>
    </row>
    <row r="228" spans="1:11" x14ac:dyDescent="0.25">
      <c r="A228" s="4">
        <f t="shared" si="4"/>
        <v>198</v>
      </c>
      <c r="B228" s="5" t="s">
        <v>432</v>
      </c>
      <c r="C228" s="5" t="s">
        <v>433</v>
      </c>
      <c r="D228" s="8">
        <v>1</v>
      </c>
      <c r="E228" s="8">
        <v>0.10247070899999999</v>
      </c>
      <c r="F228" s="7"/>
      <c r="G228" s="7"/>
      <c r="H228" s="7"/>
      <c r="I228" s="7"/>
      <c r="J228" s="5"/>
      <c r="K228" s="5"/>
    </row>
    <row r="229" spans="1:11" x14ac:dyDescent="0.25">
      <c r="A229" s="4">
        <f t="shared" si="4"/>
        <v>199</v>
      </c>
      <c r="B229" s="5" t="s">
        <v>434</v>
      </c>
      <c r="C229" s="5" t="s">
        <v>435</v>
      </c>
      <c r="D229" s="8">
        <v>8.3800000000000008</v>
      </c>
      <c r="E229" s="8">
        <v>0.10230676900000001</v>
      </c>
      <c r="F229" s="7"/>
      <c r="G229" s="7"/>
      <c r="H229" s="7"/>
      <c r="I229" s="7"/>
      <c r="J229" s="5"/>
      <c r="K229" s="5"/>
    </row>
    <row r="230" spans="1:11" x14ac:dyDescent="0.25">
      <c r="A230" s="4">
        <f t="shared" si="4"/>
        <v>200</v>
      </c>
      <c r="B230" s="5" t="s">
        <v>436</v>
      </c>
      <c r="C230" s="5" t="s">
        <v>437</v>
      </c>
      <c r="D230" s="8">
        <v>2.2179999999999999E-3</v>
      </c>
      <c r="E230" s="8">
        <v>0.1012083</v>
      </c>
      <c r="F230" s="7"/>
      <c r="G230" s="7"/>
      <c r="H230" s="7"/>
      <c r="I230" s="7"/>
      <c r="J230" s="5"/>
      <c r="K230" s="5"/>
    </row>
    <row r="231" spans="1:11" x14ac:dyDescent="0.25">
      <c r="A231" s="4">
        <f t="shared" si="4"/>
        <v>201</v>
      </c>
      <c r="B231" s="5" t="s">
        <v>438</v>
      </c>
      <c r="C231" s="5" t="s">
        <v>439</v>
      </c>
      <c r="D231" s="8">
        <v>4.2300000000000004</v>
      </c>
      <c r="E231" s="8">
        <v>0.10117152</v>
      </c>
      <c r="F231" s="7"/>
      <c r="G231" s="7"/>
      <c r="H231" s="7"/>
      <c r="I231" s="7"/>
      <c r="J231" s="5"/>
      <c r="K231" s="5"/>
    </row>
    <row r="232" spans="1:11" x14ac:dyDescent="0.25">
      <c r="A232" s="4">
        <f t="shared" si="4"/>
        <v>202</v>
      </c>
      <c r="B232" s="5" t="s">
        <v>440</v>
      </c>
      <c r="C232" s="5" t="s">
        <v>440</v>
      </c>
      <c r="D232" s="8">
        <v>1.79</v>
      </c>
      <c r="E232" s="8">
        <v>0.101086226</v>
      </c>
      <c r="F232" s="7"/>
      <c r="G232" s="7"/>
      <c r="H232" s="7"/>
      <c r="I232" s="7"/>
      <c r="J232" s="5"/>
      <c r="K232" s="5"/>
    </row>
    <row r="233" spans="1:11" x14ac:dyDescent="0.25">
      <c r="A233" s="4">
        <f t="shared" si="4"/>
        <v>203</v>
      </c>
      <c r="B233" s="5" t="s">
        <v>441</v>
      </c>
      <c r="C233" s="5" t="s">
        <v>442</v>
      </c>
      <c r="D233" s="8">
        <v>0.26200000000000001</v>
      </c>
      <c r="E233" s="8">
        <v>0.100043591</v>
      </c>
      <c r="F233" s="7"/>
      <c r="G233" s="7"/>
      <c r="H233" s="7"/>
      <c r="I233" s="7"/>
      <c r="J233" s="5"/>
      <c r="K233" s="5"/>
    </row>
    <row r="234" spans="1:11" x14ac:dyDescent="0.25">
      <c r="A234" s="4">
        <f t="shared" si="4"/>
        <v>204</v>
      </c>
      <c r="B234" s="5" t="s">
        <v>443</v>
      </c>
      <c r="C234" s="5" t="s">
        <v>443</v>
      </c>
      <c r="D234" s="8">
        <v>4.2840000000000003E-2</v>
      </c>
      <c r="E234" s="8"/>
      <c r="F234" s="7"/>
      <c r="G234" s="7"/>
      <c r="H234" s="7"/>
      <c r="I234" s="7"/>
      <c r="J234" s="5"/>
      <c r="K234" s="5"/>
    </row>
    <row r="235" spans="1:11" x14ac:dyDescent="0.25">
      <c r="A235" s="4">
        <f t="shared" si="4"/>
        <v>205</v>
      </c>
      <c r="B235" s="5"/>
      <c r="C235" s="5"/>
      <c r="D235" s="6"/>
      <c r="E235" s="8"/>
      <c r="F235" s="7"/>
      <c r="G235" s="7"/>
      <c r="H235" s="7"/>
      <c r="I235" s="7"/>
      <c r="J235" s="5"/>
      <c r="K235" s="5"/>
    </row>
    <row r="236" spans="1:11" x14ac:dyDescent="0.25">
      <c r="A236" s="4">
        <f t="shared" si="4"/>
        <v>206</v>
      </c>
      <c r="B236" s="5" t="s">
        <v>444</v>
      </c>
      <c r="C236" s="5" t="s">
        <v>445</v>
      </c>
      <c r="D236" s="6">
        <v>0.19389999999999999</v>
      </c>
      <c r="E236" s="8">
        <v>22.223451000000001</v>
      </c>
      <c r="F236" s="7">
        <v>2</v>
      </c>
      <c r="G236" s="7" t="s">
        <v>478</v>
      </c>
      <c r="H236" s="7"/>
      <c r="I236" s="7" t="s">
        <v>2</v>
      </c>
      <c r="J236" s="5"/>
      <c r="K236" s="5"/>
    </row>
    <row r="237" spans="1:11" x14ac:dyDescent="0.25">
      <c r="A237" s="4">
        <f t="shared" si="4"/>
        <v>207</v>
      </c>
      <c r="B237" s="5"/>
      <c r="C237" s="5"/>
      <c r="D237" s="6"/>
      <c r="E237" s="8"/>
      <c r="F237" s="7"/>
      <c r="G237" s="7"/>
      <c r="H237" s="7"/>
      <c r="I237" s="7"/>
      <c r="J237" s="5"/>
      <c r="K237" s="5"/>
    </row>
    <row r="238" spans="1:11" x14ac:dyDescent="0.25">
      <c r="A238" s="4">
        <f t="shared" si="4"/>
        <v>208</v>
      </c>
      <c r="B238" s="5"/>
      <c r="C238" s="5"/>
      <c r="D238" s="6"/>
      <c r="E238" s="8"/>
      <c r="F238" s="7"/>
      <c r="G238" s="7"/>
      <c r="H238" s="7"/>
      <c r="I238" s="7"/>
      <c r="J238" s="5"/>
      <c r="K238" s="5"/>
    </row>
    <row r="239" spans="1:11" x14ac:dyDescent="0.25">
      <c r="A239" s="4">
        <f t="shared" si="4"/>
        <v>209</v>
      </c>
      <c r="B239" s="5"/>
      <c r="C239" s="5"/>
      <c r="D239" s="6"/>
      <c r="E239" s="8"/>
      <c r="F239" s="7"/>
      <c r="G239" s="7"/>
      <c r="H239" s="7"/>
      <c r="I239" s="7"/>
      <c r="J239" s="5"/>
      <c r="K239" s="5"/>
    </row>
    <row r="240" spans="1:11" x14ac:dyDescent="0.25">
      <c r="A240" s="4">
        <f t="shared" si="4"/>
        <v>210</v>
      </c>
      <c r="B240" s="5"/>
      <c r="C240" s="5"/>
      <c r="D240" s="6"/>
      <c r="E240" s="8"/>
      <c r="F240" s="7"/>
      <c r="G240" s="7"/>
      <c r="H240" s="7"/>
      <c r="I240" s="7"/>
      <c r="J240" s="5"/>
      <c r="K240" s="5"/>
    </row>
    <row r="241" spans="1:5" x14ac:dyDescent="0.25">
      <c r="A241" s="3"/>
      <c r="E241" s="1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885C-D022-4F0E-AE5D-1338C967532B}">
  <dimension ref="A1:J185"/>
  <sheetViews>
    <sheetView zoomScale="200" zoomScaleNormal="200" workbookViewId="0">
      <pane ySplit="4" topLeftCell="A5" activePane="bottomLeft" state="frozen"/>
      <selection pane="bottomLeft" activeCell="C6" sqref="C6"/>
    </sheetView>
  </sheetViews>
  <sheetFormatPr defaultRowHeight="15" x14ac:dyDescent="0.25"/>
  <cols>
    <col min="1" max="1" width="4.28515625" customWidth="1"/>
    <col min="2" max="2" width="23.140625" bestFit="1" customWidth="1"/>
    <col min="4" max="4" width="9.85546875" customWidth="1"/>
    <col min="8" max="8" width="10.85546875" bestFit="1" customWidth="1"/>
    <col min="9" max="9" width="11.140625" bestFit="1" customWidth="1"/>
  </cols>
  <sheetData>
    <row r="1" spans="1:10" x14ac:dyDescent="0.25">
      <c r="A1" s="19" t="s">
        <v>479</v>
      </c>
    </row>
    <row r="2" spans="1:10" x14ac:dyDescent="0.25">
      <c r="A2" t="s">
        <v>480</v>
      </c>
    </row>
    <row r="4" spans="1:10" x14ac:dyDescent="0.25">
      <c r="A4" s="3" t="s">
        <v>448</v>
      </c>
      <c r="B4" t="s">
        <v>449</v>
      </c>
      <c r="C4" t="s">
        <v>485</v>
      </c>
      <c r="D4" t="s">
        <v>451</v>
      </c>
      <c r="E4" t="s">
        <v>452</v>
      </c>
      <c r="F4" t="s">
        <v>482</v>
      </c>
      <c r="G4" t="s">
        <v>481</v>
      </c>
      <c r="H4" t="s">
        <v>456</v>
      </c>
      <c r="I4" t="s">
        <v>483</v>
      </c>
      <c r="J4" t="s">
        <v>484</v>
      </c>
    </row>
    <row r="5" spans="1:10" x14ac:dyDescent="0.25">
      <c r="A5" s="3">
        <v>1</v>
      </c>
      <c r="B5" t="s">
        <v>12</v>
      </c>
      <c r="C5" t="s">
        <v>13</v>
      </c>
      <c r="D5">
        <v>0.25819999999999999</v>
      </c>
      <c r="E5" s="20">
        <v>38212.199999999997</v>
      </c>
    </row>
    <row r="6" spans="1:10" x14ac:dyDescent="0.25">
      <c r="A6" s="3">
        <f>1+A5</f>
        <v>2</v>
      </c>
      <c r="B6" t="s">
        <v>24</v>
      </c>
      <c r="C6" t="s">
        <v>25</v>
      </c>
      <c r="D6">
        <v>1.5800000000000001E-5</v>
      </c>
      <c r="E6" s="20">
        <v>9354.5779999999995</v>
      </c>
    </row>
    <row r="7" spans="1:10" x14ac:dyDescent="0.25">
      <c r="A7" s="3">
        <f t="shared" ref="A7:A41" si="0">1+A6</f>
        <v>3</v>
      </c>
      <c r="B7" t="s">
        <v>44</v>
      </c>
      <c r="C7" t="s">
        <v>45</v>
      </c>
      <c r="D7">
        <v>1.4E-5</v>
      </c>
      <c r="E7" s="20">
        <v>4224.7</v>
      </c>
    </row>
    <row r="8" spans="1:10" x14ac:dyDescent="0.25">
      <c r="A8" s="3">
        <f t="shared" si="0"/>
        <v>4</v>
      </c>
      <c r="B8" t="s">
        <v>486</v>
      </c>
      <c r="C8" t="s">
        <v>487</v>
      </c>
      <c r="D8">
        <v>18.73</v>
      </c>
      <c r="E8" s="20">
        <v>3745.1</v>
      </c>
    </row>
    <row r="9" spans="1:10" x14ac:dyDescent="0.25">
      <c r="A9" s="3">
        <f t="shared" si="0"/>
        <v>5</v>
      </c>
      <c r="B9" t="s">
        <v>117</v>
      </c>
      <c r="C9" t="s">
        <v>118</v>
      </c>
      <c r="D9">
        <v>1.7940000000000001E-5</v>
      </c>
      <c r="E9" s="20">
        <v>1381.3</v>
      </c>
    </row>
    <row r="10" spans="1:10" x14ac:dyDescent="0.25">
      <c r="A10" s="3">
        <f t="shared" si="0"/>
        <v>6</v>
      </c>
      <c r="B10" t="s">
        <v>105</v>
      </c>
      <c r="C10" t="s">
        <v>106</v>
      </c>
      <c r="D10">
        <v>9.6169999999999996E-5</v>
      </c>
      <c r="E10" s="20">
        <v>924.2</v>
      </c>
    </row>
    <row r="11" spans="1:10" x14ac:dyDescent="0.25">
      <c r="A11" s="3">
        <f t="shared" si="0"/>
        <v>7</v>
      </c>
      <c r="B11" t="s">
        <v>70</v>
      </c>
      <c r="C11" t="s">
        <v>71</v>
      </c>
      <c r="D11">
        <v>0.8024</v>
      </c>
      <c r="E11" s="20">
        <v>801.53499999999997</v>
      </c>
    </row>
    <row r="12" spans="1:10" x14ac:dyDescent="0.25">
      <c r="A12" s="3">
        <f t="shared" si="0"/>
        <v>8</v>
      </c>
      <c r="B12" t="s">
        <v>488</v>
      </c>
      <c r="C12" t="s">
        <v>489</v>
      </c>
      <c r="D12">
        <v>1.66</v>
      </c>
      <c r="E12" s="20">
        <v>802.34</v>
      </c>
    </row>
    <row r="13" spans="1:10" x14ac:dyDescent="0.25">
      <c r="A13" s="3">
        <f t="shared" si="0"/>
        <v>9</v>
      </c>
      <c r="B13" t="s">
        <v>490</v>
      </c>
      <c r="C13" t="s">
        <v>491</v>
      </c>
      <c r="D13">
        <v>1.2149999999999999E-2</v>
      </c>
      <c r="E13" s="20">
        <v>763.64099999999996</v>
      </c>
    </row>
    <row r="14" spans="1:10" x14ac:dyDescent="0.25">
      <c r="A14" s="3">
        <f t="shared" si="0"/>
        <v>10</v>
      </c>
      <c r="B14" t="s">
        <v>492</v>
      </c>
      <c r="C14" t="s">
        <v>493</v>
      </c>
      <c r="D14">
        <v>0.75419999999999998</v>
      </c>
      <c r="E14" s="20">
        <v>702.5</v>
      </c>
    </row>
    <row r="15" spans="1:10" x14ac:dyDescent="0.25">
      <c r="A15" s="3">
        <f t="shared" si="0"/>
        <v>11</v>
      </c>
      <c r="B15" t="s">
        <v>494</v>
      </c>
      <c r="C15" t="s">
        <v>495</v>
      </c>
      <c r="D15">
        <v>0.61850000000000005</v>
      </c>
      <c r="E15" s="20">
        <v>620.1</v>
      </c>
    </row>
    <row r="16" spans="1:10" x14ac:dyDescent="0.25">
      <c r="A16" s="3">
        <f t="shared" si="0"/>
        <v>12</v>
      </c>
      <c r="B16" t="s">
        <v>496</v>
      </c>
      <c r="C16" t="s">
        <v>497</v>
      </c>
      <c r="D16">
        <v>5.5480000000000002E-2</v>
      </c>
      <c r="E16" s="20">
        <v>549.6</v>
      </c>
    </row>
    <row r="17" spans="1:5" x14ac:dyDescent="0.25">
      <c r="A17" s="3">
        <f t="shared" si="0"/>
        <v>13</v>
      </c>
      <c r="B17" t="s">
        <v>498</v>
      </c>
      <c r="C17" t="s">
        <v>499</v>
      </c>
      <c r="D17">
        <v>0.34810000000000002</v>
      </c>
      <c r="E17" s="20">
        <v>382.2</v>
      </c>
    </row>
    <row r="18" spans="1:5" x14ac:dyDescent="0.25">
      <c r="A18" s="3">
        <f t="shared" si="0"/>
        <v>14</v>
      </c>
      <c r="B18" t="s">
        <v>500</v>
      </c>
      <c r="C18" t="s">
        <v>501</v>
      </c>
      <c r="D18">
        <v>4.0309999999999999E-2</v>
      </c>
      <c r="E18" s="20">
        <v>375</v>
      </c>
    </row>
    <row r="19" spans="1:5" x14ac:dyDescent="0.25">
      <c r="A19" s="3">
        <f t="shared" si="0"/>
        <v>15</v>
      </c>
      <c r="B19" t="s">
        <v>502</v>
      </c>
      <c r="C19" t="s">
        <v>503</v>
      </c>
      <c r="D19">
        <v>9.0019999999999998E-4</v>
      </c>
      <c r="E19" s="20">
        <v>367.35309599999999</v>
      </c>
    </row>
    <row r="20" spans="1:5" x14ac:dyDescent="0.25">
      <c r="A20" s="3">
        <f t="shared" si="0"/>
        <v>16</v>
      </c>
      <c r="B20" t="s">
        <v>504</v>
      </c>
      <c r="C20" t="s">
        <v>505</v>
      </c>
      <c r="D20">
        <v>6.8970000000000004E-2</v>
      </c>
      <c r="E20" s="20">
        <v>351</v>
      </c>
    </row>
    <row r="21" spans="1:5" x14ac:dyDescent="0.25">
      <c r="A21" s="3">
        <f t="shared" si="0"/>
        <v>17</v>
      </c>
      <c r="B21" t="s">
        <v>506</v>
      </c>
      <c r="C21" t="s">
        <v>507</v>
      </c>
      <c r="D21">
        <v>2.885E-3</v>
      </c>
      <c r="E21" s="20">
        <v>295.60000000000002</v>
      </c>
    </row>
    <row r="22" spans="1:5" x14ac:dyDescent="0.25">
      <c r="A22" s="3">
        <f t="shared" si="0"/>
        <v>18</v>
      </c>
      <c r="B22" t="s">
        <v>508</v>
      </c>
      <c r="C22" t="s">
        <v>509</v>
      </c>
      <c r="D22">
        <v>3.1700000000000001E-3</v>
      </c>
      <c r="E22" s="20">
        <v>282.7</v>
      </c>
    </row>
    <row r="23" spans="1:5" x14ac:dyDescent="0.25">
      <c r="A23" s="3">
        <f t="shared" si="0"/>
        <v>19</v>
      </c>
      <c r="B23" t="s">
        <v>510</v>
      </c>
      <c r="C23" t="s">
        <v>511</v>
      </c>
      <c r="D23">
        <v>4.0759999999999998E-3</v>
      </c>
      <c r="E23" s="20">
        <v>281.2</v>
      </c>
    </row>
    <row r="24" spans="1:5" x14ac:dyDescent="0.25">
      <c r="A24" s="3">
        <f t="shared" si="0"/>
        <v>20</v>
      </c>
      <c r="B24" t="s">
        <v>512</v>
      </c>
      <c r="C24" t="s">
        <v>513</v>
      </c>
      <c r="D24">
        <v>8.1499999999999993E-3</v>
      </c>
      <c r="E24" s="20">
        <v>253.8</v>
      </c>
    </row>
    <row r="25" spans="1:5" x14ac:dyDescent="0.25">
      <c r="A25" s="3">
        <f t="shared" si="0"/>
        <v>21</v>
      </c>
      <c r="B25" t="s">
        <v>514</v>
      </c>
      <c r="C25" t="s">
        <v>515</v>
      </c>
      <c r="D25">
        <v>0.2319</v>
      </c>
      <c r="E25" s="20">
        <v>227.2</v>
      </c>
    </row>
    <row r="26" spans="1:5" x14ac:dyDescent="0.25">
      <c r="A26" s="3">
        <f t="shared" si="0"/>
        <v>22</v>
      </c>
      <c r="B26" t="s">
        <v>516</v>
      </c>
      <c r="C26" t="s">
        <v>517</v>
      </c>
      <c r="D26">
        <v>12.49</v>
      </c>
      <c r="E26" s="20">
        <v>1080.3</v>
      </c>
    </row>
    <row r="27" spans="1:5" x14ac:dyDescent="0.25">
      <c r="A27" s="3">
        <f t="shared" si="0"/>
        <v>23</v>
      </c>
      <c r="B27" t="s">
        <v>518</v>
      </c>
      <c r="C27" t="s">
        <v>519</v>
      </c>
      <c r="D27">
        <v>4.8440000000000002E-3</v>
      </c>
      <c r="E27" s="20">
        <v>360.48599999999999</v>
      </c>
    </row>
    <row r="28" spans="1:5" x14ac:dyDescent="0.25">
      <c r="A28" s="3">
        <f t="shared" si="0"/>
        <v>24</v>
      </c>
      <c r="B28" t="s">
        <v>521</v>
      </c>
      <c r="C28" t="s">
        <v>520</v>
      </c>
      <c r="D28">
        <v>3.1089999999999998E-3</v>
      </c>
      <c r="E28" s="20">
        <v>310.8</v>
      </c>
    </row>
    <row r="29" spans="1:5" x14ac:dyDescent="0.25">
      <c r="A29" s="3">
        <f t="shared" si="0"/>
        <v>25</v>
      </c>
      <c r="B29" t="s">
        <v>522</v>
      </c>
      <c r="C29" t="s">
        <v>523</v>
      </c>
      <c r="D29">
        <v>0.37890000000000001</v>
      </c>
      <c r="E29" s="20">
        <v>284.2</v>
      </c>
    </row>
    <row r="30" spans="1:5" x14ac:dyDescent="0.25">
      <c r="A30" s="3">
        <f t="shared" si="0"/>
        <v>26</v>
      </c>
      <c r="B30" t="s">
        <v>524</v>
      </c>
      <c r="C30" t="s">
        <v>525</v>
      </c>
      <c r="D30">
        <v>0.19139999999999999</v>
      </c>
      <c r="E30" s="20">
        <v>181.5</v>
      </c>
    </row>
    <row r="31" spans="1:5" x14ac:dyDescent="0.25">
      <c r="A31" s="3">
        <f t="shared" si="0"/>
        <v>27</v>
      </c>
      <c r="B31" t="s">
        <v>526</v>
      </c>
      <c r="C31" t="s">
        <v>527</v>
      </c>
      <c r="D31">
        <v>4.4600000000000004E-3</v>
      </c>
      <c r="E31" s="20">
        <v>169.833</v>
      </c>
    </row>
    <row r="32" spans="1:5" x14ac:dyDescent="0.25">
      <c r="A32" s="3">
        <f t="shared" si="0"/>
        <v>28</v>
      </c>
      <c r="B32" t="s">
        <v>528</v>
      </c>
      <c r="C32" t="s">
        <v>529</v>
      </c>
      <c r="D32">
        <v>0.16750000000000001</v>
      </c>
      <c r="E32" s="20">
        <v>167.5</v>
      </c>
    </row>
    <row r="33" spans="1:5" x14ac:dyDescent="0.25">
      <c r="A33" s="3">
        <f t="shared" si="0"/>
        <v>29</v>
      </c>
      <c r="B33" t="s">
        <v>530</v>
      </c>
      <c r="C33" t="s">
        <v>531</v>
      </c>
      <c r="D33">
        <v>6.7932000000000006E-2</v>
      </c>
      <c r="E33" s="20">
        <v>148.708</v>
      </c>
    </row>
    <row r="34" spans="1:5" x14ac:dyDescent="0.25">
      <c r="A34" s="3">
        <f t="shared" si="0"/>
        <v>30</v>
      </c>
      <c r="B34" t="s">
        <v>532</v>
      </c>
      <c r="C34" t="s">
        <v>533</v>
      </c>
      <c r="D34">
        <v>3.344E-4</v>
      </c>
      <c r="E34" s="20">
        <v>140.69999999999999</v>
      </c>
    </row>
    <row r="35" spans="1:5" x14ac:dyDescent="0.25">
      <c r="A35" s="3">
        <f t="shared" si="0"/>
        <v>31</v>
      </c>
      <c r="B35" t="s">
        <v>534</v>
      </c>
      <c r="C35" t="s">
        <v>535</v>
      </c>
      <c r="D35">
        <v>2.0330000000000001E-3</v>
      </c>
      <c r="E35" s="20">
        <v>140.19999999999999</v>
      </c>
    </row>
    <row r="36" spans="1:5" x14ac:dyDescent="0.25">
      <c r="A36" s="3">
        <f t="shared" si="0"/>
        <v>32</v>
      </c>
      <c r="B36" t="s">
        <v>325</v>
      </c>
      <c r="C36" t="s">
        <v>326</v>
      </c>
      <c r="D36">
        <v>6.2348000000000004E-3</v>
      </c>
      <c r="E36" s="20">
        <v>129.1</v>
      </c>
    </row>
    <row r="37" spans="1:5" x14ac:dyDescent="0.25">
      <c r="A37" s="3">
        <f t="shared" si="0"/>
        <v>33</v>
      </c>
      <c r="B37" t="s">
        <v>536</v>
      </c>
      <c r="C37" t="s">
        <v>537</v>
      </c>
      <c r="D37">
        <v>0.12479999999999999</v>
      </c>
      <c r="E37" s="20">
        <v>124.9</v>
      </c>
    </row>
    <row r="38" spans="1:5" x14ac:dyDescent="0.25">
      <c r="A38" s="3">
        <f t="shared" si="0"/>
        <v>34</v>
      </c>
      <c r="B38" t="s">
        <v>538</v>
      </c>
      <c r="C38" t="s">
        <v>539</v>
      </c>
      <c r="D38">
        <v>0.10639999999999999</v>
      </c>
      <c r="E38" s="20">
        <v>105.9</v>
      </c>
    </row>
    <row r="39" spans="1:5" x14ac:dyDescent="0.25">
      <c r="A39" s="3">
        <f t="shared" si="0"/>
        <v>35</v>
      </c>
      <c r="B39" t="s">
        <v>540</v>
      </c>
      <c r="C39" t="s">
        <v>541</v>
      </c>
      <c r="D39">
        <v>1.3089999999999999E-2</v>
      </c>
      <c r="E39" s="20">
        <v>95.7</v>
      </c>
    </row>
    <row r="40" spans="1:5" x14ac:dyDescent="0.25">
      <c r="A40" s="3">
        <f t="shared" si="0"/>
        <v>36</v>
      </c>
      <c r="B40" t="s">
        <v>542</v>
      </c>
      <c r="C40" t="s">
        <v>543</v>
      </c>
      <c r="D40">
        <v>1.3980000000000001E-4</v>
      </c>
      <c r="E40" s="20">
        <v>93.2</v>
      </c>
    </row>
    <row r="41" spans="1:5" x14ac:dyDescent="0.25">
      <c r="A41" s="3">
        <f t="shared" si="0"/>
        <v>37</v>
      </c>
      <c r="B41" t="s">
        <v>544</v>
      </c>
      <c r="C41" t="s">
        <v>545</v>
      </c>
      <c r="D41">
        <v>9.0310000000000001E-2</v>
      </c>
      <c r="E41" s="20">
        <v>90.3</v>
      </c>
    </row>
    <row r="42" spans="1:5" x14ac:dyDescent="0.25">
      <c r="E42" s="20"/>
    </row>
    <row r="43" spans="1:5" x14ac:dyDescent="0.25">
      <c r="E43" s="20"/>
    </row>
    <row r="44" spans="1:5" x14ac:dyDescent="0.25">
      <c r="E44" s="20"/>
    </row>
    <row r="45" spans="1:5" x14ac:dyDescent="0.25">
      <c r="E45" s="20"/>
    </row>
    <row r="46" spans="1:5" x14ac:dyDescent="0.25">
      <c r="E46" s="20"/>
    </row>
    <row r="47" spans="1:5" x14ac:dyDescent="0.25">
      <c r="E47" s="20"/>
    </row>
    <row r="48" spans="1:5" x14ac:dyDescent="0.25">
      <c r="E48" s="20"/>
    </row>
    <row r="49" spans="5:5" x14ac:dyDescent="0.25">
      <c r="E49" s="20"/>
    </row>
    <row r="50" spans="5:5" x14ac:dyDescent="0.25">
      <c r="E50" s="20"/>
    </row>
    <row r="51" spans="5:5" x14ac:dyDescent="0.25">
      <c r="E51" s="20"/>
    </row>
    <row r="52" spans="5:5" x14ac:dyDescent="0.25">
      <c r="E52" s="20"/>
    </row>
    <row r="53" spans="5:5" x14ac:dyDescent="0.25">
      <c r="E53" s="20"/>
    </row>
    <row r="54" spans="5:5" x14ac:dyDescent="0.25">
      <c r="E54" s="20"/>
    </row>
    <row r="55" spans="5:5" x14ac:dyDescent="0.25">
      <c r="E55" s="20"/>
    </row>
    <row r="56" spans="5:5" x14ac:dyDescent="0.25">
      <c r="E56" s="20"/>
    </row>
    <row r="57" spans="5:5" x14ac:dyDescent="0.25">
      <c r="E57" s="20"/>
    </row>
    <row r="58" spans="5:5" x14ac:dyDescent="0.25">
      <c r="E58" s="20"/>
    </row>
    <row r="59" spans="5:5" x14ac:dyDescent="0.25">
      <c r="E59" s="20"/>
    </row>
    <row r="60" spans="5:5" x14ac:dyDescent="0.25">
      <c r="E60" s="20"/>
    </row>
    <row r="61" spans="5:5" x14ac:dyDescent="0.25">
      <c r="E61" s="20"/>
    </row>
    <row r="62" spans="5:5" x14ac:dyDescent="0.25">
      <c r="E62" s="20"/>
    </row>
    <row r="63" spans="5:5" x14ac:dyDescent="0.25">
      <c r="E63" s="20"/>
    </row>
    <row r="64" spans="5:5" x14ac:dyDescent="0.25">
      <c r="E64" s="20"/>
    </row>
    <row r="65" spans="5:5" x14ac:dyDescent="0.25">
      <c r="E65" s="20"/>
    </row>
    <row r="66" spans="5:5" x14ac:dyDescent="0.25">
      <c r="E66" s="20"/>
    </row>
    <row r="67" spans="5:5" x14ac:dyDescent="0.25">
      <c r="E67" s="20"/>
    </row>
    <row r="68" spans="5:5" x14ac:dyDescent="0.25">
      <c r="E68" s="20"/>
    </row>
    <row r="69" spans="5:5" x14ac:dyDescent="0.25">
      <c r="E69" s="20"/>
    </row>
    <row r="70" spans="5:5" x14ac:dyDescent="0.25">
      <c r="E70" s="20"/>
    </row>
    <row r="71" spans="5:5" x14ac:dyDescent="0.25">
      <c r="E71" s="20"/>
    </row>
    <row r="72" spans="5:5" x14ac:dyDescent="0.25">
      <c r="E72" s="20"/>
    </row>
    <row r="73" spans="5:5" x14ac:dyDescent="0.25">
      <c r="E73" s="20"/>
    </row>
    <row r="74" spans="5:5" x14ac:dyDescent="0.25">
      <c r="E74" s="20"/>
    </row>
    <row r="75" spans="5:5" x14ac:dyDescent="0.25">
      <c r="E75" s="20"/>
    </row>
    <row r="76" spans="5:5" x14ac:dyDescent="0.25">
      <c r="E76" s="20"/>
    </row>
    <row r="77" spans="5:5" x14ac:dyDescent="0.25">
      <c r="E77" s="20"/>
    </row>
    <row r="78" spans="5:5" x14ac:dyDescent="0.25">
      <c r="E78" s="20"/>
    </row>
    <row r="79" spans="5:5" x14ac:dyDescent="0.25">
      <c r="E79" s="20"/>
    </row>
    <row r="80" spans="5:5" x14ac:dyDescent="0.25">
      <c r="E80" s="20"/>
    </row>
    <row r="81" spans="5:5" x14ac:dyDescent="0.25">
      <c r="E81" s="20"/>
    </row>
    <row r="82" spans="5:5" x14ac:dyDescent="0.25">
      <c r="E82" s="20"/>
    </row>
    <row r="83" spans="5:5" x14ac:dyDescent="0.25">
      <c r="E83" s="20"/>
    </row>
    <row r="84" spans="5:5" x14ac:dyDescent="0.25">
      <c r="E84" s="20"/>
    </row>
    <row r="85" spans="5:5" x14ac:dyDescent="0.25">
      <c r="E85" s="20"/>
    </row>
    <row r="86" spans="5:5" x14ac:dyDescent="0.25">
      <c r="E86" s="20"/>
    </row>
    <row r="87" spans="5:5" x14ac:dyDescent="0.25">
      <c r="E87" s="20"/>
    </row>
    <row r="88" spans="5:5" x14ac:dyDescent="0.25">
      <c r="E88" s="20"/>
    </row>
    <row r="89" spans="5:5" x14ac:dyDescent="0.25">
      <c r="E89" s="20"/>
    </row>
    <row r="90" spans="5:5" x14ac:dyDescent="0.25">
      <c r="E90" s="20"/>
    </row>
    <row r="91" spans="5:5" x14ac:dyDescent="0.25">
      <c r="E91" s="20"/>
    </row>
    <row r="92" spans="5:5" x14ac:dyDescent="0.25">
      <c r="E92" s="20"/>
    </row>
    <row r="93" spans="5:5" x14ac:dyDescent="0.25">
      <c r="E93" s="20"/>
    </row>
    <row r="94" spans="5:5" x14ac:dyDescent="0.25">
      <c r="E94" s="20"/>
    </row>
    <row r="95" spans="5:5" x14ac:dyDescent="0.25">
      <c r="E95" s="20"/>
    </row>
    <row r="96" spans="5:5" x14ac:dyDescent="0.25">
      <c r="E96" s="20"/>
    </row>
    <row r="97" spans="5:5" x14ac:dyDescent="0.25">
      <c r="E97" s="20"/>
    </row>
    <row r="98" spans="5:5" x14ac:dyDescent="0.25">
      <c r="E98" s="20"/>
    </row>
    <row r="99" spans="5:5" x14ac:dyDescent="0.25">
      <c r="E99" s="20"/>
    </row>
    <row r="100" spans="5:5" x14ac:dyDescent="0.25">
      <c r="E100" s="20"/>
    </row>
    <row r="101" spans="5:5" x14ac:dyDescent="0.25">
      <c r="E101" s="20"/>
    </row>
    <row r="102" spans="5:5" x14ac:dyDescent="0.25">
      <c r="E102" s="20"/>
    </row>
    <row r="103" spans="5:5" x14ac:dyDescent="0.25">
      <c r="E103" s="20"/>
    </row>
    <row r="104" spans="5:5" x14ac:dyDescent="0.25">
      <c r="E104" s="20"/>
    </row>
    <row r="105" spans="5:5" x14ac:dyDescent="0.25">
      <c r="E105" s="20"/>
    </row>
    <row r="106" spans="5:5" x14ac:dyDescent="0.25">
      <c r="E106" s="20"/>
    </row>
    <row r="107" spans="5:5" x14ac:dyDescent="0.25">
      <c r="E107" s="20"/>
    </row>
    <row r="108" spans="5:5" x14ac:dyDescent="0.25">
      <c r="E108" s="20"/>
    </row>
    <row r="109" spans="5:5" x14ac:dyDescent="0.25">
      <c r="E109" s="20"/>
    </row>
    <row r="110" spans="5:5" x14ac:dyDescent="0.25">
      <c r="E110" s="20"/>
    </row>
    <row r="111" spans="5:5" x14ac:dyDescent="0.25">
      <c r="E111" s="20"/>
    </row>
    <row r="112" spans="5:5" x14ac:dyDescent="0.25">
      <c r="E112" s="20"/>
    </row>
    <row r="113" spans="5:5" x14ac:dyDescent="0.25">
      <c r="E113" s="20"/>
    </row>
    <row r="114" spans="5:5" x14ac:dyDescent="0.25">
      <c r="E114" s="20"/>
    </row>
    <row r="115" spans="5:5" x14ac:dyDescent="0.25">
      <c r="E115" s="20"/>
    </row>
    <row r="116" spans="5:5" x14ac:dyDescent="0.25">
      <c r="E116" s="20"/>
    </row>
    <row r="117" spans="5:5" x14ac:dyDescent="0.25">
      <c r="E117" s="20"/>
    </row>
    <row r="118" spans="5:5" x14ac:dyDescent="0.25">
      <c r="E118" s="20"/>
    </row>
    <row r="119" spans="5:5" x14ac:dyDescent="0.25">
      <c r="E119" s="20"/>
    </row>
    <row r="120" spans="5:5" x14ac:dyDescent="0.25">
      <c r="E120" s="20"/>
    </row>
    <row r="121" spans="5:5" x14ac:dyDescent="0.25">
      <c r="E121" s="20"/>
    </row>
    <row r="122" spans="5:5" x14ac:dyDescent="0.25">
      <c r="E122" s="20"/>
    </row>
    <row r="123" spans="5:5" x14ac:dyDescent="0.25">
      <c r="E123" s="20"/>
    </row>
    <row r="124" spans="5:5" x14ac:dyDescent="0.25">
      <c r="E124" s="20"/>
    </row>
    <row r="125" spans="5:5" x14ac:dyDescent="0.25">
      <c r="E125" s="20"/>
    </row>
    <row r="126" spans="5:5" x14ac:dyDescent="0.25">
      <c r="E126" s="20"/>
    </row>
    <row r="127" spans="5:5" x14ac:dyDescent="0.25">
      <c r="E127" s="20"/>
    </row>
    <row r="128" spans="5:5" x14ac:dyDescent="0.25">
      <c r="E128" s="20"/>
    </row>
    <row r="129" spans="5:5" x14ac:dyDescent="0.25">
      <c r="E129" s="20"/>
    </row>
    <row r="130" spans="5:5" x14ac:dyDescent="0.25">
      <c r="E130" s="20"/>
    </row>
    <row r="131" spans="5:5" x14ac:dyDescent="0.25">
      <c r="E131" s="20"/>
    </row>
    <row r="132" spans="5:5" x14ac:dyDescent="0.25">
      <c r="E132" s="20"/>
    </row>
    <row r="133" spans="5:5" x14ac:dyDescent="0.25">
      <c r="E133" s="20"/>
    </row>
    <row r="134" spans="5:5" x14ac:dyDescent="0.25">
      <c r="E134" s="20"/>
    </row>
    <row r="135" spans="5:5" x14ac:dyDescent="0.25">
      <c r="E135" s="20"/>
    </row>
    <row r="136" spans="5:5" x14ac:dyDescent="0.25">
      <c r="E136" s="20"/>
    </row>
    <row r="137" spans="5:5" x14ac:dyDescent="0.25">
      <c r="E137" s="20"/>
    </row>
    <row r="138" spans="5:5" x14ac:dyDescent="0.25">
      <c r="E138" s="20"/>
    </row>
    <row r="139" spans="5:5" x14ac:dyDescent="0.25">
      <c r="E139" s="20"/>
    </row>
    <row r="140" spans="5:5" x14ac:dyDescent="0.25">
      <c r="E140" s="20"/>
    </row>
    <row r="141" spans="5:5" x14ac:dyDescent="0.25">
      <c r="E141" s="20"/>
    </row>
    <row r="142" spans="5:5" x14ac:dyDescent="0.25">
      <c r="E142" s="20"/>
    </row>
    <row r="143" spans="5:5" x14ac:dyDescent="0.25">
      <c r="E143" s="20"/>
    </row>
    <row r="144" spans="5:5" x14ac:dyDescent="0.25">
      <c r="E144" s="20"/>
    </row>
    <row r="145" spans="5:5" x14ac:dyDescent="0.25">
      <c r="E145" s="20"/>
    </row>
    <row r="146" spans="5:5" x14ac:dyDescent="0.25">
      <c r="E146" s="20"/>
    </row>
    <row r="147" spans="5:5" x14ac:dyDescent="0.25">
      <c r="E147" s="20"/>
    </row>
    <row r="148" spans="5:5" x14ac:dyDescent="0.25">
      <c r="E148" s="20"/>
    </row>
    <row r="149" spans="5:5" x14ac:dyDescent="0.25">
      <c r="E149" s="20"/>
    </row>
    <row r="150" spans="5:5" x14ac:dyDescent="0.25">
      <c r="E150" s="20"/>
    </row>
    <row r="151" spans="5:5" x14ac:dyDescent="0.25">
      <c r="E151" s="20"/>
    </row>
    <row r="152" spans="5:5" x14ac:dyDescent="0.25">
      <c r="E152" s="20"/>
    </row>
    <row r="153" spans="5:5" x14ac:dyDescent="0.25">
      <c r="E153" s="20"/>
    </row>
    <row r="154" spans="5:5" x14ac:dyDescent="0.25">
      <c r="E154" s="20"/>
    </row>
    <row r="155" spans="5:5" x14ac:dyDescent="0.25">
      <c r="E155" s="20"/>
    </row>
    <row r="156" spans="5:5" x14ac:dyDescent="0.25">
      <c r="E156" s="20"/>
    </row>
    <row r="157" spans="5:5" x14ac:dyDescent="0.25">
      <c r="E157" s="20"/>
    </row>
    <row r="158" spans="5:5" x14ac:dyDescent="0.25">
      <c r="E158" s="20"/>
    </row>
    <row r="159" spans="5:5" x14ac:dyDescent="0.25">
      <c r="E159" s="20"/>
    </row>
    <row r="160" spans="5:5" x14ac:dyDescent="0.25">
      <c r="E160" s="20"/>
    </row>
    <row r="161" spans="5:5" x14ac:dyDescent="0.25">
      <c r="E161" s="20"/>
    </row>
    <row r="162" spans="5:5" x14ac:dyDescent="0.25">
      <c r="E162" s="20"/>
    </row>
    <row r="163" spans="5:5" x14ac:dyDescent="0.25">
      <c r="E163" s="20"/>
    </row>
    <row r="164" spans="5:5" x14ac:dyDescent="0.25">
      <c r="E164" s="20"/>
    </row>
    <row r="165" spans="5:5" x14ac:dyDescent="0.25">
      <c r="E165" s="20"/>
    </row>
    <row r="166" spans="5:5" x14ac:dyDescent="0.25">
      <c r="E166" s="20"/>
    </row>
    <row r="167" spans="5:5" x14ac:dyDescent="0.25">
      <c r="E167" s="20"/>
    </row>
    <row r="168" spans="5:5" x14ac:dyDescent="0.25">
      <c r="E168" s="20"/>
    </row>
    <row r="169" spans="5:5" x14ac:dyDescent="0.25">
      <c r="E169" s="20"/>
    </row>
    <row r="170" spans="5:5" x14ac:dyDescent="0.25">
      <c r="E170" s="20"/>
    </row>
    <row r="171" spans="5:5" x14ac:dyDescent="0.25">
      <c r="E171" s="20"/>
    </row>
    <row r="172" spans="5:5" x14ac:dyDescent="0.25">
      <c r="E172" s="20"/>
    </row>
    <row r="173" spans="5:5" x14ac:dyDescent="0.25">
      <c r="E173" s="20"/>
    </row>
    <row r="174" spans="5:5" x14ac:dyDescent="0.25">
      <c r="E174" s="20"/>
    </row>
    <row r="175" spans="5:5" x14ac:dyDescent="0.25">
      <c r="E175" s="20"/>
    </row>
    <row r="176" spans="5:5" x14ac:dyDescent="0.25">
      <c r="E176" s="20"/>
    </row>
    <row r="177" spans="5:5" x14ac:dyDescent="0.25">
      <c r="E177" s="20"/>
    </row>
    <row r="178" spans="5:5" x14ac:dyDescent="0.25">
      <c r="E178" s="20"/>
    </row>
    <row r="179" spans="5:5" x14ac:dyDescent="0.25">
      <c r="E179" s="20"/>
    </row>
    <row r="180" spans="5:5" x14ac:dyDescent="0.25">
      <c r="E180" s="20"/>
    </row>
    <row r="181" spans="5:5" x14ac:dyDescent="0.25">
      <c r="E181" s="20"/>
    </row>
    <row r="182" spans="5:5" x14ac:dyDescent="0.25">
      <c r="E182" s="20"/>
    </row>
    <row r="183" spans="5:5" x14ac:dyDescent="0.25">
      <c r="E183" s="20"/>
    </row>
    <row r="184" spans="5:5" x14ac:dyDescent="0.25">
      <c r="E184" s="20"/>
    </row>
    <row r="185" spans="5:5" x14ac:dyDescent="0.25">
      <c r="E18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Crypto</vt:lpstr>
      <vt:lpstr>Memecoins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2025-02-05T16:29:42Z</dcterms:created>
  <dcterms:modified xsi:type="dcterms:W3CDTF">2025-07-17T12:47:00Z</dcterms:modified>
</cp:coreProperties>
</file>