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E834CEC-8640-43E5-9698-D0E627A01B24}" xr6:coauthVersionLast="47" xr6:coauthVersionMax="47" xr10:uidLastSave="{00000000-0000-0000-0000-000000000000}"/>
  <bookViews>
    <workbookView xWindow="19095" yWindow="0" windowWidth="19410" windowHeight="20925" xr2:uid="{97CC4D25-3A03-43A7-AE11-97A657774AC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F28" i="2"/>
  <c r="E28" i="2"/>
  <c r="D28" i="2"/>
  <c r="G28" i="2"/>
  <c r="J36" i="2"/>
  <c r="I36" i="2"/>
  <c r="J35" i="2"/>
  <c r="I35" i="2"/>
  <c r="J34" i="2"/>
  <c r="I34" i="2"/>
  <c r="J32" i="2"/>
  <c r="I32" i="2"/>
  <c r="J31" i="2"/>
  <c r="I31" i="2"/>
  <c r="G32" i="2"/>
  <c r="G31" i="2"/>
  <c r="H32" i="2"/>
  <c r="H31" i="2"/>
  <c r="G14" i="2"/>
  <c r="G17" i="2" s="1"/>
  <c r="G21" i="2" s="1"/>
  <c r="G24" i="2" s="1"/>
  <c r="G26" i="2" s="1"/>
  <c r="F14" i="2"/>
  <c r="F17" i="2" s="1"/>
  <c r="F21" i="2" s="1"/>
  <c r="F24" i="2" s="1"/>
  <c r="F26" i="2" s="1"/>
  <c r="E14" i="2"/>
  <c r="E17" i="2" s="1"/>
  <c r="E21" i="2" s="1"/>
  <c r="E24" i="2" s="1"/>
  <c r="E26" i="2" s="1"/>
  <c r="D14" i="2"/>
  <c r="D17" i="2" s="1"/>
  <c r="D21" i="2" s="1"/>
  <c r="D24" i="2" s="1"/>
  <c r="D26" i="2" s="1"/>
  <c r="C14" i="2"/>
  <c r="C17" i="2" s="1"/>
  <c r="C21" i="2" s="1"/>
  <c r="C24" i="2" s="1"/>
  <c r="C26" i="2" s="1"/>
  <c r="C28" i="2" s="1"/>
  <c r="H14" i="2"/>
  <c r="H17" i="2" s="1"/>
  <c r="H21" i="2" s="1"/>
  <c r="H24" i="2" s="1"/>
  <c r="H26" i="2" s="1"/>
  <c r="I7" i="1"/>
  <c r="I6" i="1"/>
  <c r="I5" i="1"/>
  <c r="I4" i="1"/>
  <c r="E35" i="2" l="1"/>
  <c r="E36" i="2"/>
  <c r="C36" i="2"/>
  <c r="D36" i="2"/>
  <c r="F35" i="2"/>
  <c r="F36" i="2"/>
  <c r="G34" i="2"/>
  <c r="G35" i="2"/>
  <c r="G33" i="2"/>
  <c r="G36" i="2"/>
  <c r="H33" i="2"/>
  <c r="H34" i="2"/>
  <c r="H35" i="2"/>
  <c r="I33" i="2"/>
  <c r="H36" i="2"/>
  <c r="J33" i="2"/>
  <c r="C34" i="2"/>
  <c r="D34" i="2"/>
  <c r="E34" i="2"/>
  <c r="F34" i="2"/>
  <c r="C35" i="2"/>
  <c r="D35" i="2"/>
</calcChain>
</file>

<file path=xl/sharedStrings.xml><?xml version="1.0" encoding="utf-8"?>
<sst xmlns="http://schemas.openxmlformats.org/spreadsheetml/2006/main" count="61" uniqueCount="56">
  <si>
    <t>Clean Habrors</t>
  </si>
  <si>
    <t>numbers in mio USD</t>
  </si>
  <si>
    <t>Price</t>
  </si>
  <si>
    <t>Shares</t>
  </si>
  <si>
    <t>MC</t>
  </si>
  <si>
    <t>Cash</t>
  </si>
  <si>
    <t>Debt</t>
  </si>
  <si>
    <t>EV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</si>
  <si>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</si>
  <si>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</si>
  <si>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</si>
  <si>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</si>
  <si>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</si>
  <si>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</si>
  <si>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</si>
  <si>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</si>
  <si>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</si>
  <si>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Revenue</t>
  </si>
  <si>
    <t>COGS Services</t>
  </si>
  <si>
    <t>COGS Products</t>
  </si>
  <si>
    <t>Service Revenue</t>
  </si>
  <si>
    <t>Product Revenue</t>
  </si>
  <si>
    <t>Gross Profit</t>
  </si>
  <si>
    <t>SG&amp;A</t>
  </si>
  <si>
    <t>Enviromental Liabilities</t>
  </si>
  <si>
    <t>D&amp;A</t>
  </si>
  <si>
    <t>Operating Income</t>
  </si>
  <si>
    <t>Other Expenses</t>
  </si>
  <si>
    <t>Interest Expense</t>
  </si>
  <si>
    <t>Pretax Income</t>
  </si>
  <si>
    <t>Tax Expense</t>
  </si>
  <si>
    <t>Net Income</t>
  </si>
  <si>
    <t>US</t>
  </si>
  <si>
    <t>Canada</t>
  </si>
  <si>
    <t>Technical Services</t>
  </si>
  <si>
    <t>Industrial Services</t>
  </si>
  <si>
    <t>Field &amp; Emergency Response</t>
  </si>
  <si>
    <t>Sefty-Kleen Enviromental</t>
  </si>
  <si>
    <t>Safety-Kleen Oil</t>
  </si>
  <si>
    <t>Service Growth</t>
  </si>
  <si>
    <t>Product Growth</t>
  </si>
  <si>
    <t>Revenue Growth</t>
  </si>
  <si>
    <t>Gross Margin</t>
  </si>
  <si>
    <t>Operating Margin</t>
  </si>
  <si>
    <t>Tax Rate</t>
  </si>
  <si>
    <t>Segments</t>
  </si>
  <si>
    <t>Enviromental Services</t>
  </si>
  <si>
    <t>Safety-Kleen</t>
  </si>
  <si>
    <t>Notes</t>
  </si>
  <si>
    <t>x</t>
  </si>
  <si>
    <t>Enviromental Services:</t>
  </si>
  <si>
    <t>Disposes hazardous and non-hazardous waste</t>
  </si>
  <si>
    <t>Safet-Kleen</t>
  </si>
  <si>
    <t>Parts washer, automotive and industrial cleaning</t>
  </si>
  <si>
    <t>Safety-Kleen Sustanibility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</si>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</sst>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3" fillId="0" borderId="0" xfId="2"/>
    <xf numFmtId="165" fontId="2" fillId="0" borderId="0" xfId="0" applyNumberFormat="1" applyFont="1"/>
    <xf numFmtId="9" fontId="0" fillId="0" borderId="0" xfId="1" applyFont="1"/>
    <xf numFmtId="9" fontId="2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167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C433-66E4-4B4E-AC5A-B33699A878AB}">
  <dimension ref="A1:J13"/>
  <sheetViews>
    <sheetView tabSelected="1" zoomScale="200" zoomScaleNormal="200" workbookViewId="0">
      <selection activeCell="B14" sqref="B14"/>
    </sheetView>
  </sheetViews>
  <sheetFormatPr defaultRowHeight="12.75" x14ac:dyDescent="0.2"/>
  <cols>
    <col min="1" max="1" width="3.285156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2</v>
      </c>
      <c r="I2">
        <v>237.7</v>
      </c>
    </row>
    <row r="3" spans="1:10" x14ac:dyDescent="0.2">
      <c r="H3" t="s">
        <v>3</v>
      </c>
      <c r="I3" s="3">
        <v>53.632607</v>
      </c>
      <c r="J3" s="2" t="s">
        <v>8</v>
      </c>
    </row>
    <row r="4" spans="1:10" x14ac:dyDescent="0.2">
      <c r="H4" t="s">
        <v>4</v>
      </c>
      <c r="I4" s="3">
        <f>+I2*I3</f>
        <v>12748.470683899999</v>
      </c>
    </row>
    <row r="5" spans="1:10" x14ac:dyDescent="0.2">
      <c r="B5" t="s">
        <v>45</v>
      </c>
      <c r="H5" t="s">
        <v>5</v>
      </c>
      <c r="I5" s="3">
        <f>600.186+98.888</f>
        <v>699.07400000000007</v>
      </c>
      <c r="J5" s="2" t="s">
        <v>8</v>
      </c>
    </row>
    <row r="6" spans="1:10" x14ac:dyDescent="0.2">
      <c r="B6" t="s">
        <v>46</v>
      </c>
      <c r="H6" t="s">
        <v>6</v>
      </c>
      <c r="I6" s="3">
        <f>15.102+2766.53</f>
        <v>2781.6320000000001</v>
      </c>
      <c r="J6" s="2" t="s">
        <v>8</v>
      </c>
    </row>
    <row r="7" spans="1:10" x14ac:dyDescent="0.2">
      <c r="B7" t="s">
        <v>47</v>
      </c>
      <c r="H7" t="s">
        <v>7</v>
      </c>
      <c r="I7" s="3">
        <f>+I4-I5+I6</f>
        <v>14831.028683899998</v>
      </c>
    </row>
    <row r="9" spans="1:10" x14ac:dyDescent="0.2">
      <c r="A9" s="9" t="s">
        <v>49</v>
      </c>
      <c r="B9" s="8" t="s">
        <v>48</v>
      </c>
    </row>
    <row r="10" spans="1:10" x14ac:dyDescent="0.2">
      <c r="B10" t="s">
        <v>50</v>
      </c>
    </row>
    <row r="11" spans="1:10" x14ac:dyDescent="0.2">
      <c r="B11" t="s">
        <v>51</v>
      </c>
    </row>
    <row r="12" spans="1:10" x14ac:dyDescent="0.2">
      <c r="B12" t="s">
        <v>52</v>
      </c>
    </row>
    <row r="13" spans="1:10" x14ac:dyDescent="0.2">
      <c r="B1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66E9-5AF4-4846-AE21-AF4F49903054}">
  <dimension ref="A1:FV5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9" sqref="D29"/>
    </sheetView>
  </sheetViews>
  <sheetFormatPr defaultRowHeight="12.75" x14ac:dyDescent="0.2"/>
  <cols>
    <col min="1" max="1" width="5" bestFit="1" customWidth="1"/>
    <col min="2" max="2" width="28.140625" customWidth="1"/>
  </cols>
  <sheetData>
    <row r="1" spans="1:178" x14ac:dyDescent="0.2">
      <c r="A1" s="4" t="s">
        <v>9</v>
      </c>
    </row>
    <row r="2" spans="1:178" x14ac:dyDescent="0.2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8</v>
      </c>
      <c r="I2" s="2" t="s">
        <v>15</v>
      </c>
      <c r="J2" s="2" t="s">
        <v>16</v>
      </c>
    </row>
    <row r="3" spans="1:178" x14ac:dyDescent="0.2">
      <c r="B3" t="s">
        <v>32</v>
      </c>
      <c r="C3" s="3">
        <v>1247.472</v>
      </c>
      <c r="D3" s="3">
        <v>1408.2159999999999</v>
      </c>
      <c r="E3" s="3"/>
      <c r="F3" s="3"/>
      <c r="G3" s="3">
        <v>1316.383</v>
      </c>
      <c r="H3" s="3">
        <v>1402.9690000000001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</row>
    <row r="4" spans="1:178" x14ac:dyDescent="0.2">
      <c r="B4" t="s">
        <v>33</v>
      </c>
      <c r="C4" s="3">
        <v>129.22300000000001</v>
      </c>
      <c r="D4" s="3">
        <v>144.50299999999999</v>
      </c>
      <c r="E4" s="3"/>
      <c r="F4" s="3"/>
      <c r="G4" s="3">
        <v>115.56699999999999</v>
      </c>
      <c r="H4" s="3">
        <v>146.88499999999999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</row>
    <row r="5" spans="1:178" x14ac:dyDescent="0.2">
      <c r="B5" t="s">
        <v>34</v>
      </c>
      <c r="C5" s="3">
        <v>407.49099999999999</v>
      </c>
      <c r="D5" s="3">
        <v>433.66800000000001</v>
      </c>
      <c r="E5" s="3"/>
      <c r="F5" s="3"/>
      <c r="G5" s="3">
        <v>426.20499999999998</v>
      </c>
      <c r="H5" s="3">
        <v>463.42099999999999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</row>
    <row r="6" spans="1:178" x14ac:dyDescent="0.2">
      <c r="B6" t="s">
        <v>35</v>
      </c>
      <c r="C6" s="3">
        <v>359.49900000000002</v>
      </c>
      <c r="D6" s="3">
        <v>359.57</v>
      </c>
      <c r="E6" s="3"/>
      <c r="F6" s="3"/>
      <c r="G6" s="3">
        <v>322.45499999999998</v>
      </c>
      <c r="H6" s="3">
        <v>361.66899999999998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</row>
    <row r="7" spans="1:178" x14ac:dyDescent="0.2">
      <c r="B7" t="s">
        <v>36</v>
      </c>
      <c r="C7" s="3">
        <v>163.46899999999999</v>
      </c>
      <c r="D7" s="3">
        <v>252.893</v>
      </c>
      <c r="E7" s="3"/>
      <c r="F7" s="3"/>
      <c r="G7" s="3">
        <v>215.702</v>
      </c>
      <c r="H7" s="3">
        <v>242.791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</row>
    <row r="8" spans="1:178" x14ac:dyDescent="0.2">
      <c r="B8" t="s">
        <v>37</v>
      </c>
      <c r="C8" s="3">
        <v>283.94299999999998</v>
      </c>
      <c r="D8" s="3">
        <v>299.68700000000001</v>
      </c>
      <c r="E8" s="3"/>
      <c r="F8" s="3"/>
      <c r="G8" s="3">
        <v>307.67399999999998</v>
      </c>
      <c r="H8" s="3">
        <v>334.73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</row>
    <row r="9" spans="1:178" x14ac:dyDescent="0.2">
      <c r="B9" t="s">
        <v>38</v>
      </c>
      <c r="C9" s="3">
        <v>162.29300000000001</v>
      </c>
      <c r="D9" s="3">
        <v>196.90100000000001</v>
      </c>
      <c r="E9" s="3"/>
      <c r="F9" s="3"/>
      <c r="G9" s="3">
        <v>159.91399999999999</v>
      </c>
      <c r="H9" s="3">
        <v>147.24299999999999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</row>
    <row r="10" spans="1:178" x14ac:dyDescent="0.2">
      <c r="B10" t="s">
        <v>46</v>
      </c>
      <c r="C10" s="3">
        <v>1161.279</v>
      </c>
      <c r="D10" s="3">
        <v>1408.2159999999999</v>
      </c>
      <c r="E10" s="3"/>
      <c r="F10" s="3"/>
      <c r="G10" s="3">
        <v>1207.038</v>
      </c>
      <c r="H10" s="3">
        <v>1402.9690000000001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</row>
    <row r="11" spans="1:178" x14ac:dyDescent="0.2">
      <c r="B11" t="s">
        <v>54</v>
      </c>
      <c r="C11" s="3">
        <v>215.31399999999999</v>
      </c>
      <c r="D11" s="3">
        <v>144.50299999999999</v>
      </c>
      <c r="E11" s="3"/>
      <c r="F11" s="3"/>
      <c r="G11" s="3">
        <v>224.815</v>
      </c>
      <c r="H11" s="3">
        <v>146.88499999999999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</row>
    <row r="12" spans="1:178" x14ac:dyDescent="0.2">
      <c r="B12" t="s">
        <v>20</v>
      </c>
      <c r="C12" s="3">
        <v>1151.8579999999999</v>
      </c>
      <c r="D12" s="3">
        <v>1288.3699999999999</v>
      </c>
      <c r="E12" s="3"/>
      <c r="F12" s="3"/>
      <c r="G12" s="3">
        <v>1201.454</v>
      </c>
      <c r="H12" s="3">
        <v>1336.9480000000001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</row>
    <row r="13" spans="1:178" x14ac:dyDescent="0.2">
      <c r="B13" t="s">
        <v>21</v>
      </c>
      <c r="C13" s="3">
        <v>224.83699999999999</v>
      </c>
      <c r="D13" s="3">
        <v>264.34899999999999</v>
      </c>
      <c r="E13" s="3"/>
      <c r="F13" s="3"/>
      <c r="G13" s="3">
        <v>230.49600000000001</v>
      </c>
      <c r="H13" s="3">
        <v>212.90600000000001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</row>
    <row r="14" spans="1:178" x14ac:dyDescent="0.2">
      <c r="B14" s="1" t="s">
        <v>17</v>
      </c>
      <c r="C14" s="5">
        <f t="shared" ref="C14:G14" si="0">+C12+C13</f>
        <v>1376.6949999999999</v>
      </c>
      <c r="D14" s="5">
        <f t="shared" si="0"/>
        <v>1552.7189999999998</v>
      </c>
      <c r="E14" s="5">
        <f t="shared" si="0"/>
        <v>0</v>
      </c>
      <c r="F14" s="5">
        <f t="shared" si="0"/>
        <v>0</v>
      </c>
      <c r="G14" s="5">
        <f t="shared" si="0"/>
        <v>1431.95</v>
      </c>
      <c r="H14" s="5">
        <f>+H12+H13</f>
        <v>1549.854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</row>
    <row r="15" spans="1:178" x14ac:dyDescent="0.2">
      <c r="B15" t="s">
        <v>18</v>
      </c>
      <c r="C15" s="3">
        <v>816.34900000000005</v>
      </c>
      <c r="D15" s="3">
        <v>850.39099999999996</v>
      </c>
      <c r="E15" s="3"/>
      <c r="F15" s="3"/>
      <c r="G15" s="3">
        <v>839.74400000000003</v>
      </c>
      <c r="H15" s="3">
        <v>874.91899999999998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</row>
    <row r="16" spans="1:178" x14ac:dyDescent="0.2">
      <c r="B16" t="s">
        <v>19</v>
      </c>
      <c r="C16" s="3">
        <v>154.721</v>
      </c>
      <c r="D16" s="3">
        <v>185.15100000000001</v>
      </c>
      <c r="E16" s="3"/>
      <c r="F16" s="3"/>
      <c r="G16" s="3">
        <v>182.14</v>
      </c>
      <c r="H16" s="3">
        <v>158.578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</row>
    <row r="17" spans="2:178" x14ac:dyDescent="0.2">
      <c r="B17" t="s">
        <v>22</v>
      </c>
      <c r="C17" s="3">
        <f t="shared" ref="C17:G17" si="1">+C14-C15-C16</f>
        <v>405.62499999999989</v>
      </c>
      <c r="D17" s="3">
        <f t="shared" si="1"/>
        <v>517.17699999999991</v>
      </c>
      <c r="E17" s="3">
        <f t="shared" si="1"/>
        <v>0</v>
      </c>
      <c r="F17" s="3">
        <f t="shared" si="1"/>
        <v>0</v>
      </c>
      <c r="G17" s="3">
        <f t="shared" si="1"/>
        <v>410.06600000000003</v>
      </c>
      <c r="H17" s="3">
        <f>+H14-H15-H16</f>
        <v>516.35700000000008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</row>
    <row r="18" spans="2:178" x14ac:dyDescent="0.2">
      <c r="B18" t="s">
        <v>23</v>
      </c>
      <c r="C18" s="3">
        <v>181.86799999999999</v>
      </c>
      <c r="D18" s="3">
        <v>197.876</v>
      </c>
      <c r="E18" s="3"/>
      <c r="F18" s="3"/>
      <c r="G18" s="3">
        <v>182.84700000000001</v>
      </c>
      <c r="H18" s="3">
        <v>186.18299999999999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</row>
    <row r="19" spans="2:178" x14ac:dyDescent="0.2">
      <c r="B19" t="s">
        <v>24</v>
      </c>
      <c r="C19" s="3">
        <v>3.2170000000000001</v>
      </c>
      <c r="D19" s="3">
        <v>3.3039999999999998</v>
      </c>
      <c r="E19" s="3"/>
      <c r="F19" s="3"/>
      <c r="G19" s="3">
        <v>3.62</v>
      </c>
      <c r="H19" s="3">
        <v>3.5910000000000002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</row>
    <row r="20" spans="2:178" x14ac:dyDescent="0.2">
      <c r="B20" t="s">
        <v>25</v>
      </c>
      <c r="C20" s="3">
        <v>95.064999999999998</v>
      </c>
      <c r="D20" s="3">
        <v>100.504</v>
      </c>
      <c r="E20" s="3"/>
      <c r="F20" s="3"/>
      <c r="G20" s="3">
        <v>111.98</v>
      </c>
      <c r="H20" s="3">
        <v>116.285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</row>
    <row r="21" spans="2:178" x14ac:dyDescent="0.2">
      <c r="B21" t="s">
        <v>26</v>
      </c>
      <c r="C21" s="3">
        <f t="shared" ref="C21:G21" si="2">+C17-SUM(C18:C20)</f>
        <v>125.47499999999991</v>
      </c>
      <c r="D21" s="3">
        <f t="shared" si="2"/>
        <v>215.49299999999988</v>
      </c>
      <c r="E21" s="3">
        <f t="shared" si="2"/>
        <v>0</v>
      </c>
      <c r="F21" s="3">
        <f t="shared" si="2"/>
        <v>0</v>
      </c>
      <c r="G21" s="3">
        <f t="shared" si="2"/>
        <v>111.61900000000003</v>
      </c>
      <c r="H21" s="3">
        <f>+H17-SUM(H18:H20)</f>
        <v>210.29800000000012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</row>
    <row r="22" spans="2:178" x14ac:dyDescent="0.2">
      <c r="B22" t="s">
        <v>27</v>
      </c>
      <c r="C22" s="3">
        <v>1.141</v>
      </c>
      <c r="D22" s="3">
        <v>0.16700000000000001</v>
      </c>
      <c r="E22" s="3"/>
      <c r="F22" s="3"/>
      <c r="G22" s="3">
        <v>0.93200000000000005</v>
      </c>
      <c r="H22" s="3">
        <v>0.60299999999999998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</row>
    <row r="23" spans="2:178" x14ac:dyDescent="0.2">
      <c r="B23" t="s">
        <v>28</v>
      </c>
      <c r="C23" s="3">
        <v>28.539000000000001</v>
      </c>
      <c r="D23" s="3">
        <v>36.448999999999998</v>
      </c>
      <c r="E23" s="3"/>
      <c r="F23" s="3"/>
      <c r="G23" s="3">
        <v>36.076999999999998</v>
      </c>
      <c r="H23" s="3">
        <v>37.106000000000002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</row>
    <row r="24" spans="2:178" x14ac:dyDescent="0.2">
      <c r="B24" t="s">
        <v>29</v>
      </c>
      <c r="C24" s="3">
        <f t="shared" ref="C24:G24" si="3">+C21-C22-C23</f>
        <v>95.794999999999902</v>
      </c>
      <c r="D24" s="3">
        <f t="shared" si="3"/>
        <v>178.8769999999999</v>
      </c>
      <c r="E24" s="3">
        <f t="shared" si="3"/>
        <v>0</v>
      </c>
      <c r="F24" s="3">
        <f t="shared" si="3"/>
        <v>0</v>
      </c>
      <c r="G24" s="3">
        <f t="shared" si="3"/>
        <v>74.610000000000028</v>
      </c>
      <c r="H24" s="3">
        <f>+H21-H22-H23</f>
        <v>172.58900000000011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</row>
    <row r="25" spans="2:178" x14ac:dyDescent="0.2">
      <c r="B25" t="s">
        <v>30</v>
      </c>
      <c r="C25" s="3">
        <v>25.963000000000001</v>
      </c>
      <c r="D25" s="3">
        <v>45.597000000000001</v>
      </c>
      <c r="E25" s="3"/>
      <c r="F25" s="3"/>
      <c r="G25" s="3">
        <v>15.93</v>
      </c>
      <c r="H25" s="3">
        <v>45.683999999999997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</row>
    <row r="26" spans="2:178" x14ac:dyDescent="0.2">
      <c r="B26" t="s">
        <v>31</v>
      </c>
      <c r="C26" s="3">
        <f t="shared" ref="C26:G26" si="4">+C24-C25</f>
        <v>69.831999999999908</v>
      </c>
      <c r="D26" s="3">
        <f t="shared" si="4"/>
        <v>133.27999999999989</v>
      </c>
      <c r="E26" s="3">
        <f t="shared" si="4"/>
        <v>0</v>
      </c>
      <c r="F26" s="3">
        <f t="shared" si="4"/>
        <v>0</v>
      </c>
      <c r="G26" s="3">
        <f t="shared" si="4"/>
        <v>58.680000000000028</v>
      </c>
      <c r="H26" s="3">
        <f>+H24-H25</f>
        <v>126.90500000000011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</row>
    <row r="27" spans="2:178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</row>
    <row r="28" spans="2:178" x14ac:dyDescent="0.2">
      <c r="B28" t="s">
        <v>55</v>
      </c>
      <c r="C28" s="10">
        <f t="shared" ref="C28:F28" si="5">+C26/C29</f>
        <v>1.2948637122195421</v>
      </c>
      <c r="D28" s="10">
        <f t="shared" si="5"/>
        <v>2.4712601053178056</v>
      </c>
      <c r="E28" s="10" t="e">
        <f t="shared" si="5"/>
        <v>#DIV/0!</v>
      </c>
      <c r="F28" s="10" t="e">
        <f t="shared" si="5"/>
        <v>#DIV/0!</v>
      </c>
      <c r="G28" s="10">
        <f>+G26/G29</f>
        <v>1.0915381610521033</v>
      </c>
      <c r="H28" s="10">
        <f t="shared" ref="H28" si="6">+H26/H29</f>
        <v>2.3679398428899314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</row>
    <row r="29" spans="2:178" x14ac:dyDescent="0.2">
      <c r="B29" t="s">
        <v>3</v>
      </c>
      <c r="C29" s="3">
        <v>53.93</v>
      </c>
      <c r="D29" s="3">
        <v>53.932000000000002</v>
      </c>
      <c r="E29" s="3"/>
      <c r="F29" s="3"/>
      <c r="G29" s="3">
        <v>53.759</v>
      </c>
      <c r="H29" s="3">
        <v>53.593000000000004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</row>
    <row r="30" spans="2:17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</row>
    <row r="31" spans="2:178" x14ac:dyDescent="0.2">
      <c r="B31" t="s">
        <v>39</v>
      </c>
      <c r="C31" s="3"/>
      <c r="D31" s="3"/>
      <c r="E31" s="3"/>
      <c r="F31" s="3"/>
      <c r="G31" s="6">
        <f t="shared" ref="G31:G33" si="7">+G12/C12-1</f>
        <v>4.3057390754763114E-2</v>
      </c>
      <c r="H31" s="6">
        <f>+H12/D12-1</f>
        <v>3.7705007101997312E-2</v>
      </c>
      <c r="I31" s="6" t="e">
        <f t="shared" ref="I31:J33" si="8">+I12/E12-1</f>
        <v>#DIV/0!</v>
      </c>
      <c r="J31" s="6" t="e">
        <f t="shared" si="8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</row>
    <row r="32" spans="2:178" x14ac:dyDescent="0.2">
      <c r="B32" t="s">
        <v>40</v>
      </c>
      <c r="C32" s="3"/>
      <c r="D32" s="3"/>
      <c r="E32" s="3"/>
      <c r="F32" s="3"/>
      <c r="G32" s="6">
        <f t="shared" si="7"/>
        <v>2.5169344903196667E-2</v>
      </c>
      <c r="H32" s="6">
        <f t="shared" ref="H32:H33" si="9">+H13/D13-1</f>
        <v>-0.19460258975823619</v>
      </c>
      <c r="I32" s="6" t="e">
        <f t="shared" si="8"/>
        <v>#DIV/0!</v>
      </c>
      <c r="J32" s="6" t="e">
        <f t="shared" si="8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</row>
    <row r="33" spans="2:178" x14ac:dyDescent="0.2">
      <c r="B33" t="s">
        <v>41</v>
      </c>
      <c r="C33" s="3"/>
      <c r="D33" s="3"/>
      <c r="E33" s="3"/>
      <c r="F33" s="3"/>
      <c r="G33" s="7">
        <f t="shared" si="7"/>
        <v>4.0135977830964897E-2</v>
      </c>
      <c r="H33" s="7">
        <f t="shared" si="9"/>
        <v>-1.8451503459413487E-3</v>
      </c>
      <c r="I33" s="7" t="e">
        <f t="shared" si="8"/>
        <v>#DIV/0!</v>
      </c>
      <c r="J33" s="7" t="e">
        <f t="shared" si="8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</row>
    <row r="34" spans="2:178" x14ac:dyDescent="0.2">
      <c r="B34" t="s">
        <v>42</v>
      </c>
      <c r="C34" s="6">
        <f>+C17/C14</f>
        <v>0.29463679318948632</v>
      </c>
      <c r="D34" s="6">
        <f>+D17/D14</f>
        <v>0.33307829684572671</v>
      </c>
      <c r="E34" s="6" t="e">
        <f>+E17/E14</f>
        <v>#DIV/0!</v>
      </c>
      <c r="F34" s="6" t="e">
        <f>+F17/F14</f>
        <v>#DIV/0!</v>
      </c>
      <c r="G34" s="6">
        <f>+G17/G14</f>
        <v>0.28636893746290026</v>
      </c>
      <c r="H34" s="6">
        <f>+H17/H14</f>
        <v>0.3331649303740869</v>
      </c>
      <c r="I34" s="6" t="e">
        <f t="shared" ref="I34:J34" si="10">+I17/I14</f>
        <v>#DIV/0!</v>
      </c>
      <c r="J34" s="6" t="e">
        <f t="shared" si="10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</row>
    <row r="35" spans="2:178" x14ac:dyDescent="0.2">
      <c r="B35" t="s">
        <v>43</v>
      </c>
      <c r="C35" s="6">
        <f>+C21/C14</f>
        <v>9.1142191988784677E-2</v>
      </c>
      <c r="D35" s="6">
        <f>+D21/D14</f>
        <v>0.13878428743384985</v>
      </c>
      <c r="E35" s="6" t="e">
        <f>+E21/E14</f>
        <v>#DIV/0!</v>
      </c>
      <c r="F35" s="6" t="e">
        <f>+F21/F14</f>
        <v>#DIV/0!</v>
      </c>
      <c r="G35" s="6">
        <f>+G21/G14</f>
        <v>7.7948950731519973E-2</v>
      </c>
      <c r="H35" s="6">
        <f>+H21/H14</f>
        <v>0.13568891005217273</v>
      </c>
      <c r="I35" s="6" t="e">
        <f t="shared" ref="I35:J35" si="11">+I21/I14</f>
        <v>#DIV/0!</v>
      </c>
      <c r="J35" s="6" t="e">
        <f t="shared" si="11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</row>
    <row r="36" spans="2:178" x14ac:dyDescent="0.2">
      <c r="B36" t="s">
        <v>44</v>
      </c>
      <c r="C36" s="6">
        <f>+C25/C24</f>
        <v>0.27102667153818077</v>
      </c>
      <c r="D36" s="6">
        <f>+D25/D24</f>
        <v>0.25490700313623343</v>
      </c>
      <c r="E36" s="6" t="e">
        <f>+E25/E24</f>
        <v>#DIV/0!</v>
      </c>
      <c r="F36" s="6" t="e">
        <f>+F25/F24</f>
        <v>#DIV/0!</v>
      </c>
      <c r="G36" s="6">
        <f>+G25/G24</f>
        <v>0.21351025331724963</v>
      </c>
      <c r="H36" s="6">
        <f>+H25/H24</f>
        <v>0.26469821367526303</v>
      </c>
      <c r="I36" s="6" t="e">
        <f t="shared" ref="I36:J36" si="12">+I25/I24</f>
        <v>#DIV/0!</v>
      </c>
      <c r="J36" s="6" t="e">
        <f t="shared" si="12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</row>
    <row r="37" spans="2:17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</row>
    <row r="38" spans="2:17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</row>
    <row r="39" spans="2:17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</row>
    <row r="40" spans="2:17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</row>
    <row r="41" spans="2:17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</row>
    <row r="42" spans="2:17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</row>
    <row r="43" spans="2:17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</row>
    <row r="44" spans="2:17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</row>
    <row r="45" spans="2:17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</row>
    <row r="46" spans="2:17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</row>
    <row r="47" spans="2:17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</row>
    <row r="48" spans="2:17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</row>
    <row r="49" spans="3:17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</row>
    <row r="50" spans="3:17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</row>
    <row r="51" spans="3:17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</row>
    <row r="52" spans="3:17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</row>
    <row r="53" spans="3:17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</row>
    <row r="54" spans="3:17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</row>
    <row r="55" spans="3:17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</row>
    <row r="56" spans="3:17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</row>
    <row r="57" spans="3:17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</row>
    <row r="58" spans="3:17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</row>
    <row r="59" spans="3:17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</row>
    <row r="60" spans="3:17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</row>
    <row r="61" spans="3:17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</row>
    <row r="62" spans="3:17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</row>
    <row r="63" spans="3:17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</row>
    <row r="64" spans="3:17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</row>
    <row r="65" spans="3:17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</row>
    <row r="66" spans="3:17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</row>
    <row r="67" spans="3:17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</row>
    <row r="68" spans="3:17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</row>
    <row r="69" spans="3:17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</row>
    <row r="70" spans="3:17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</row>
    <row r="71" spans="3:17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</row>
    <row r="72" spans="3:17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</row>
    <row r="73" spans="3:17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</row>
    <row r="74" spans="3:17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</row>
    <row r="75" spans="3:17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</row>
    <row r="76" spans="3:17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</row>
    <row r="77" spans="3:17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</row>
    <row r="78" spans="3:17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</row>
    <row r="79" spans="3:17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</row>
    <row r="80" spans="3:17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</row>
    <row r="81" spans="3:17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</row>
    <row r="82" spans="3:17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</row>
    <row r="83" spans="3:17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</row>
    <row r="84" spans="3:17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</row>
    <row r="85" spans="3:17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</row>
    <row r="86" spans="3:17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</row>
    <row r="87" spans="3:17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</row>
    <row r="88" spans="3:17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</row>
    <row r="89" spans="3:17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</row>
    <row r="90" spans="3:17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</row>
    <row r="91" spans="3:17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</row>
    <row r="92" spans="3:17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</row>
    <row r="93" spans="3:17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</row>
    <row r="94" spans="3:17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</row>
    <row r="95" spans="3:17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</row>
    <row r="96" spans="3:17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</row>
    <row r="97" spans="3:17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</row>
    <row r="98" spans="3:17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</row>
    <row r="99" spans="3:17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</row>
    <row r="100" spans="3:17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</row>
    <row r="101" spans="3:17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</row>
    <row r="102" spans="3:17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</row>
    <row r="103" spans="3:17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</row>
    <row r="104" spans="3:17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</row>
    <row r="105" spans="3:17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</row>
    <row r="106" spans="3:17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</row>
    <row r="107" spans="3:17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</row>
    <row r="108" spans="3:17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</row>
    <row r="109" spans="3:17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</row>
    <row r="110" spans="3:17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</row>
    <row r="111" spans="3:17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</row>
    <row r="112" spans="3:17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</row>
    <row r="113" spans="3:17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</row>
    <row r="114" spans="3:17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</row>
    <row r="115" spans="3:17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</row>
    <row r="116" spans="3:17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</row>
    <row r="117" spans="3:17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</row>
    <row r="118" spans="3:17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</row>
    <row r="119" spans="3:17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</row>
    <row r="120" spans="3:17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</row>
    <row r="121" spans="3:17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</row>
    <row r="122" spans="3:17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</row>
    <row r="123" spans="3:17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</row>
    <row r="124" spans="3:17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</row>
    <row r="125" spans="3:17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</row>
    <row r="126" spans="3:17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</row>
    <row r="127" spans="3:17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</row>
    <row r="128" spans="3:17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</row>
    <row r="129" spans="3:17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</row>
    <row r="130" spans="3:17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</row>
    <row r="131" spans="3:17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</row>
    <row r="132" spans="3:17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</row>
    <row r="133" spans="3:17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</row>
    <row r="134" spans="3:17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</row>
    <row r="135" spans="3:17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</row>
    <row r="136" spans="3:17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</row>
    <row r="137" spans="3:17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</row>
    <row r="138" spans="3:17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</row>
    <row r="139" spans="3:17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</row>
    <row r="140" spans="3:17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</row>
    <row r="141" spans="3:17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</row>
    <row r="142" spans="3:17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</row>
    <row r="143" spans="3:17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</row>
    <row r="144" spans="3:17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</row>
    <row r="145" spans="3:17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</row>
    <row r="146" spans="3:17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</row>
    <row r="147" spans="3:17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</row>
    <row r="148" spans="3:17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</row>
    <row r="149" spans="3:17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</row>
    <row r="150" spans="3:17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</row>
    <row r="151" spans="3:17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</row>
    <row r="152" spans="3:17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</row>
    <row r="153" spans="3:17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</row>
    <row r="154" spans="3:17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</row>
    <row r="155" spans="3:17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</row>
    <row r="156" spans="3:17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</row>
    <row r="157" spans="3:17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</row>
    <row r="158" spans="3:17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</row>
    <row r="159" spans="3:17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</row>
    <row r="160" spans="3:17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</row>
    <row r="161" spans="3:17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</row>
    <row r="162" spans="3:17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</row>
    <row r="163" spans="3:17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</row>
    <row r="164" spans="3:17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</row>
    <row r="165" spans="3:17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</row>
    <row r="166" spans="3:17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</row>
    <row r="167" spans="3:17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</row>
    <row r="168" spans="3:17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</row>
    <row r="169" spans="3:17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</row>
    <row r="170" spans="3:17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</row>
    <row r="171" spans="3:17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</row>
    <row r="172" spans="3:17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</row>
    <row r="173" spans="3:17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</row>
    <row r="174" spans="3:17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</row>
    <row r="175" spans="3:17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</row>
    <row r="176" spans="3:17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</row>
    <row r="177" spans="3:17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</row>
    <row r="178" spans="3:17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</row>
    <row r="179" spans="3:17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</row>
    <row r="180" spans="3:17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</row>
    <row r="181" spans="3:17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</row>
    <row r="182" spans="3:17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</row>
    <row r="183" spans="3:17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</row>
    <row r="184" spans="3:17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</row>
    <row r="185" spans="3:17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</row>
    <row r="186" spans="3:17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</row>
    <row r="187" spans="3:17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</row>
    <row r="188" spans="3:17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</row>
    <row r="189" spans="3:17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</row>
    <row r="190" spans="3:17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</row>
    <row r="191" spans="3:17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</row>
    <row r="192" spans="3:17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</row>
    <row r="193" spans="3:17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</row>
    <row r="194" spans="3:17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</row>
    <row r="195" spans="3:17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</row>
    <row r="196" spans="3:17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</row>
    <row r="197" spans="3:17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</row>
    <row r="198" spans="3:17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</row>
    <row r="199" spans="3:17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</row>
    <row r="200" spans="3:17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</row>
    <row r="201" spans="3:17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</row>
    <row r="202" spans="3:17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</row>
    <row r="203" spans="3:17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</row>
    <row r="204" spans="3:17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</row>
    <row r="205" spans="3:17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</row>
    <row r="206" spans="3:17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</row>
    <row r="207" spans="3:17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</row>
    <row r="208" spans="3:17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</row>
    <row r="209" spans="3:17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</row>
    <row r="210" spans="3:17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</row>
    <row r="211" spans="3:17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</row>
    <row r="212" spans="3:17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</row>
    <row r="213" spans="3:17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</row>
    <row r="214" spans="3:17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</row>
    <row r="215" spans="3:17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</row>
    <row r="216" spans="3:17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</row>
    <row r="217" spans="3:17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</row>
    <row r="218" spans="3:17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</row>
    <row r="219" spans="3:17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</row>
    <row r="220" spans="3:17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</row>
    <row r="221" spans="3:17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</row>
    <row r="222" spans="3:17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</row>
    <row r="223" spans="3:17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</row>
    <row r="224" spans="3:17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</row>
    <row r="225" spans="3:17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</row>
    <row r="226" spans="3:17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</row>
    <row r="227" spans="3:17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</row>
    <row r="228" spans="3:17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</row>
    <row r="229" spans="3:17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</row>
    <row r="230" spans="3:17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</row>
    <row r="231" spans="3:17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</row>
    <row r="232" spans="3:17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</row>
    <row r="233" spans="3:17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</row>
    <row r="234" spans="3:17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</row>
    <row r="235" spans="3:17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</row>
    <row r="236" spans="3:17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</row>
    <row r="237" spans="3:17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</row>
    <row r="238" spans="3:17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</row>
    <row r="239" spans="3:17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</row>
    <row r="240" spans="3:17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</row>
    <row r="241" spans="3:17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</row>
    <row r="242" spans="3:17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</row>
    <row r="243" spans="3:17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</row>
    <row r="244" spans="3:17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</row>
    <row r="245" spans="3:17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</row>
    <row r="246" spans="3:17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</row>
    <row r="247" spans="3:17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</row>
    <row r="248" spans="3:17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</row>
    <row r="249" spans="3:17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</row>
    <row r="250" spans="3:17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</row>
    <row r="251" spans="3:17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</row>
    <row r="252" spans="3:17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</row>
    <row r="253" spans="3:17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</row>
    <row r="254" spans="3:17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</row>
    <row r="255" spans="3:17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</row>
    <row r="256" spans="3:17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</row>
    <row r="257" spans="3:17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</row>
    <row r="258" spans="3:17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</row>
    <row r="259" spans="3:17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</row>
    <row r="260" spans="3:17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</row>
    <row r="261" spans="3:17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</row>
    <row r="262" spans="3:17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</row>
    <row r="263" spans="3:17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</row>
    <row r="264" spans="3:17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</row>
    <row r="265" spans="3:17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</row>
    <row r="266" spans="3:17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</row>
    <row r="267" spans="3:17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</row>
    <row r="268" spans="3:17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</row>
    <row r="269" spans="3:17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</row>
    <row r="270" spans="3:17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</row>
    <row r="271" spans="3:17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</row>
    <row r="272" spans="3:17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</row>
    <row r="273" spans="3:17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</row>
    <row r="274" spans="3:17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</row>
    <row r="275" spans="3:17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</row>
    <row r="276" spans="3:17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</row>
    <row r="277" spans="3:17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</row>
    <row r="278" spans="3:17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</row>
    <row r="279" spans="3:17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</row>
    <row r="280" spans="3:17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</row>
    <row r="281" spans="3:17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</row>
    <row r="282" spans="3:17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</row>
    <row r="283" spans="3:17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</row>
    <row r="284" spans="3:17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</row>
    <row r="285" spans="3:17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</row>
    <row r="286" spans="3:17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</row>
    <row r="287" spans="3:17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</row>
    <row r="288" spans="3:17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</row>
    <row r="289" spans="3:17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</row>
    <row r="290" spans="3:17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</row>
    <row r="291" spans="3:17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</row>
    <row r="292" spans="3:17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</row>
    <row r="293" spans="3:17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</row>
    <row r="294" spans="3:17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</row>
    <row r="295" spans="3:17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</row>
    <row r="296" spans="3:17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</row>
    <row r="297" spans="3:17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</row>
    <row r="298" spans="3:17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</row>
    <row r="299" spans="3:17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</row>
    <row r="300" spans="3:17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</row>
    <row r="301" spans="3:17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</row>
    <row r="302" spans="3:17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</row>
    <row r="303" spans="3:17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</row>
    <row r="304" spans="3:17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</row>
    <row r="305" spans="3:17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</row>
    <row r="306" spans="3:17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</row>
    <row r="307" spans="3:17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</row>
    <row r="308" spans="3:17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</row>
    <row r="309" spans="3:17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</row>
    <row r="310" spans="3:17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</row>
    <row r="311" spans="3:17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</row>
    <row r="312" spans="3:17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</row>
    <row r="313" spans="3:17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</row>
    <row r="314" spans="3:17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</row>
    <row r="315" spans="3:17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</row>
    <row r="316" spans="3:17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</row>
    <row r="317" spans="3:17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</row>
    <row r="318" spans="3:17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</row>
    <row r="319" spans="3:17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</row>
    <row r="320" spans="3:17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</row>
    <row r="321" spans="3:17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</row>
    <row r="322" spans="3:17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</row>
    <row r="323" spans="3:17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</row>
    <row r="324" spans="3:17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</row>
    <row r="325" spans="3:17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</row>
    <row r="326" spans="3:17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</row>
    <row r="327" spans="3:17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</row>
    <row r="328" spans="3:17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</row>
    <row r="329" spans="3:17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</row>
    <row r="330" spans="3:17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</row>
    <row r="331" spans="3:17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</row>
    <row r="332" spans="3:17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</row>
    <row r="333" spans="3:17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</row>
    <row r="334" spans="3:17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</row>
    <row r="335" spans="3:17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</row>
    <row r="336" spans="3:17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</row>
    <row r="337" spans="3:17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</row>
    <row r="338" spans="3:17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</row>
    <row r="339" spans="3:17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</row>
    <row r="340" spans="3:17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</row>
    <row r="341" spans="3:17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</row>
    <row r="342" spans="3:17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</row>
    <row r="343" spans="3:17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</row>
    <row r="344" spans="3:17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</row>
    <row r="345" spans="3:17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</row>
    <row r="346" spans="3:17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</row>
    <row r="347" spans="3:17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</row>
    <row r="348" spans="3:17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</row>
    <row r="349" spans="3:17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</row>
    <row r="350" spans="3:17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</row>
    <row r="351" spans="3:17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</row>
    <row r="352" spans="3:17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</row>
    <row r="353" spans="3:17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</row>
    <row r="354" spans="3:17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</row>
    <row r="355" spans="3:17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</row>
    <row r="356" spans="3:17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</row>
    <row r="357" spans="3:17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</row>
    <row r="358" spans="3:17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</row>
    <row r="359" spans="3:17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</row>
    <row r="360" spans="3:17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</row>
    <row r="361" spans="3:17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</row>
    <row r="362" spans="3:17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</row>
    <row r="363" spans="3:17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</row>
    <row r="364" spans="3:17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</row>
    <row r="365" spans="3:17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</row>
    <row r="366" spans="3:17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</row>
    <row r="367" spans="3:17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</row>
    <row r="368" spans="3:17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</row>
    <row r="369" spans="3:17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</row>
    <row r="370" spans="3:17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</row>
    <row r="371" spans="3:17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</row>
    <row r="372" spans="3:17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</row>
    <row r="373" spans="3:17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</row>
    <row r="374" spans="3:17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</row>
    <row r="375" spans="3:17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</row>
    <row r="376" spans="3:17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</row>
    <row r="377" spans="3:17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</row>
    <row r="378" spans="3:17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</row>
    <row r="379" spans="3:17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</row>
    <row r="380" spans="3:17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</row>
    <row r="381" spans="3:17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</row>
    <row r="382" spans="3:17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</row>
    <row r="383" spans="3:17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</row>
    <row r="384" spans="3:17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</row>
    <row r="385" spans="3:17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</row>
    <row r="386" spans="3:17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</row>
    <row r="387" spans="3:17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</row>
    <row r="388" spans="3:17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</row>
    <row r="389" spans="3:17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</row>
    <row r="390" spans="3:17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</row>
    <row r="391" spans="3:17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</row>
    <row r="392" spans="3:17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</row>
    <row r="393" spans="3:17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</row>
    <row r="394" spans="3:17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</row>
    <row r="395" spans="3:17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</row>
    <row r="396" spans="3:17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</row>
    <row r="397" spans="3:17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</row>
    <row r="398" spans="3:17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</row>
    <row r="399" spans="3:17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</row>
    <row r="400" spans="3:17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</row>
    <row r="401" spans="3:17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</row>
    <row r="402" spans="3:17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</row>
    <row r="403" spans="3:17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</row>
    <row r="404" spans="3:17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</row>
    <row r="405" spans="3:17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</row>
    <row r="406" spans="3:17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</row>
    <row r="407" spans="3:17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</row>
    <row r="408" spans="3:17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</row>
    <row r="409" spans="3:17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</row>
    <row r="410" spans="3:17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</row>
    <row r="411" spans="3:17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</row>
    <row r="412" spans="3:17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</row>
    <row r="413" spans="3:17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</row>
    <row r="414" spans="3:17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</row>
    <row r="415" spans="3:17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</row>
    <row r="416" spans="3:17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</row>
    <row r="417" spans="3:17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</row>
    <row r="418" spans="3:17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</row>
    <row r="419" spans="3:17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</row>
    <row r="420" spans="3:17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</row>
    <row r="421" spans="3:17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</row>
    <row r="422" spans="3:17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</row>
    <row r="423" spans="3:17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</row>
    <row r="424" spans="3:17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</row>
    <row r="425" spans="3:17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</row>
    <row r="426" spans="3:17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</row>
    <row r="427" spans="3:17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</row>
    <row r="428" spans="3:17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</row>
    <row r="429" spans="3:17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</row>
    <row r="430" spans="3:17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</row>
    <row r="431" spans="3:17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</row>
    <row r="432" spans="3:17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</row>
    <row r="433" spans="3:17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</row>
    <row r="434" spans="3:17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</row>
    <row r="435" spans="3:17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</row>
    <row r="436" spans="3:17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</row>
    <row r="437" spans="3:17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</row>
    <row r="438" spans="3:17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</row>
    <row r="439" spans="3:17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</row>
    <row r="440" spans="3:17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</row>
    <row r="441" spans="3:17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</row>
    <row r="442" spans="3:17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</row>
    <row r="443" spans="3:17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</row>
    <row r="444" spans="3:17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</row>
    <row r="445" spans="3:17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</row>
    <row r="446" spans="3:17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</row>
    <row r="447" spans="3:17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</row>
    <row r="448" spans="3:17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</row>
    <row r="449" spans="3:17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</row>
    <row r="450" spans="3:17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</row>
    <row r="451" spans="3:17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</row>
    <row r="452" spans="3:17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</row>
    <row r="453" spans="3:17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</row>
    <row r="454" spans="3:17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</row>
    <row r="455" spans="3:17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</row>
    <row r="456" spans="3:17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</row>
    <row r="457" spans="3:17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</row>
    <row r="458" spans="3:17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</row>
    <row r="459" spans="3:17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</row>
    <row r="460" spans="3:17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</row>
    <row r="461" spans="3:17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</row>
    <row r="462" spans="3:178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</row>
    <row r="463" spans="3:178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</row>
    <row r="464" spans="3:178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</row>
    <row r="465" spans="3:178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</row>
    <row r="466" spans="3:178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</row>
    <row r="467" spans="3:178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</row>
    <row r="468" spans="3:178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</row>
    <row r="469" spans="3:178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</row>
    <row r="470" spans="3:178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</row>
    <row r="471" spans="3:178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</row>
    <row r="472" spans="3:178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</row>
    <row r="473" spans="3:178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</row>
    <row r="474" spans="3:178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</row>
    <row r="475" spans="3:178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</row>
    <row r="476" spans="3:178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</row>
    <row r="477" spans="3:178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</row>
    <row r="478" spans="3:178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</row>
    <row r="479" spans="3:178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</row>
    <row r="480" spans="3:178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</row>
    <row r="481" spans="3:178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</row>
    <row r="482" spans="3:178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</row>
    <row r="483" spans="3:178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</row>
    <row r="484" spans="3:178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</row>
    <row r="485" spans="3:178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</row>
    <row r="486" spans="3:178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</row>
    <row r="487" spans="3:178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</row>
    <row r="488" spans="3:178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</row>
    <row r="489" spans="3:178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</row>
    <row r="490" spans="3:178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</row>
    <row r="491" spans="3:178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</row>
    <row r="492" spans="3:178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</row>
    <row r="493" spans="3:178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</row>
    <row r="494" spans="3:178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</row>
    <row r="495" spans="3:178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</row>
    <row r="496" spans="3:178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</row>
    <row r="497" spans="3:178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</row>
    <row r="498" spans="3:178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</row>
    <row r="499" spans="3:178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</row>
    <row r="500" spans="3:178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</row>
    <row r="501" spans="3:178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</row>
    <row r="502" spans="3:178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</row>
    <row r="503" spans="3:178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</row>
    <row r="504" spans="3:178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</row>
    <row r="505" spans="3:178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</row>
    <row r="506" spans="3:178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</row>
    <row r="507" spans="3:178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</row>
    <row r="508" spans="3:178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</row>
    <row r="509" spans="3:178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</row>
    <row r="510" spans="3:178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</row>
    <row r="511" spans="3:178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</row>
    <row r="512" spans="3:178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</row>
    <row r="513" spans="3:178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</row>
    <row r="514" spans="3:178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</row>
    <row r="515" spans="3:178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</row>
    <row r="516" spans="3:178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</row>
    <row r="517" spans="3:178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</row>
    <row r="518" spans="3:178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</row>
    <row r="519" spans="3:178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</row>
    <row r="520" spans="3:178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</row>
    <row r="521" spans="3:178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</row>
    <row r="522" spans="3:178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</row>
    <row r="523" spans="3:178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</row>
    <row r="524" spans="3:178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</row>
    <row r="525" spans="3:178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</row>
    <row r="526" spans="3:178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</row>
    <row r="527" spans="3:178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</row>
    <row r="528" spans="3:178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</row>
    <row r="529" spans="3:178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</row>
    <row r="530" spans="3:178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</row>
    <row r="531" spans="3:178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</row>
    <row r="532" spans="3:178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</row>
    <row r="533" spans="3:178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</row>
    <row r="534" spans="3:178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</row>
    <row r="535" spans="3:178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</row>
    <row r="536" spans="3:178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</row>
    <row r="537" spans="3:178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</row>
    <row r="538" spans="3:178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</row>
    <row r="539" spans="3:178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</row>
    <row r="540" spans="3:178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</row>
    <row r="541" spans="3:178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</row>
    <row r="542" spans="3:178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</row>
    <row r="543" spans="3:178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</row>
    <row r="544" spans="3:178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</row>
    <row r="545" spans="3:178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</row>
    <row r="546" spans="3:178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</row>
    <row r="547" spans="3:178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</row>
    <row r="548" spans="3:178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</row>
    <row r="549" spans="3:178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</row>
    <row r="550" spans="3:178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</row>
    <row r="551" spans="3:178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</row>
    <row r="552" spans="3:178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</row>
    <row r="553" spans="3:178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</row>
    <row r="554" spans="3:178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</row>
    <row r="555" spans="3:178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</row>
    <row r="556" spans="3:178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</row>
    <row r="557" spans="3:178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</row>
    <row r="558" spans="3:178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</row>
    <row r="559" spans="3:178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</row>
    <row r="560" spans="3:178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</row>
    <row r="561" spans="3:178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</row>
    <row r="562" spans="3:178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</row>
    <row r="563" spans="3:178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</row>
    <row r="564" spans="3:178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</row>
    <row r="565" spans="3:178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</row>
    <row r="566" spans="3:178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</row>
    <row r="567" spans="3:178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</row>
    <row r="568" spans="3:178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</row>
    <row r="569" spans="3:178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</row>
    <row r="570" spans="3:178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</row>
    <row r="571" spans="3:178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</row>
    <row r="572" spans="3:178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</row>
    <row r="573" spans="3:178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</row>
    <row r="574" spans="3:178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</row>
    <row r="575" spans="3:178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</row>
    <row r="576" spans="3:178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</row>
    <row r="577" spans="3:178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</row>
    <row r="578" spans="3:178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</row>
    <row r="579" spans="3:178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</row>
    <row r="580" spans="3:178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</row>
    <row r="581" spans="3:178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</row>
    <row r="582" spans="3:178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</row>
    <row r="583" spans="3:178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</row>
    <row r="584" spans="3:178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</row>
    <row r="585" spans="3:178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</row>
    <row r="586" spans="3:178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</row>
    <row r="587" spans="3:178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</row>
    <row r="588" spans="3:178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</row>
    <row r="589" spans="3:178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</row>
    <row r="590" spans="3:178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</row>
    <row r="591" spans="3:178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</row>
    <row r="592" spans="3:178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</row>
    <row r="593" spans="3:178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</row>
    <row r="594" spans="3:178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</row>
    <row r="595" spans="3:178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</row>
    <row r="596" spans="3:178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</row>
    <row r="597" spans="3:178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</row>
    <row r="598" spans="3:178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</row>
    <row r="599" spans="3:178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</row>
  </sheetData>
  <hyperlinks>
    <hyperlink ref="A1" location="Main!A1" display="Main" xr:uid="{5A8ECC2A-4319-4B76-B8F7-E2BBA1ED3E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2025-10-11T16:28:58Z</dcterms:created>
  <dcterms:modified xsi:type="dcterms:W3CDTF">2025-10-11T16:53:47Z</dcterms:modified>
</cp:coreProperties>
</file>