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BE83794-D6EA-4BBC-9F12-D49996C5CB7D}" xr6:coauthVersionLast="47" xr6:coauthVersionMax="47" xr10:uidLastSave="{00000000-0000-0000-0000-000000000000}"/>
  <bookViews>
    <workbookView xWindow="19095" yWindow="0" windowWidth="19410" windowHeight="20925" activeTab="1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/>
  <c r="I15" i="5"/>
  <c r="Y46" i="2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I28" i="5" l="1"/>
  <c r="T32" i="4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  <author>tc={6A0FBB0C-E2C5-451B-89D8-64036F47AC91}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  <comment ref="I28" authorId="3" shapeId="0" xr:uid="{6A0FBB0C-E2C5-451B-89D8-64036F47AC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 Growth +1%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<sst xmlns="http://schemas.openxmlformats.org/spreadsheetml/2006/main" count="368" uniqueCount="271">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</sst>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10" fillId="0" borderId="4" xfId="2" applyFont="1" applyBorder="1"/>
    <xf numFmtId="0" fontId="8" fillId="0" borderId="4" xfId="0" applyFont="1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2" fillId="2" borderId="10" xfId="0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168" fontId="2" fillId="2" borderId="11" xfId="1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11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/>
    <xf numFmtId="0" fontId="7" fillId="4" borderId="0" xfId="0" applyFont="1" applyFill="1"/>
    <xf numFmtId="0" fontId="9" fillId="4" borderId="0" xfId="0" applyFont="1" applyFill="1"/>
    <xf numFmtId="0" fontId="11" fillId="0" borderId="0" xfId="0" applyFont="1"/>
    <xf numFmtId="0" fontId="2" fillId="2" borderId="11" xfId="0" applyFont="1" applyFill="1" applyBorder="1" applyAlignment="1">
      <alignment horizontal="center"/>
    </xf>
    <xf numFmtId="0" fontId="8" fillId="0" borderId="0" xfId="0" applyFont="1"/>
    <xf numFmtId="169" fontId="2" fillId="2" borderId="11" xfId="1" applyNumberFormat="1" applyFont="1" applyFill="1" applyBorder="1" applyAlignment="1">
      <alignment horizontal="center"/>
    </xf>
    <xf numFmtId="170" fontId="7" fillId="3" borderId="0" xfId="0" applyNumberFormat="1" applyFont="1" applyFill="1"/>
    <xf numFmtId="167" fontId="2" fillId="0" borderId="0" xfId="0" applyNumberFormat="1" applyFont="1"/>
    <xf numFmtId="0" fontId="12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2" fillId="0" borderId="0" xfId="0" applyFont="1"/>
    <xf numFmtId="9" fontId="12" fillId="0" borderId="0" xfId="1" applyFont="1"/>
    <xf numFmtId="9" fontId="2" fillId="0" borderId="0" xfId="1" applyFont="1"/>
    <xf numFmtId="169" fontId="2" fillId="2" borderId="11" xfId="1" applyNumberFormat="1" applyFont="1" applyFill="1" applyBorder="1" applyAlignment="1">
      <alignment horizontal="right"/>
    </xf>
    <xf numFmtId="0" fontId="8" fillId="5" borderId="6" xfId="0" applyFont="1" applyFill="1" applyBorder="1"/>
    <xf numFmtId="0" fontId="8" fillId="5" borderId="7" xfId="0" applyFont="1" applyFill="1" applyBorder="1"/>
    <xf numFmtId="167" fontId="8" fillId="5" borderId="7" xfId="0" applyNumberFormat="1" applyFont="1" applyFill="1" applyBorder="1"/>
    <xf numFmtId="167" fontId="8" fillId="5" borderId="8" xfId="0" applyNumberFormat="1" applyFont="1" applyFill="1" applyBorder="1"/>
    <xf numFmtId="169" fontId="12" fillId="0" borderId="0" xfId="1" applyNumberFormat="1" applyFont="1"/>
    <xf numFmtId="169" fontId="12" fillId="0" borderId="0" xfId="0" applyNumberFormat="1" applyFont="1"/>
    <xf numFmtId="164" fontId="8" fillId="5" borderId="12" xfId="0" applyNumberFormat="1" applyFont="1" applyFill="1" applyBorder="1"/>
    <xf numFmtId="164" fontId="8" fillId="5" borderId="13" xfId="0" applyNumberFormat="1" applyFont="1" applyFill="1" applyBorder="1"/>
    <xf numFmtId="167" fontId="8" fillId="5" borderId="13" xfId="0" applyNumberFormat="1" applyFont="1" applyFill="1" applyBorder="1"/>
    <xf numFmtId="167" fontId="8" fillId="5" borderId="14" xfId="0" applyNumberFormat="1" applyFont="1" applyFill="1" applyBorder="1"/>
    <xf numFmtId="164" fontId="8" fillId="5" borderId="3" xfId="0" applyNumberFormat="1" applyFont="1" applyFill="1" applyBorder="1"/>
    <xf numFmtId="164" fontId="8" fillId="5" borderId="4" xfId="0" applyNumberFormat="1" applyFont="1" applyFill="1" applyBorder="1"/>
    <xf numFmtId="167" fontId="8" fillId="5" borderId="4" xfId="0" applyNumberFormat="1" applyFont="1" applyFill="1" applyBorder="1"/>
    <xf numFmtId="167" fontId="8" fillId="5" borderId="5" xfId="0" applyNumberFormat="1" applyFont="1" applyFill="1" applyBorder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64" fontId="2" fillId="0" borderId="4" xfId="0" applyNumberFormat="1" applyFont="1" applyBorder="1"/>
    <xf numFmtId="164" fontId="2" fillId="0" borderId="4" xfId="0" applyNumberFormat="1" applyFont="1" applyBorder="1" applyAlignment="1">
      <alignment horizontal="right"/>
    </xf>
    <xf numFmtId="0" fontId="2" fillId="0" borderId="7" xfId="0" applyFont="1" applyBorder="1"/>
    <xf numFmtId="164" fontId="2" fillId="0" borderId="7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6" borderId="12" xfId="0" applyFont="1" applyFill="1" applyBorder="1"/>
    <xf numFmtId="2" fontId="13" fillId="6" borderId="13" xfId="0" applyNumberFormat="1" applyFont="1" applyFill="1" applyBorder="1"/>
    <xf numFmtId="169" fontId="7" fillId="6" borderId="13" xfId="0" applyNumberFormat="1" applyFont="1" applyFill="1" applyBorder="1"/>
    <xf numFmtId="169" fontId="7" fillId="6" borderId="0" xfId="0" applyNumberFormat="1" applyFont="1" applyFill="1"/>
    <xf numFmtId="171" fontId="2" fillId="0" borderId="0" xfId="0" applyNumberFormat="1" applyFont="1"/>
    <xf numFmtId="171" fontId="8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/>
    <xf numFmtId="9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10" fillId="0" borderId="0" xfId="2" applyFont="1"/>
    <xf numFmtId="167" fontId="8" fillId="0" borderId="0" xfId="0" applyNumberFormat="1" applyFont="1"/>
    <xf numFmtId="172" fontId="2" fillId="0" borderId="0" xfId="0" applyNumberFormat="1" applyFont="1"/>
    <xf numFmtId="164" fontId="8" fillId="0" borderId="0" xfId="0" applyNumberFormat="1" applyFont="1"/>
    <xf numFmtId="9" fontId="8" fillId="0" borderId="0" xfId="1" applyFont="1"/>
    <xf numFmtId="169" fontId="2" fillId="0" borderId="0" xfId="1" applyNumberFormat="1" applyFont="1"/>
    <xf numFmtId="0" fontId="11" fillId="0" borderId="6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2" fillId="0" borderId="4" xfId="0" applyNumberFormat="1" applyFont="1" applyBorder="1"/>
    <xf numFmtId="0" fontId="2" fillId="0" borderId="5" xfId="0" applyFont="1" applyBorder="1"/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textRotation="90"/>
    </xf>
    <xf numFmtId="0" fontId="8" fillId="6" borderId="16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169" fontId="8" fillId="0" borderId="0" xfId="1" applyNumberFormat="1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  <threadedComment ref="I28" dT="2025-10-18T12:40:47.40" personId="{2567B180-7FBF-4C5E-A839-9F212724FCA9}" id="{6A0FBB0C-E2C5-451B-89D8-64036F47AC91}">
    <text>Organic Growth +1%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zoomScale="200" zoomScaleNormal="200" workbookViewId="0">
      <selection activeCell="J7" sqref="J7:J8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605.70000000000005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82" t="s">
        <v>224</v>
      </c>
    </row>
    <row r="6" spans="1:10" x14ac:dyDescent="0.2">
      <c r="H6" s="4" t="s">
        <v>3</v>
      </c>
      <c r="I6" s="61">
        <f>I5*I4</f>
        <v>301904.66341620003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82" t="s">
        <v>224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82" t="s">
        <v>224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316109.66341620003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tabSelected="1"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>
        <v>1386</v>
      </c>
      <c r="F9" s="21"/>
      <c r="G9" s="21">
        <v>1305</v>
      </c>
      <c r="H9" s="21">
        <v>1283</v>
      </c>
      <c r="I9" s="21">
        <v>1330</v>
      </c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>
        <v>9151</v>
      </c>
      <c r="F10" s="21"/>
      <c r="G10" s="21">
        <v>10108</v>
      </c>
      <c r="H10" s="21">
        <v>9006</v>
      </c>
      <c r="I10" s="21">
        <v>8497</v>
      </c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>
        <v>2012</v>
      </c>
      <c r="F11" s="21"/>
      <c r="G11" s="21">
        <v>2178</v>
      </c>
      <c r="H11" s="21">
        <v>1904</v>
      </c>
      <c r="I11" s="21">
        <v>1958</v>
      </c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>
        <v>2386</v>
      </c>
      <c r="F12" s="21"/>
      <c r="G12" s="21">
        <v>2482</v>
      </c>
      <c r="H12" s="21">
        <v>2608</v>
      </c>
      <c r="I12" s="21">
        <v>2319</v>
      </c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>
        <v>3927</v>
      </c>
      <c r="F13" s="21"/>
      <c r="G13" s="21">
        <v>4189</v>
      </c>
      <c r="H13" s="21">
        <v>4431</v>
      </c>
      <c r="I13" s="21">
        <v>3992</v>
      </c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>
        <v>214</v>
      </c>
      <c r="F14" s="21"/>
      <c r="G14" s="21">
        <v>49</v>
      </c>
      <c r="H14" s="21">
        <f>609-341</f>
        <v>268</v>
      </c>
      <c r="I14" s="21">
        <v>185</v>
      </c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64">
        <f>+SUM(E9:E14)</f>
        <v>19076</v>
      </c>
      <c r="F15" s="43"/>
      <c r="G15" s="64">
        <f>+SUM(G9:G14)</f>
        <v>20311</v>
      </c>
      <c r="H15" s="64">
        <f>+SUM(H9:H14)</f>
        <v>19500</v>
      </c>
      <c r="I15" s="64">
        <f>+SUM(I9:I14)</f>
        <v>18281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>
        <f t="shared" si="3"/>
        <v>-4.0404040404040442E-2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>
        <f t="shared" si="3"/>
        <v>-7.1467599169489637E-2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>
        <f t="shared" si="3"/>
        <v>-2.6838966202783254E-2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>
        <f t="shared" si="3"/>
        <v>-2.8080469404861641E-2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>
        <f t="shared" si="3"/>
        <v>1.6552075375604769E-2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83">
        <f>+G15/C15-1</f>
        <v>-1.85077800328598E-2</v>
      </c>
      <c r="H28" s="83">
        <f t="shared" ref="H28:J28" si="5">+H15/D15-1</f>
        <v>-7.0676261735690749E-2</v>
      </c>
      <c r="I28" s="83">
        <f t="shared" si="5"/>
        <v>-4.1675403648563591E-2</v>
      </c>
      <c r="J28" s="83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605.70000000000005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302494.16033550003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330662.16033550003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24.056148479378489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-12.028074239689245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4.3658140825190879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3.9047053167164605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12.382959230629519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17.488875037578676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605.70000000000005</v>
      </c>
      <c r="L3" s="4" t="s">
        <v>156</v>
      </c>
      <c r="O3" s="6">
        <f>+J3</f>
        <v>605.70000000000005</v>
      </c>
    </row>
    <row r="4" spans="1:31" x14ac:dyDescent="0.2">
      <c r="B4" s="4" t="s">
        <v>157</v>
      </c>
      <c r="E4" s="7">
        <f ca="1">+TODAY()</f>
        <v>45948</v>
      </c>
      <c r="G4" s="4" t="s">
        <v>158</v>
      </c>
      <c r="J4" s="8">
        <f ca="1">V62</f>
        <v>468.15322097279955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-0.22708730233977292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2830.5240038717029</v>
      </c>
      <c r="N52" s="40">
        <f ca="1">N51/(1+$E$18)^N53</f>
        <v>13816.147524345854</v>
      </c>
      <c r="O52" s="40">
        <f t="shared" ref="O52:U52" ca="1" si="20">O51/(1+$E$18)^O53</f>
        <v>14194.829139998072</v>
      </c>
      <c r="P52" s="40">
        <f t="shared" ca="1" si="20"/>
        <v>14527.430497883874</v>
      </c>
      <c r="Q52" s="40">
        <f t="shared" ca="1" si="20"/>
        <v>14884.921970949443</v>
      </c>
      <c r="R52" s="40">
        <f t="shared" ca="1" si="20"/>
        <v>15195.463063332041</v>
      </c>
      <c r="S52" s="40">
        <f t="shared" ca="1" si="20"/>
        <v>14308.897986357817</v>
      </c>
      <c r="T52" s="40">
        <f t="shared" ca="1" si="20"/>
        <v>13105.69293673404</v>
      </c>
      <c r="U52" s="40">
        <f t="shared" ca="1" si="20"/>
        <v>11994.842409763665</v>
      </c>
      <c r="V52" s="41">
        <f ca="1">V51/(1+$E$18)^V53</f>
        <v>10969.553420693854</v>
      </c>
    </row>
    <row r="53" spans="2:24" x14ac:dyDescent="0.2">
      <c r="B53" s="4" t="s">
        <v>190</v>
      </c>
      <c r="M53" s="42">
        <f ca="1">YEARFRAC(E4,E5)</f>
        <v>0.20277777777777778</v>
      </c>
      <c r="N53" s="42">
        <f ca="1">M53+1</f>
        <v>1.2027777777777777</v>
      </c>
      <c r="O53" s="42">
        <f ca="1">N53+1</f>
        <v>2.2027777777777775</v>
      </c>
      <c r="P53" s="42">
        <f t="shared" ref="P53:V53" ca="1" si="21">O53+1</f>
        <v>3.2027777777777775</v>
      </c>
      <c r="Q53" s="42">
        <f t="shared" ca="1" si="21"/>
        <v>4.2027777777777775</v>
      </c>
      <c r="R53" s="42">
        <f t="shared" ca="1" si="21"/>
        <v>5.2027777777777775</v>
      </c>
      <c r="S53" s="42">
        <f t="shared" ca="1" si="21"/>
        <v>6.2027777777777775</v>
      </c>
      <c r="T53" s="42">
        <f t="shared" ca="1" si="21"/>
        <v>7.2027777777777775</v>
      </c>
      <c r="U53" s="42">
        <f t="shared" ca="1" si="21"/>
        <v>8.2027777777777775</v>
      </c>
      <c r="V53" s="42">
        <f t="shared" ca="1" si="21"/>
        <v>9.2027777777777775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125828.30295393034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121722.64488328765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247550.947837218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233345.947837218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468.15322097279955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468.15322097279955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468.15322097279955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748.15676246086468</v>
      </c>
      <c r="E70" s="55">
        <v>777.71494651584976</v>
      </c>
      <c r="F70" s="55">
        <v>814.36174484646506</v>
      </c>
      <c r="G70" s="56">
        <v>861.13513499940836</v>
      </c>
      <c r="H70" s="55">
        <v>923.0984128858446</v>
      </c>
      <c r="I70" s="55">
        <v>1009.3655111458693</v>
      </c>
      <c r="J70" s="55">
        <v>1138.1642950596733</v>
      </c>
      <c r="M70" s="80"/>
      <c r="N70" s="54">
        <v>0.06</v>
      </c>
      <c r="O70" s="55">
        <f t="dataTable" ref="O70:U76" dt2D="1" dtr="1" r1="E20" r2="E18" ca="1"/>
        <v>768.31918891466137</v>
      </c>
      <c r="P70" s="55">
        <v>787.07726725724785</v>
      </c>
      <c r="Q70" s="55">
        <v>802.08372993131729</v>
      </c>
      <c r="R70" s="56">
        <v>814.36174484646506</v>
      </c>
      <c r="S70" s="55">
        <v>824.5934239424214</v>
      </c>
      <c r="T70" s="55">
        <v>833.25099856207669</v>
      </c>
      <c r="U70" s="55">
        <v>840.67177680749569</v>
      </c>
    </row>
    <row r="71" spans="1:22" x14ac:dyDescent="0.2">
      <c r="B71" s="80"/>
      <c r="C71" s="54">
        <v>7.0000000000000007E-2</v>
      </c>
      <c r="D71" s="55">
        <v>620.04867922211736</v>
      </c>
      <c r="E71" s="55">
        <v>635.47231810935557</v>
      </c>
      <c r="F71" s="55">
        <v>653.75986911969062</v>
      </c>
      <c r="G71" s="56">
        <v>675.86596962748763</v>
      </c>
      <c r="H71" s="55">
        <v>703.22257569429564</v>
      </c>
      <c r="I71" s="55">
        <v>738.07990398826166</v>
      </c>
      <c r="J71" s="55">
        <v>784.18831562296486</v>
      </c>
      <c r="M71" s="80"/>
      <c r="N71" s="54">
        <v>7.0000000000000007E-2</v>
      </c>
      <c r="O71" s="55">
        <v>619.97507400400036</v>
      </c>
      <c r="P71" s="55">
        <v>633.73924979187416</v>
      </c>
      <c r="Q71" s="55">
        <v>644.75059042217333</v>
      </c>
      <c r="R71" s="56">
        <v>653.75986911969062</v>
      </c>
      <c r="S71" s="55">
        <v>661.26760136762164</v>
      </c>
      <c r="T71" s="55">
        <v>667.62029788510199</v>
      </c>
      <c r="U71" s="55">
        <v>673.06546632865638</v>
      </c>
    </row>
    <row r="72" spans="1:22" x14ac:dyDescent="0.2">
      <c r="B72" s="80"/>
      <c r="C72" s="54">
        <v>0.08</v>
      </c>
      <c r="D72" s="56">
        <v>528.196410832536</v>
      </c>
      <c r="E72" s="56">
        <v>536.42686671259492</v>
      </c>
      <c r="F72" s="56">
        <v>545.86014970367728</v>
      </c>
      <c r="G72" s="56">
        <v>556.82430356333487</v>
      </c>
      <c r="H72" s="56">
        <v>569.7785895521406</v>
      </c>
      <c r="I72" s="56">
        <v>585.38638504647679</v>
      </c>
      <c r="J72" s="56">
        <v>604.64275611091773</v>
      </c>
      <c r="M72" s="80"/>
      <c r="N72" s="54">
        <v>0.08</v>
      </c>
      <c r="O72" s="56">
        <v>520.01607274876983</v>
      </c>
      <c r="P72" s="56">
        <v>530.54514113780624</v>
      </c>
      <c r="Q72" s="56">
        <v>538.96839584903535</v>
      </c>
      <c r="R72" s="56">
        <v>545.86014970367728</v>
      </c>
      <c r="S72" s="56">
        <v>551.60327791587883</v>
      </c>
      <c r="T72" s="56">
        <v>556.46284794158805</v>
      </c>
      <c r="U72" s="56">
        <v>560.62819367791019</v>
      </c>
    </row>
    <row r="73" spans="1:22" x14ac:dyDescent="0.2">
      <c r="B73" s="80"/>
      <c r="C73" s="54">
        <v>0.09</v>
      </c>
      <c r="D73" s="55">
        <v>459.04199060833474</v>
      </c>
      <c r="E73" s="55">
        <v>463.35596975413722</v>
      </c>
      <c r="F73" s="55">
        <v>468.15322097279955</v>
      </c>
      <c r="G73" s="56">
        <v>473.54526858882735</v>
      </c>
      <c r="H73" s="55">
        <v>479.68081170156262</v>
      </c>
      <c r="I73" s="55">
        <v>486.76262181010696</v>
      </c>
      <c r="J73" s="55">
        <v>495.07457901320316</v>
      </c>
      <c r="M73" s="80"/>
      <c r="N73" s="54">
        <v>0.09</v>
      </c>
      <c r="O73" s="55">
        <v>447.80258964779074</v>
      </c>
      <c r="P73" s="55">
        <v>456.09358759501652</v>
      </c>
      <c r="Q73" s="55">
        <v>462.72638595279716</v>
      </c>
      <c r="R73" s="56">
        <v>468.15322097279955</v>
      </c>
      <c r="S73" s="55">
        <v>472.67558348946812</v>
      </c>
      <c r="T73" s="55">
        <v>476.50219792664927</v>
      </c>
      <c r="U73" s="55">
        <v>479.78215315851884</v>
      </c>
    </row>
    <row r="74" spans="1:22" x14ac:dyDescent="0.2">
      <c r="B74" s="80"/>
      <c r="C74" s="54">
        <v>0.1</v>
      </c>
      <c r="D74" s="55">
        <v>405.04930570159445</v>
      </c>
      <c r="E74" s="55">
        <v>407.13620723044329</v>
      </c>
      <c r="F74" s="55">
        <v>409.37696879157988</v>
      </c>
      <c r="G74" s="56">
        <v>411.80236239146166</v>
      </c>
      <c r="H74" s="55">
        <v>414.45195203839154</v>
      </c>
      <c r="I74" s="55">
        <v>417.37747528168796</v>
      </c>
      <c r="J74" s="55">
        <v>420.64791552044284</v>
      </c>
      <c r="M74" s="80"/>
      <c r="N74" s="54">
        <v>0.1</v>
      </c>
      <c r="O74" s="55">
        <v>393.00556199237712</v>
      </c>
      <c r="P74" s="55">
        <v>399.67539439205228</v>
      </c>
      <c r="Q74" s="55">
        <v>405.01126031179246</v>
      </c>
      <c r="R74" s="56">
        <v>409.37696879157988</v>
      </c>
      <c r="S74" s="55">
        <v>413.01505919140271</v>
      </c>
      <c r="T74" s="55">
        <v>416.09344337586822</v>
      </c>
      <c r="U74" s="55">
        <v>418.73205839112438</v>
      </c>
    </row>
    <row r="75" spans="1:22" x14ac:dyDescent="0.2">
      <c r="B75" s="80"/>
      <c r="C75" s="54">
        <v>0.11</v>
      </c>
      <c r="D75" s="55">
        <v>361.69358713067248</v>
      </c>
      <c r="E75" s="55">
        <v>362.48120386941554</v>
      </c>
      <c r="F75" s="55">
        <v>363.26882060815865</v>
      </c>
      <c r="G75" s="56">
        <v>364.05643734690159</v>
      </c>
      <c r="H75" s="55">
        <v>364.84405408564464</v>
      </c>
      <c r="I75" s="55">
        <v>365.63167082438775</v>
      </c>
      <c r="J75" s="55">
        <v>366.41928756313081</v>
      </c>
      <c r="M75" s="80"/>
      <c r="N75" s="54">
        <v>0.11</v>
      </c>
      <c r="O75" s="55">
        <v>349.87933604952656</v>
      </c>
      <c r="P75" s="55">
        <v>355.3343112400803</v>
      </c>
      <c r="Q75" s="55">
        <v>359.69829139252334</v>
      </c>
      <c r="R75" s="56">
        <v>363.26882060815865</v>
      </c>
      <c r="S75" s="55">
        <v>366.244261621188</v>
      </c>
      <c r="T75" s="55">
        <v>368.76194247836668</v>
      </c>
      <c r="U75" s="55">
        <v>370.91995464166268</v>
      </c>
    </row>
    <row r="76" spans="1:22" x14ac:dyDescent="0.2">
      <c r="B76" s="81"/>
      <c r="C76" s="54">
        <v>0.12</v>
      </c>
      <c r="D76" s="55">
        <v>326.0929491441853</v>
      </c>
      <c r="E76" s="55">
        <v>326.11492550486525</v>
      </c>
      <c r="F76" s="55">
        <v>326.06657751136936</v>
      </c>
      <c r="G76" s="56">
        <v>325.93680131830121</v>
      </c>
      <c r="H76" s="55">
        <v>325.71202555906575</v>
      </c>
      <c r="I76" s="55">
        <v>325.37548560433908</v>
      </c>
      <c r="J76" s="55">
        <v>324.90622566746674</v>
      </c>
      <c r="M76" s="81"/>
      <c r="N76" s="54">
        <v>0.12</v>
      </c>
      <c r="O76" s="55">
        <v>314.97071300405042</v>
      </c>
      <c r="P76" s="55">
        <v>319.4912503959211</v>
      </c>
      <c r="Q76" s="55">
        <v>323.10768030941767</v>
      </c>
      <c r="R76" s="56">
        <v>326.06657751136936</v>
      </c>
      <c r="S76" s="55">
        <v>328.53232517966245</v>
      </c>
      <c r="T76" s="55">
        <v>330.61872705283355</v>
      </c>
      <c r="U76" s="55">
        <v>332.40707151555159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2025-10-18T12:40:50Z</dcterms:modified>
</cp:coreProperties>
</file>