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9B557DD-84E9-4755-BF15-6CFE8B6AFA37}" xr6:coauthVersionLast="47" xr6:coauthVersionMax="47" xr10:uidLastSave="{00000000-0000-0000-0000-000000000000}"/>
  <bookViews>
    <workbookView xWindow="19095" yWindow="0" windowWidth="19410" windowHeight="20925" xr2:uid="{7FC89B50-7A2A-42F7-98A4-0AF980BF67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H6" i="2"/>
  <c r="D19" i="2"/>
  <c r="H19" i="2"/>
  <c r="H16" i="2"/>
  <c r="H13" i="2"/>
  <c r="J6" i="1"/>
  <c r="G16" i="2"/>
  <c r="C16" i="2"/>
  <c r="C19" i="2"/>
  <c r="J24" i="2"/>
  <c r="I24" i="2"/>
  <c r="G19" i="2"/>
  <c r="F13" i="2"/>
  <c r="F17" i="2" s="1"/>
  <c r="F20" i="2" s="1"/>
  <c r="F22" i="2" s="1"/>
  <c r="F24" i="2" s="1"/>
  <c r="F26" i="2" s="1"/>
  <c r="E13" i="2"/>
  <c r="E17" i="2" s="1"/>
  <c r="E20" i="2" s="1"/>
  <c r="E22" i="2" s="1"/>
  <c r="E24" i="2" s="1"/>
  <c r="E26" i="2" s="1"/>
  <c r="D13" i="2"/>
  <c r="D17" i="2" s="1"/>
  <c r="C13" i="2"/>
  <c r="G13" i="2"/>
  <c r="J4" i="1"/>
  <c r="H17" i="2" l="1"/>
  <c r="H20" i="2" s="1"/>
  <c r="H22" i="2" s="1"/>
  <c r="H24" i="2" s="1"/>
  <c r="H26" i="2" s="1"/>
  <c r="C17" i="2"/>
  <c r="C20" i="2" s="1"/>
  <c r="C22" i="2" s="1"/>
  <c r="C24" i="2" s="1"/>
  <c r="C26" i="2" s="1"/>
  <c r="G17" i="2"/>
  <c r="G20" i="2" s="1"/>
  <c r="G22" i="2" s="1"/>
  <c r="G24" i="2" s="1"/>
  <c r="G26" i="2" s="1"/>
  <c r="D20" i="2"/>
  <c r="D22" i="2" s="1"/>
  <c r="D24" i="2" s="1"/>
  <c r="D26" i="2" s="1"/>
  <c r="J7" i="1"/>
</calcChain>
</file>

<file path=xl/sharedStrings.xml><?xml version="1.0" encoding="utf-8"?>
<sst xmlns="http://schemas.openxmlformats.org/spreadsheetml/2006/main" count="44" uniqueCount="39">
  <si>
    <t>Waste Management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</si>
  <si>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</si>
  <si>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</si>
  <si>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</si>
  <si>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</si>
  <si>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</si>
  <si>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</si>
  <si>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</si>
  <si>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</si>
  <si>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</si>
  <si>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</si>
  <si>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</si>
  <si>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</si>
  <si>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</si>
  <si>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</si>
  <si>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</si>
  <si>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</si>
  <si>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</si>
  <si>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</si>
  <si>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SG&amp;A</t>
  </si>
  <si>
    <t>D&amp;A</t>
  </si>
  <si>
    <t>Gross Profit</t>
  </si>
  <si>
    <t>Restructuring and other</t>
  </si>
  <si>
    <t>Operating Income</t>
  </si>
  <si>
    <t>Interest Expense</t>
  </si>
  <si>
    <t>Other Income</t>
  </si>
  <si>
    <t>Pretax Income</t>
  </si>
  <si>
    <t>Tax Expense</t>
  </si>
  <si>
    <t>Net Income</t>
  </si>
  <si>
    <t>Minority Interest</t>
  </si>
  <si>
    <t>Net Income to Company</t>
  </si>
  <si>
    <t>EPS</t>
  </si>
  <si>
    <t>East Tier</t>
  </si>
  <si>
    <t>West Tier</t>
  </si>
  <si>
    <t>Other</t>
  </si>
  <si>
    <t>Collection &amp; Disposal</t>
  </si>
  <si>
    <t>Recycling Processing and Sales</t>
  </si>
  <si>
    <t>WM Renewable Energe</t>
  </si>
  <si>
    <t>WM Healthcare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</si>
</sst>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1" applyFont="1"/>
    <xf numFmtId="164" fontId="4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606B-DCB1-43F2-9FA1-EBFA5F6C6EF1}">
  <dimension ref="A1:K7"/>
  <sheetViews>
    <sheetView tabSelected="1" topLeftCell="C1" zoomScale="200" zoomScaleNormal="200" workbookViewId="0">
      <selection activeCell="G13" sqref="G13:G14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219.04</v>
      </c>
    </row>
    <row r="3" spans="1:11" x14ac:dyDescent="0.2">
      <c r="I3" s="2" t="s">
        <v>3</v>
      </c>
      <c r="J3" s="3">
        <v>402.83031499999998</v>
      </c>
      <c r="K3" s="9" t="s">
        <v>14</v>
      </c>
    </row>
    <row r="4" spans="1:11" x14ac:dyDescent="0.2">
      <c r="I4" s="2" t="s">
        <v>4</v>
      </c>
      <c r="J4" s="3">
        <f>+J2*J3</f>
        <v>88235.952197599996</v>
      </c>
    </row>
    <row r="5" spans="1:11" x14ac:dyDescent="0.2">
      <c r="I5" s="2" t="s">
        <v>5</v>
      </c>
      <c r="J5" s="3">
        <v>440</v>
      </c>
      <c r="K5" s="9" t="s">
        <v>14</v>
      </c>
    </row>
    <row r="6" spans="1:11" x14ac:dyDescent="0.2">
      <c r="I6" s="2" t="s">
        <v>6</v>
      </c>
      <c r="J6" s="3">
        <f>23056+964</f>
        <v>24020</v>
      </c>
      <c r="K6" s="9" t="s">
        <v>14</v>
      </c>
    </row>
    <row r="7" spans="1:11" x14ac:dyDescent="0.2">
      <c r="I7" s="2" t="s">
        <v>7</v>
      </c>
      <c r="J7" s="3">
        <f>+J4-J5+J6</f>
        <v>111815.9521976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60F3-EA11-46AC-B8AD-09D0767EC4B8}">
  <dimension ref="A1:BT474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24" sqref="H24"/>
    </sheetView>
  </sheetViews>
  <sheetFormatPr defaultRowHeight="12.75" x14ac:dyDescent="0.2"/>
  <cols>
    <col min="1" max="1" width="5.42578125" style="2" bestFit="1" customWidth="1"/>
    <col min="2" max="2" width="32.42578125" style="2" customWidth="1"/>
    <col min="3" max="16384" width="9.140625" style="2"/>
  </cols>
  <sheetData>
    <row r="1" spans="1:72" x14ac:dyDescent="0.2">
      <c r="A1" s="5" t="s">
        <v>9</v>
      </c>
    </row>
    <row r="2" spans="1:72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72" x14ac:dyDescent="0.2">
      <c r="B3" s="10" t="s">
        <v>32</v>
      </c>
      <c r="C3" s="3"/>
      <c r="D3" s="3">
        <v>2178</v>
      </c>
      <c r="E3" s="3"/>
      <c r="F3" s="3"/>
      <c r="G3" s="3"/>
      <c r="H3" s="3">
        <v>2292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x14ac:dyDescent="0.2">
      <c r="B4" s="10" t="s">
        <v>33</v>
      </c>
      <c r="C4" s="3"/>
      <c r="D4" s="3">
        <v>2076</v>
      </c>
      <c r="E4" s="3"/>
      <c r="F4" s="3"/>
      <c r="G4" s="3"/>
      <c r="H4" s="3">
        <v>2251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x14ac:dyDescent="0.2">
      <c r="B5" s="10" t="s">
        <v>34</v>
      </c>
      <c r="C5" s="3"/>
      <c r="D5" s="3">
        <v>668</v>
      </c>
      <c r="E5" s="3"/>
      <c r="F5" s="3"/>
      <c r="G5" s="3"/>
      <c r="H5" s="3">
        <v>738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x14ac:dyDescent="0.2">
      <c r="B6" s="10" t="s">
        <v>35</v>
      </c>
      <c r="C6" s="3"/>
      <c r="D6" s="3">
        <f>+SUM(D3:D5)</f>
        <v>4922</v>
      </c>
      <c r="E6" s="3"/>
      <c r="F6" s="3"/>
      <c r="G6" s="3"/>
      <c r="H6" s="3">
        <f>+SUM(H3:H5)</f>
        <v>5281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x14ac:dyDescent="0.2">
      <c r="B7" s="10" t="s">
        <v>36</v>
      </c>
      <c r="C7" s="3"/>
      <c r="D7" s="3">
        <v>405</v>
      </c>
      <c r="E7" s="3"/>
      <c r="F7" s="3"/>
      <c r="G7" s="3"/>
      <c r="H7" s="3">
        <v>381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x14ac:dyDescent="0.2">
      <c r="B8" s="10" t="s">
        <v>37</v>
      </c>
      <c r="C8" s="3"/>
      <c r="D8" s="3">
        <v>69</v>
      </c>
      <c r="E8" s="3"/>
      <c r="F8" s="3"/>
      <c r="G8" s="3"/>
      <c r="H8" s="3">
        <v>115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x14ac:dyDescent="0.2">
      <c r="B9" s="10" t="s">
        <v>38</v>
      </c>
      <c r="C9" s="3"/>
      <c r="D9" s="3">
        <v>6</v>
      </c>
      <c r="E9" s="3"/>
      <c r="F9" s="3"/>
      <c r="G9" s="3"/>
      <c r="H9" s="3">
        <v>646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x14ac:dyDescent="0.2">
      <c r="B10" s="10" t="s">
        <v>34</v>
      </c>
      <c r="C10" s="3"/>
      <c r="D10" s="3">
        <v>0</v>
      </c>
      <c r="E10" s="3"/>
      <c r="F10" s="3"/>
      <c r="G10" s="3"/>
      <c r="H10" s="3">
        <v>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1" t="s">
        <v>17</v>
      </c>
      <c r="C11" s="6">
        <v>5159</v>
      </c>
      <c r="D11" s="6">
        <v>5402</v>
      </c>
      <c r="E11" s="6"/>
      <c r="F11" s="6"/>
      <c r="G11" s="6">
        <v>6018</v>
      </c>
      <c r="H11" s="6">
        <v>6430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x14ac:dyDescent="0.2">
      <c r="B12" s="2" t="s">
        <v>18</v>
      </c>
      <c r="C12" s="3">
        <v>3140</v>
      </c>
      <c r="D12" s="3">
        <v>3291</v>
      </c>
      <c r="E12" s="3"/>
      <c r="F12" s="3"/>
      <c r="G12" s="3">
        <v>3647</v>
      </c>
      <c r="H12" s="3">
        <v>3839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2">
      <c r="B13" s="2" t="s">
        <v>21</v>
      </c>
      <c r="C13" s="3">
        <f t="shared" ref="C13:F13" si="0">+C11-C12</f>
        <v>2019</v>
      </c>
      <c r="D13" s="3">
        <f t="shared" si="0"/>
        <v>2111</v>
      </c>
      <c r="E13" s="3">
        <f t="shared" si="0"/>
        <v>0</v>
      </c>
      <c r="F13" s="3">
        <f t="shared" si="0"/>
        <v>0</v>
      </c>
      <c r="G13" s="3">
        <f>+G11-G12</f>
        <v>2371</v>
      </c>
      <c r="H13" s="3">
        <f>+H11-H12</f>
        <v>2591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x14ac:dyDescent="0.2">
      <c r="B14" s="2" t="s">
        <v>19</v>
      </c>
      <c r="C14" s="3">
        <v>491</v>
      </c>
      <c r="D14" s="3">
        <v>501</v>
      </c>
      <c r="E14" s="3"/>
      <c r="F14" s="3"/>
      <c r="G14" s="3">
        <v>687</v>
      </c>
      <c r="H14" s="3">
        <v>696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x14ac:dyDescent="0.2">
      <c r="B15" s="2" t="s">
        <v>20</v>
      </c>
      <c r="C15" s="3">
        <v>514</v>
      </c>
      <c r="D15" s="3">
        <v>543</v>
      </c>
      <c r="E15" s="3"/>
      <c r="F15" s="3"/>
      <c r="G15" s="3">
        <v>656</v>
      </c>
      <c r="H15" s="3">
        <v>708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x14ac:dyDescent="0.2">
      <c r="B16" s="2" t="s">
        <v>22</v>
      </c>
      <c r="C16" s="3">
        <f>0-2</f>
        <v>-2</v>
      </c>
      <c r="D16" s="3">
        <v>58</v>
      </c>
      <c r="E16" s="3"/>
      <c r="F16" s="3"/>
      <c r="G16" s="3">
        <f>13+2</f>
        <v>15</v>
      </c>
      <c r="H16" s="3">
        <f>12+24</f>
        <v>36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2:72" x14ac:dyDescent="0.2">
      <c r="B17" s="2" t="s">
        <v>23</v>
      </c>
      <c r="C17" s="3">
        <f>+C13-SUM(C14:C16)</f>
        <v>1016</v>
      </c>
      <c r="D17" s="3">
        <f>+D13-SUM(D14:D16)</f>
        <v>1009</v>
      </c>
      <c r="E17" s="3">
        <f>+E13-SUM(E14:E16)</f>
        <v>0</v>
      </c>
      <c r="F17" s="3">
        <f>+F13-SUM(F14:F16)</f>
        <v>0</v>
      </c>
      <c r="G17" s="3">
        <f>+G13-SUM(G14:G16)</f>
        <v>1013</v>
      </c>
      <c r="H17" s="3">
        <f>+H13-SUM(H14:H16)</f>
        <v>1151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2:72" x14ac:dyDescent="0.2">
      <c r="B18" s="2" t="s">
        <v>24</v>
      </c>
      <c r="C18" s="3">
        <v>130</v>
      </c>
      <c r="D18" s="3">
        <v>136</v>
      </c>
      <c r="E18" s="3"/>
      <c r="F18" s="3"/>
      <c r="G18" s="3">
        <v>232</v>
      </c>
      <c r="H18" s="3">
        <v>232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2:72" x14ac:dyDescent="0.2">
      <c r="B19" s="2" t="s">
        <v>25</v>
      </c>
      <c r="C19" s="3">
        <f>-19+2</f>
        <v>-17</v>
      </c>
      <c r="D19" s="3">
        <f>22-1</f>
        <v>21</v>
      </c>
      <c r="E19" s="3"/>
      <c r="F19" s="3"/>
      <c r="G19" s="3">
        <f>5+2</f>
        <v>7</v>
      </c>
      <c r="H19" s="3">
        <f>2+7</f>
        <v>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2:72" x14ac:dyDescent="0.2">
      <c r="B20" s="2" t="s">
        <v>26</v>
      </c>
      <c r="C20" s="3">
        <f t="shared" ref="C20:F20" si="1">+C17-C18+C19</f>
        <v>869</v>
      </c>
      <c r="D20" s="3">
        <f t="shared" si="1"/>
        <v>894</v>
      </c>
      <c r="E20" s="3">
        <f t="shared" si="1"/>
        <v>0</v>
      </c>
      <c r="F20" s="3">
        <f t="shared" si="1"/>
        <v>0</v>
      </c>
      <c r="G20" s="3">
        <f>+G17-G18+G19</f>
        <v>788</v>
      </c>
      <c r="H20" s="3">
        <f t="shared" ref="H20" si="2">+H17-H18+H19</f>
        <v>928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2:72" x14ac:dyDescent="0.2">
      <c r="B21" s="2" t="s">
        <v>27</v>
      </c>
      <c r="C21" s="3">
        <v>162</v>
      </c>
      <c r="D21" s="3">
        <v>214</v>
      </c>
      <c r="E21" s="3"/>
      <c r="F21" s="3"/>
      <c r="G21" s="3">
        <v>151</v>
      </c>
      <c r="H21" s="3">
        <v>201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2:72" x14ac:dyDescent="0.2">
      <c r="B22" s="2" t="s">
        <v>28</v>
      </c>
      <c r="C22" s="3">
        <f>+C20-C21</f>
        <v>707</v>
      </c>
      <c r="D22" s="3">
        <f t="shared" ref="D22:F22" si="3">+D20-D21</f>
        <v>680</v>
      </c>
      <c r="E22" s="3">
        <f t="shared" si="3"/>
        <v>0</v>
      </c>
      <c r="F22" s="3">
        <f t="shared" si="3"/>
        <v>0</v>
      </c>
      <c r="G22" s="3">
        <f>+G20-G21</f>
        <v>637</v>
      </c>
      <c r="H22" s="3">
        <f>+H20-H21</f>
        <v>727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2:72" x14ac:dyDescent="0.2">
      <c r="B23" s="2" t="s">
        <v>29</v>
      </c>
      <c r="C23" s="3">
        <v>-1</v>
      </c>
      <c r="D23" s="3">
        <v>0</v>
      </c>
      <c r="E23" s="3"/>
      <c r="F23" s="3"/>
      <c r="G23" s="3">
        <v>0</v>
      </c>
      <c r="H23" s="3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2:72" x14ac:dyDescent="0.2">
      <c r="B24" s="2" t="s">
        <v>30</v>
      </c>
      <c r="C24" s="3">
        <f t="shared" ref="C24:F24" si="4">+C22-C23</f>
        <v>708</v>
      </c>
      <c r="D24" s="3">
        <f t="shared" si="4"/>
        <v>680</v>
      </c>
      <c r="E24" s="3">
        <f t="shared" si="4"/>
        <v>0</v>
      </c>
      <c r="F24" s="3">
        <f t="shared" si="4"/>
        <v>0</v>
      </c>
      <c r="G24" s="3">
        <f>+G22-G23</f>
        <v>637</v>
      </c>
      <c r="H24" s="3">
        <f t="shared" ref="H24:J24" si="5">+H22-H23</f>
        <v>726</v>
      </c>
      <c r="I24" s="3">
        <f t="shared" si="5"/>
        <v>0</v>
      </c>
      <c r="J24" s="3">
        <f t="shared" si="5"/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2:72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2:72" x14ac:dyDescent="0.2">
      <c r="B26" s="2" t="s">
        <v>31</v>
      </c>
      <c r="C26" s="7">
        <f>+C24/C27</f>
        <v>1.7642661350610516</v>
      </c>
      <c r="D26" s="7">
        <f t="shared" ref="D26:H26" si="6">+D24/D27</f>
        <v>1.6953378209922711</v>
      </c>
      <c r="E26" s="7" t="e">
        <f t="shared" si="6"/>
        <v>#DIV/0!</v>
      </c>
      <c r="F26" s="7" t="e">
        <f t="shared" si="6"/>
        <v>#DIV/0!</v>
      </c>
      <c r="G26" s="7">
        <f t="shared" si="6"/>
        <v>1.5830019880715707</v>
      </c>
      <c r="H26" s="7">
        <f t="shared" si="6"/>
        <v>1.8032786885245902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2:72" x14ac:dyDescent="0.2">
      <c r="B27" s="2" t="s">
        <v>3</v>
      </c>
      <c r="C27" s="8">
        <v>401.3</v>
      </c>
      <c r="D27" s="8">
        <v>401.1</v>
      </c>
      <c r="E27" s="8"/>
      <c r="F27" s="8"/>
      <c r="G27" s="8">
        <v>402.4</v>
      </c>
      <c r="H27" s="8">
        <v>402.6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2:72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2:72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2:72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2:72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2:72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3:72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3:7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3:7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3:7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3:7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3:7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3:7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3:7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3:7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3:7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3:7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3:7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3:7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3:7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3:7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3:7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3:7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3:7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3:7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3:7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3:7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3:7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3:7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3:7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3:7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3:7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3:7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3:7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3:7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3:7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3:7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3:7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3:7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3:7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3:7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3:7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3:7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3:7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3:7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3:7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3:7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3:7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3:7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3:7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3:7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3:7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3:7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3:7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3:7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3:7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3:7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3:7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3:7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3:7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3:7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3:7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3:7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3:7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3:7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3:7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3:7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3:7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3:7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3:7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3:7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3:7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3:7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3:7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3:7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3:7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3:7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3:7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3:7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3:7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3:7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3:7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3:7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3:7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3:7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3:7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3:7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3:7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3:7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3:7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3:7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3:7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3:7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3:7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3:7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3:7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3:7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3:7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3:7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3:7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3:7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3:7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3:7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3:7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3:7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3:7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3:7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3:7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3:7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3:7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3:7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3:7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3:7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3:7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3:7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3:7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3:7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3:7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3:7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3:7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3:7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3:7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3:7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3:7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3:7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3:7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3:7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3:7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3:7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3:7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3:7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3:7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3:7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3:7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3:7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3:7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3:7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3:7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3:7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3:7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3:7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3:7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3:7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3:7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3:7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3:7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3:7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3:7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3:7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3:7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3:7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3:7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3:7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3:7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3:7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3:7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3:7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3:7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3:7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3:7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3:7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3:7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3:7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3:7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3:7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3:7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3:7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3:7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3:7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3:7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3:7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3:7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3:7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3:7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3:7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3:7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3:7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  <row r="205" spans="3:7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</row>
    <row r="206" spans="3:7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</row>
    <row r="207" spans="3:7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</row>
    <row r="208" spans="3:7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</row>
    <row r="209" spans="3:7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</row>
    <row r="210" spans="3:7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</row>
    <row r="211" spans="3:7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</row>
    <row r="212" spans="3:7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</row>
    <row r="213" spans="3:7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</row>
    <row r="214" spans="3:7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</row>
    <row r="215" spans="3:7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</row>
    <row r="216" spans="3:7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</row>
    <row r="217" spans="3:7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</row>
    <row r="218" spans="3:7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</row>
    <row r="219" spans="3:7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</row>
    <row r="220" spans="3:7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</row>
    <row r="221" spans="3:7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</row>
    <row r="222" spans="3:7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</row>
    <row r="223" spans="3:7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</row>
    <row r="224" spans="3:7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</row>
    <row r="225" spans="3:7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</row>
    <row r="226" spans="3:7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</row>
    <row r="227" spans="3:7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</row>
    <row r="228" spans="3:7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</row>
    <row r="229" spans="3:7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</row>
    <row r="230" spans="3:7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</row>
    <row r="231" spans="3:7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</row>
    <row r="232" spans="3:7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</row>
    <row r="233" spans="3:7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</row>
    <row r="234" spans="3:7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</row>
    <row r="235" spans="3:7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</row>
    <row r="236" spans="3:7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</row>
    <row r="237" spans="3:7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</row>
    <row r="238" spans="3:7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</row>
    <row r="239" spans="3:7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</row>
    <row r="240" spans="3:7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</row>
    <row r="241" spans="3:7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</row>
    <row r="242" spans="3:7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</row>
    <row r="243" spans="3:7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</row>
    <row r="244" spans="3:7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</row>
    <row r="245" spans="3:7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</row>
    <row r="246" spans="3:7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</row>
    <row r="247" spans="3:7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</row>
    <row r="248" spans="3:7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</row>
    <row r="249" spans="3:7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</row>
    <row r="250" spans="3:7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</row>
    <row r="251" spans="3:7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</row>
    <row r="252" spans="3:7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</row>
    <row r="253" spans="3:7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</row>
    <row r="254" spans="3:7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</row>
    <row r="255" spans="3:7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</row>
    <row r="256" spans="3:7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</row>
    <row r="257" spans="3:7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</row>
    <row r="258" spans="3:7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3:7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3:7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3:7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</row>
    <row r="262" spans="3:7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</row>
    <row r="263" spans="3:7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</row>
    <row r="264" spans="3:7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</row>
    <row r="265" spans="3:7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</row>
    <row r="266" spans="3:7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</row>
    <row r="267" spans="3:7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</row>
    <row r="268" spans="3:7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</row>
    <row r="269" spans="3:7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</row>
    <row r="270" spans="3:7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</row>
    <row r="271" spans="3:7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</row>
    <row r="272" spans="3:7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</row>
    <row r="273" spans="3:7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</row>
    <row r="274" spans="3:7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</row>
    <row r="275" spans="3:7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</row>
    <row r="276" spans="3:7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</row>
    <row r="277" spans="3:7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</row>
    <row r="278" spans="3:7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</row>
    <row r="279" spans="3:7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</row>
    <row r="280" spans="3:7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</row>
    <row r="281" spans="3:7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</row>
    <row r="282" spans="3:7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</row>
    <row r="283" spans="3:7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</row>
    <row r="284" spans="3:7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</row>
    <row r="285" spans="3:7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</row>
    <row r="286" spans="3:7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</row>
    <row r="287" spans="3:7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</row>
    <row r="288" spans="3:7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</row>
    <row r="289" spans="3:7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</row>
    <row r="290" spans="3:7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</row>
    <row r="291" spans="3:7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</row>
    <row r="292" spans="3:7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</row>
    <row r="293" spans="3:7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</row>
    <row r="294" spans="3:7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</row>
    <row r="295" spans="3:7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</row>
    <row r="296" spans="3:7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</row>
    <row r="297" spans="3:7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</row>
    <row r="298" spans="3:7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</row>
    <row r="299" spans="3:7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</row>
    <row r="300" spans="3:7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</row>
    <row r="301" spans="3:7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</row>
    <row r="302" spans="3:7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</row>
    <row r="303" spans="3:7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</row>
    <row r="304" spans="3:7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</row>
    <row r="305" spans="3:7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</row>
    <row r="306" spans="3:7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</row>
    <row r="307" spans="3:7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</row>
    <row r="308" spans="3:7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</row>
    <row r="309" spans="3:7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</row>
    <row r="310" spans="3:7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</row>
    <row r="311" spans="3:7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</row>
    <row r="312" spans="3:7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</row>
    <row r="313" spans="3:7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</row>
    <row r="314" spans="3:7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</row>
    <row r="315" spans="3:7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</row>
    <row r="316" spans="3:7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</row>
    <row r="317" spans="3:7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</row>
    <row r="318" spans="3:7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</row>
    <row r="319" spans="3:7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</row>
    <row r="320" spans="3:7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</row>
    <row r="321" spans="3:7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</row>
    <row r="322" spans="3:7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</row>
    <row r="323" spans="3:7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</row>
    <row r="324" spans="3:7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</row>
    <row r="325" spans="3:72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</row>
    <row r="326" spans="3:72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</row>
    <row r="327" spans="3:72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</row>
    <row r="328" spans="3:72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</row>
    <row r="329" spans="3:72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</row>
    <row r="330" spans="3:72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</row>
    <row r="331" spans="3:72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</row>
    <row r="332" spans="3:72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</row>
    <row r="333" spans="3:72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</row>
    <row r="334" spans="3:72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</row>
    <row r="335" spans="3:72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</row>
    <row r="336" spans="3:72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</row>
    <row r="337" spans="3:72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</row>
    <row r="338" spans="3:72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</row>
    <row r="339" spans="3:72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</row>
    <row r="340" spans="3:72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</row>
    <row r="341" spans="3:72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</row>
    <row r="342" spans="3:72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</row>
    <row r="343" spans="3:72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</row>
    <row r="344" spans="3:72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</row>
    <row r="345" spans="3:72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</row>
    <row r="346" spans="3:72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</row>
    <row r="347" spans="3:72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</row>
    <row r="348" spans="3:72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</row>
    <row r="349" spans="3:72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</row>
    <row r="350" spans="3:72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</row>
    <row r="351" spans="3:72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</row>
    <row r="352" spans="3:72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</row>
    <row r="353" spans="3:72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</row>
    <row r="354" spans="3:72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</row>
    <row r="355" spans="3:72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</row>
    <row r="356" spans="3:72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</row>
    <row r="357" spans="3:72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</row>
    <row r="358" spans="3:72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</row>
    <row r="359" spans="3:72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</row>
    <row r="360" spans="3:72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</row>
    <row r="361" spans="3:72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</row>
    <row r="362" spans="3:72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</row>
    <row r="363" spans="3:72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</row>
    <row r="364" spans="3:72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</row>
    <row r="365" spans="3:72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</row>
    <row r="366" spans="3:72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</row>
    <row r="367" spans="3:72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</row>
    <row r="368" spans="3:72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</row>
    <row r="369" spans="3:72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</row>
    <row r="370" spans="3:72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</row>
    <row r="371" spans="3:72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</row>
    <row r="372" spans="3:72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</row>
    <row r="373" spans="3:72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</row>
    <row r="374" spans="3:72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</row>
    <row r="375" spans="3:72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</row>
    <row r="376" spans="3:72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</row>
    <row r="377" spans="3:72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</row>
    <row r="378" spans="3:72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</row>
    <row r="379" spans="3:72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</row>
    <row r="380" spans="3:72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</row>
    <row r="381" spans="3:72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</row>
    <row r="382" spans="3:72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</row>
    <row r="383" spans="3:72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</row>
    <row r="384" spans="3:72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</row>
    <row r="385" spans="3:72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</row>
    <row r="386" spans="3:72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</row>
    <row r="387" spans="3:72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</row>
    <row r="388" spans="3:72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</row>
    <row r="389" spans="3:72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</row>
    <row r="390" spans="3:72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</row>
    <row r="391" spans="3:72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3:72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3:72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3:72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3:72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3:72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3:72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3:72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</row>
    <row r="399" spans="3:72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</row>
    <row r="400" spans="3:72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</row>
    <row r="401" spans="3:72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</row>
    <row r="402" spans="3:72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</row>
    <row r="403" spans="3:72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</row>
    <row r="404" spans="3:72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</row>
    <row r="405" spans="3:72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</row>
    <row r="406" spans="3:72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</row>
    <row r="407" spans="3:72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</row>
    <row r="408" spans="3:72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</row>
    <row r="409" spans="3:72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</row>
    <row r="410" spans="3:72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</row>
    <row r="411" spans="3:72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</row>
    <row r="412" spans="3:72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</row>
    <row r="413" spans="3:72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</row>
    <row r="414" spans="3:72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</row>
    <row r="415" spans="3:72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</row>
    <row r="416" spans="3:72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</row>
    <row r="417" spans="3:72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</row>
    <row r="418" spans="3:72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</row>
    <row r="419" spans="3:72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</row>
    <row r="420" spans="3:72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</row>
    <row r="421" spans="3:72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</row>
    <row r="422" spans="3:72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</row>
    <row r="423" spans="3:72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</row>
    <row r="424" spans="3:72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</row>
    <row r="425" spans="3:72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</row>
    <row r="426" spans="3:72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</row>
    <row r="427" spans="3:72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</row>
    <row r="428" spans="3:72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</row>
    <row r="429" spans="3:72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</row>
    <row r="430" spans="3:72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</row>
    <row r="431" spans="3:72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</row>
    <row r="432" spans="3:72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</row>
    <row r="433" spans="3:72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</row>
    <row r="434" spans="3:72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</row>
    <row r="435" spans="3:72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</row>
    <row r="436" spans="3:72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</row>
    <row r="437" spans="3:72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</row>
    <row r="438" spans="3:72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</row>
    <row r="439" spans="3:72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</row>
    <row r="440" spans="3:72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</row>
    <row r="441" spans="3:72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</row>
    <row r="442" spans="3:72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</row>
    <row r="443" spans="3:72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</row>
    <row r="444" spans="3:72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</row>
    <row r="445" spans="3:72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</row>
    <row r="446" spans="3:72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</row>
    <row r="447" spans="3:72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</row>
    <row r="448" spans="3:72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</row>
    <row r="449" spans="3:72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</row>
    <row r="450" spans="3:72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</row>
    <row r="451" spans="3:72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</row>
    <row r="452" spans="3:72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</row>
    <row r="453" spans="3:72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</row>
    <row r="454" spans="3:72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</row>
    <row r="455" spans="3:72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</row>
    <row r="456" spans="3:72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</row>
    <row r="457" spans="3:72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</row>
    <row r="458" spans="3:72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</row>
    <row r="459" spans="3:72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</row>
    <row r="460" spans="3:72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</row>
    <row r="461" spans="3:72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</row>
    <row r="462" spans="3:72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</row>
    <row r="463" spans="3:72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</row>
    <row r="464" spans="3:72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</row>
    <row r="465" spans="3:72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</row>
    <row r="466" spans="3:72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</row>
    <row r="467" spans="3:72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</row>
    <row r="468" spans="3:72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</row>
    <row r="469" spans="3:72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</row>
    <row r="470" spans="3:72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</row>
    <row r="471" spans="3:72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</row>
    <row r="472" spans="3:72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</row>
    <row r="473" spans="3:72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</row>
    <row r="474" spans="3:72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</row>
  </sheetData>
  <hyperlinks>
    <hyperlink ref="A1" location="Main!A1" display="Main" xr:uid="{FB40B7B3-16B7-4754-A40B-3FE2E3D388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2025-05-27T17:20:20Z</dcterms:created>
  <dcterms:modified xsi:type="dcterms:W3CDTF">2025-10-10T16:49:08Z</dcterms:modified>
</cp:coreProperties>
</file>