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E7B7C1A-7A3D-4BC8-A555-DDB1A5BE376A}" xr6:coauthVersionLast="47" xr6:coauthVersionMax="47" xr10:uidLastSave="{00000000-0000-0000-0000-000000000000}"/>
  <bookViews>
    <workbookView xWindow="19095" yWindow="0" windowWidth="19410" windowHeight="20925" activeTab="1" xr2:uid="{BD311B5B-AC0B-4400-B1E7-C162C8A4353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J29" i="2"/>
  <c r="J28" i="2"/>
  <c r="J27" i="2"/>
  <c r="J26" i="2"/>
  <c r="H30" i="2"/>
  <c r="G30" i="2"/>
  <c r="H29" i="2"/>
  <c r="G29" i="2"/>
  <c r="H28" i="2"/>
  <c r="G28" i="2"/>
  <c r="H27" i="2"/>
  <c r="G27" i="2"/>
  <c r="H26" i="2"/>
  <c r="G26" i="2"/>
  <c r="J33" i="2"/>
  <c r="H33" i="2"/>
  <c r="G33" i="2"/>
  <c r="F33" i="2"/>
  <c r="E33" i="2"/>
  <c r="D33" i="2"/>
  <c r="C33" i="2"/>
  <c r="J32" i="2"/>
  <c r="H32" i="2"/>
  <c r="G32" i="2"/>
  <c r="F32" i="2"/>
  <c r="E32" i="2"/>
  <c r="D32" i="2"/>
  <c r="C32" i="2"/>
  <c r="J31" i="2"/>
  <c r="H31" i="2"/>
  <c r="G31" i="2"/>
  <c r="F31" i="2"/>
  <c r="E31" i="2"/>
  <c r="D31" i="2"/>
  <c r="C31" i="2"/>
  <c r="I33" i="2"/>
  <c r="I32" i="2"/>
  <c r="I31" i="2"/>
  <c r="I30" i="2"/>
  <c r="I29" i="2"/>
  <c r="I28" i="2"/>
  <c r="I27" i="2"/>
  <c r="I26" i="2"/>
  <c r="J9" i="2"/>
  <c r="J13" i="2" s="1"/>
  <c r="J19" i="2" s="1"/>
  <c r="J21" i="2" s="1"/>
  <c r="H9" i="2"/>
  <c r="H13" i="2" s="1"/>
  <c r="H19" i="2" s="1"/>
  <c r="H21" i="2" s="1"/>
  <c r="G9" i="2"/>
  <c r="F9" i="2"/>
  <c r="E9" i="2"/>
  <c r="D9" i="2"/>
  <c r="C9" i="2"/>
  <c r="G13" i="2"/>
  <c r="F13" i="2"/>
  <c r="E13" i="2"/>
  <c r="D13" i="2"/>
  <c r="C13" i="2"/>
  <c r="G19" i="2"/>
  <c r="G21" i="2" s="1"/>
  <c r="F19" i="2"/>
  <c r="E19" i="2"/>
  <c r="E21" i="2" s="1"/>
  <c r="D19" i="2"/>
  <c r="C19" i="2"/>
  <c r="F21" i="2"/>
  <c r="D21" i="2"/>
  <c r="C21" i="2"/>
  <c r="I9" i="2"/>
  <c r="I13" i="2" s="1"/>
  <c r="I19" i="2" s="1"/>
  <c r="I21" i="2" s="1"/>
  <c r="J7" i="1"/>
  <c r="J6" i="1"/>
  <c r="J5" i="1"/>
  <c r="J4" i="1"/>
</calcChain>
</file>

<file path=xl/sharedStrings.xml><?xml version="1.0" encoding="utf-8"?>
<sst xmlns="http://schemas.openxmlformats.org/spreadsheetml/2006/main" count="47" uniqueCount="46">
  <si>
    <t>numbers in mio TWD</t>
  </si>
  <si>
    <t>Price</t>
  </si>
  <si>
    <t>Shares</t>
  </si>
  <si>
    <t>MC</t>
  </si>
  <si>
    <t>Cash</t>
  </si>
  <si>
    <t>Debt</t>
  </si>
  <si>
    <t>EV</t>
  </si>
  <si>
    <t>Foxconn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</si>
  <si>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</si>
  <si>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</si>
  <si>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</si>
  <si>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</si>
  <si>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</si>
  <si>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</si>
  <si>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</si>
  <si>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</si>
  <si>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</si>
  <si>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</si>
  <si>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</si>
  <si>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</si>
  <si>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</si>
  <si>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Selling</t>
  </si>
  <si>
    <t>G&amp;A</t>
  </si>
  <si>
    <t>R&amp;D</t>
  </si>
  <si>
    <t>Operating Income</t>
  </si>
  <si>
    <t>Interest Income</t>
  </si>
  <si>
    <t>Other Income</t>
  </si>
  <si>
    <t>Other Gains</t>
  </si>
  <si>
    <t>Finance Costs</t>
  </si>
  <si>
    <t>Investment income</t>
  </si>
  <si>
    <t>Pretax Income</t>
  </si>
  <si>
    <t>Tax Expense</t>
  </si>
  <si>
    <t>Net Income</t>
  </si>
  <si>
    <t>Smart Consumer Electronics</t>
  </si>
  <si>
    <t>Cloud and Networking</t>
  </si>
  <si>
    <t>Computing Products</t>
  </si>
  <si>
    <t>Components and other</t>
  </si>
  <si>
    <t>EPS</t>
  </si>
  <si>
    <t>Electronics Growth</t>
  </si>
  <si>
    <t>Cloud Growth</t>
  </si>
  <si>
    <t>Computing Growth</t>
  </si>
  <si>
    <t>Componets Growth</t>
  </si>
  <si>
    <t>Revenue Growth</t>
  </si>
  <si>
    <t>Gross Margin</t>
  </si>
  <si>
    <t>Tax Rate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</si>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</sst>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xconn.com/en-us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070D-3E4F-4877-B93F-EAD41ED8261C}">
  <dimension ref="A1:J7"/>
  <sheetViews>
    <sheetView topLeftCell="B1" zoomScale="200" zoomScaleNormal="200" workbookViewId="0">
      <selection activeCell="I10" sqref="I10"/>
    </sheetView>
  </sheetViews>
  <sheetFormatPr defaultRowHeight="15" x14ac:dyDescent="0.25"/>
  <cols>
    <col min="1" max="1" width="3.85546875" customWidth="1"/>
    <col min="10" max="10" width="9.5703125" bestFit="1" customWidth="1"/>
  </cols>
  <sheetData>
    <row r="1" spans="1:10" x14ac:dyDescent="0.25">
      <c r="A1" s="1" t="s">
        <v>7</v>
      </c>
    </row>
    <row r="2" spans="1:10" x14ac:dyDescent="0.25">
      <c r="A2" t="s">
        <v>0</v>
      </c>
      <c r="I2" t="s">
        <v>1</v>
      </c>
      <c r="J2">
        <v>142.5</v>
      </c>
    </row>
    <row r="3" spans="1:10" x14ac:dyDescent="0.25">
      <c r="I3" t="s">
        <v>2</v>
      </c>
      <c r="J3" s="2">
        <v>13862.991</v>
      </c>
    </row>
    <row r="4" spans="1:10" x14ac:dyDescent="0.25">
      <c r="B4" s="3" t="s">
        <v>8</v>
      </c>
      <c r="I4" t="s">
        <v>3</v>
      </c>
      <c r="J4" s="2">
        <f>+J2*J3</f>
        <v>1975476.2175</v>
      </c>
    </row>
    <row r="5" spans="1:10" x14ac:dyDescent="0.25">
      <c r="I5" t="s">
        <v>4</v>
      </c>
      <c r="J5" s="2">
        <f>791143.869+4370.218+348991.774</f>
        <v>1144505.861</v>
      </c>
    </row>
    <row r="6" spans="1:10" x14ac:dyDescent="0.25">
      <c r="I6" t="s">
        <v>5</v>
      </c>
      <c r="J6" s="2">
        <f>488719.052+82664.618+2615.117+45506.759+251421.741</f>
        <v>870927.28700000001</v>
      </c>
    </row>
    <row r="7" spans="1:10" x14ac:dyDescent="0.25">
      <c r="I7" t="s">
        <v>6</v>
      </c>
      <c r="J7" s="2">
        <f>+J4-J5+J6</f>
        <v>1701897.6435</v>
      </c>
    </row>
  </sheetData>
  <hyperlinks>
    <hyperlink ref="B4" r:id="rId1" xr:uid="{1910A4DB-62A0-41C9-BD80-4C36886194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EAB9-BD77-42AA-8DBE-BDA1127D6A35}">
  <dimension ref="A1:K33"/>
  <sheetViews>
    <sheetView tabSelected="1" zoomScale="200" zoomScaleNormal="20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RowHeight="15" x14ac:dyDescent="0.25"/>
  <cols>
    <col min="1" max="1" width="5.42578125" bestFit="1" customWidth="1"/>
    <col min="2" max="2" width="25.85546875" customWidth="1"/>
  </cols>
  <sheetData>
    <row r="1" spans="1:11" x14ac:dyDescent="0.25">
      <c r="A1" s="3" t="s">
        <v>9</v>
      </c>
    </row>
    <row r="2" spans="1:11" x14ac:dyDescent="0.25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</row>
    <row r="3" spans="1:11" x14ac:dyDescent="0.25">
      <c r="B3" t="s">
        <v>33</v>
      </c>
      <c r="E3">
        <v>826632</v>
      </c>
      <c r="I3">
        <v>831735</v>
      </c>
    </row>
    <row r="4" spans="1:11" x14ac:dyDescent="0.25">
      <c r="B4" t="s">
        <v>34</v>
      </c>
      <c r="E4">
        <v>343087</v>
      </c>
      <c r="I4">
        <v>588432</v>
      </c>
    </row>
    <row r="5" spans="1:11" x14ac:dyDescent="0.25">
      <c r="B5" t="s">
        <v>35</v>
      </c>
      <c r="E5">
        <v>278664</v>
      </c>
      <c r="I5">
        <v>323367</v>
      </c>
    </row>
    <row r="6" spans="1:11" x14ac:dyDescent="0.25">
      <c r="B6" t="s">
        <v>36</v>
      </c>
      <c r="E6">
        <v>94781</v>
      </c>
      <c r="I6">
        <v>111035</v>
      </c>
    </row>
    <row r="7" spans="1:11" x14ac:dyDescent="0.25">
      <c r="B7" s="1" t="s">
        <v>18</v>
      </c>
      <c r="C7" s="1"/>
      <c r="D7" s="1"/>
      <c r="E7" s="1">
        <v>1543163.6529999999</v>
      </c>
      <c r="F7" s="1"/>
      <c r="G7" s="1"/>
      <c r="H7" s="1"/>
      <c r="I7" s="1">
        <v>1854569.1189999999</v>
      </c>
      <c r="J7" s="1"/>
      <c r="K7" s="1"/>
    </row>
    <row r="8" spans="1:11" x14ac:dyDescent="0.25">
      <c r="B8" t="s">
        <v>19</v>
      </c>
      <c r="E8">
        <v>1440410.156</v>
      </c>
      <c r="I8">
        <v>1739835.632</v>
      </c>
    </row>
    <row r="9" spans="1:11" x14ac:dyDescent="0.25">
      <c r="B9" t="s">
        <v>20</v>
      </c>
      <c r="C9">
        <f t="shared" ref="C9:H9" si="0">+C7-C8</f>
        <v>0</v>
      </c>
      <c r="D9">
        <f t="shared" si="0"/>
        <v>0</v>
      </c>
      <c r="E9">
        <f t="shared" si="0"/>
        <v>102753.49699999997</v>
      </c>
      <c r="F9">
        <f t="shared" si="0"/>
        <v>0</v>
      </c>
      <c r="G9">
        <f t="shared" si="0"/>
        <v>0</v>
      </c>
      <c r="H9">
        <f t="shared" si="0"/>
        <v>0</v>
      </c>
      <c r="I9">
        <f>+I7-I8</f>
        <v>114733.48699999996</v>
      </c>
      <c r="J9">
        <f t="shared" ref="J9" si="1">+J7-J8</f>
        <v>0</v>
      </c>
    </row>
    <row r="10" spans="1:11" x14ac:dyDescent="0.25">
      <c r="B10" t="s">
        <v>21</v>
      </c>
      <c r="E10">
        <v>5366.6750000000002</v>
      </c>
      <c r="I10">
        <v>6400.3450000000003</v>
      </c>
    </row>
    <row r="11" spans="1:11" x14ac:dyDescent="0.25">
      <c r="B11" t="s">
        <v>22</v>
      </c>
      <c r="E11">
        <v>24080.087</v>
      </c>
      <c r="I11">
        <v>24391.398000000001</v>
      </c>
    </row>
    <row r="12" spans="1:11" x14ac:dyDescent="0.25">
      <c r="B12" t="s">
        <v>23</v>
      </c>
      <c r="E12">
        <v>27156.832999999999</v>
      </c>
      <c r="I12">
        <v>29170.37</v>
      </c>
    </row>
    <row r="13" spans="1:11" x14ac:dyDescent="0.25">
      <c r="B13" t="s">
        <v>24</v>
      </c>
      <c r="C13">
        <f t="shared" ref="C13:H13" si="2">+C9-SUM(C10:C12)</f>
        <v>0</v>
      </c>
      <c r="D13">
        <f t="shared" si="2"/>
        <v>0</v>
      </c>
      <c r="E13">
        <f t="shared" si="2"/>
        <v>46149.901999999973</v>
      </c>
      <c r="F13">
        <f t="shared" si="2"/>
        <v>0</v>
      </c>
      <c r="G13">
        <f t="shared" si="2"/>
        <v>0</v>
      </c>
      <c r="H13">
        <f t="shared" si="2"/>
        <v>0</v>
      </c>
      <c r="I13">
        <f>+I9-SUM(I10:I12)</f>
        <v>54771.373999999967</v>
      </c>
      <c r="J13">
        <f t="shared" ref="J13" si="3">+J9-SUM(J10:J12)</f>
        <v>0</v>
      </c>
    </row>
    <row r="14" spans="1:11" x14ac:dyDescent="0.25">
      <c r="B14" t="s">
        <v>25</v>
      </c>
      <c r="E14">
        <v>20868.596000000001</v>
      </c>
      <c r="I14">
        <v>8750.2630000000008</v>
      </c>
    </row>
    <row r="15" spans="1:11" x14ac:dyDescent="0.25">
      <c r="B15" t="s">
        <v>26</v>
      </c>
      <c r="E15">
        <v>3306.4859999999999</v>
      </c>
      <c r="I15">
        <v>3101.6370000000002</v>
      </c>
    </row>
    <row r="16" spans="1:11" x14ac:dyDescent="0.25">
      <c r="B16" t="s">
        <v>27</v>
      </c>
      <c r="E16">
        <v>1804.8040000000001</v>
      </c>
      <c r="I16">
        <v>5628.83</v>
      </c>
    </row>
    <row r="17" spans="2:11" x14ac:dyDescent="0.25">
      <c r="B17" t="s">
        <v>28</v>
      </c>
      <c r="E17">
        <v>17747.223000000002</v>
      </c>
      <c r="I17">
        <v>8770.3559999999998</v>
      </c>
    </row>
    <row r="18" spans="2:11" x14ac:dyDescent="0.25">
      <c r="B18" t="s">
        <v>29</v>
      </c>
      <c r="E18">
        <v>2834.8359999999998</v>
      </c>
      <c r="I18">
        <v>4171.4629999999997</v>
      </c>
    </row>
    <row r="19" spans="2:11" x14ac:dyDescent="0.25">
      <c r="B19" t="s">
        <v>30</v>
      </c>
      <c r="C19">
        <f t="shared" ref="C19:H19" si="4">+C13+C14+C15+C16-C17+C18</f>
        <v>0</v>
      </c>
      <c r="D19">
        <f t="shared" si="4"/>
        <v>0</v>
      </c>
      <c r="E19">
        <f t="shared" si="4"/>
        <v>57217.400999999991</v>
      </c>
      <c r="F19">
        <f t="shared" si="4"/>
        <v>0</v>
      </c>
      <c r="G19">
        <f t="shared" si="4"/>
        <v>0</v>
      </c>
      <c r="H19">
        <f t="shared" si="4"/>
        <v>0</v>
      </c>
      <c r="I19">
        <f>+I13+I14+I15+I16-I17+I18</f>
        <v>67653.210999999967</v>
      </c>
      <c r="J19">
        <f>+J13+J14+J15+J16-J17+J18</f>
        <v>0</v>
      </c>
    </row>
    <row r="20" spans="2:11" x14ac:dyDescent="0.25">
      <c r="B20" t="s">
        <v>31</v>
      </c>
      <c r="E20">
        <v>9727.4969999999994</v>
      </c>
      <c r="I20">
        <v>12308.423000000001</v>
      </c>
    </row>
    <row r="21" spans="2:11" x14ac:dyDescent="0.25">
      <c r="B21" t="s">
        <v>32</v>
      </c>
      <c r="C21">
        <f t="shared" ref="C21:H21" si="5">+C19-C20</f>
        <v>0</v>
      </c>
      <c r="D21">
        <f t="shared" si="5"/>
        <v>0</v>
      </c>
      <c r="E21">
        <f t="shared" si="5"/>
        <v>47489.903999999995</v>
      </c>
      <c r="F21">
        <f t="shared" si="5"/>
        <v>0</v>
      </c>
      <c r="G21">
        <f t="shared" si="5"/>
        <v>0</v>
      </c>
      <c r="H21">
        <f t="shared" si="5"/>
        <v>0</v>
      </c>
      <c r="I21">
        <f>+I19-I20</f>
        <v>55344.787999999964</v>
      </c>
      <c r="J21">
        <f t="shared" ref="J21" si="6">+J19-J20</f>
        <v>0</v>
      </c>
    </row>
    <row r="23" spans="2:11" x14ac:dyDescent="0.25">
      <c r="B23" t="s">
        <v>37</v>
      </c>
    </row>
    <row r="24" spans="2:11" x14ac:dyDescent="0.25">
      <c r="B24" t="s">
        <v>2</v>
      </c>
    </row>
    <row r="26" spans="2:11" x14ac:dyDescent="0.25">
      <c r="B26" t="s">
        <v>38</v>
      </c>
      <c r="G26" s="5" t="e">
        <f t="shared" ref="G26:H30" si="7">+G3/C3-1</f>
        <v>#DIV/0!</v>
      </c>
      <c r="H26" s="5" t="e">
        <f t="shared" si="7"/>
        <v>#DIV/0!</v>
      </c>
      <c r="I26" s="5">
        <f>+I3/E3-1</f>
        <v>6.1732427488894182E-3</v>
      </c>
      <c r="J26" s="5" t="e">
        <f>+J3/F3-1</f>
        <v>#DIV/0!</v>
      </c>
    </row>
    <row r="27" spans="2:11" x14ac:dyDescent="0.25">
      <c r="B27" t="s">
        <v>39</v>
      </c>
      <c r="G27" s="5" t="e">
        <f t="shared" si="7"/>
        <v>#DIV/0!</v>
      </c>
      <c r="H27" s="5" t="e">
        <f t="shared" si="7"/>
        <v>#DIV/0!</v>
      </c>
      <c r="I27" s="5">
        <f t="shared" ref="I27:J30" si="8">+I4/E4-1</f>
        <v>0.71511016156251905</v>
      </c>
      <c r="J27" s="5" t="e">
        <f t="shared" si="8"/>
        <v>#DIV/0!</v>
      </c>
    </row>
    <row r="28" spans="2:11" x14ac:dyDescent="0.25">
      <c r="B28" t="s">
        <v>40</v>
      </c>
      <c r="G28" s="5" t="e">
        <f t="shared" si="7"/>
        <v>#DIV/0!</v>
      </c>
      <c r="H28" s="5" t="e">
        <f t="shared" si="7"/>
        <v>#DIV/0!</v>
      </c>
      <c r="I28" s="5">
        <f t="shared" si="8"/>
        <v>0.16041899922487302</v>
      </c>
      <c r="J28" s="5" t="e">
        <f t="shared" si="8"/>
        <v>#DIV/0!</v>
      </c>
    </row>
    <row r="29" spans="2:11" x14ac:dyDescent="0.25">
      <c r="B29" t="s">
        <v>41</v>
      </c>
      <c r="G29" s="5" t="e">
        <f t="shared" si="7"/>
        <v>#DIV/0!</v>
      </c>
      <c r="H29" s="5" t="e">
        <f t="shared" si="7"/>
        <v>#DIV/0!</v>
      </c>
      <c r="I29" s="5">
        <f t="shared" si="8"/>
        <v>0.17149006657452448</v>
      </c>
      <c r="J29" s="5" t="e">
        <f t="shared" si="8"/>
        <v>#DIV/0!</v>
      </c>
    </row>
    <row r="30" spans="2:11" x14ac:dyDescent="0.25">
      <c r="B30" s="1" t="s">
        <v>42</v>
      </c>
      <c r="C30" s="1"/>
      <c r="D30" s="1"/>
      <c r="E30" s="1"/>
      <c r="F30" s="1"/>
      <c r="G30" s="6" t="e">
        <f t="shared" si="7"/>
        <v>#DIV/0!</v>
      </c>
      <c r="H30" s="6" t="e">
        <f t="shared" si="7"/>
        <v>#DIV/0!</v>
      </c>
      <c r="I30" s="6">
        <f t="shared" si="8"/>
        <v>0.20179678635808296</v>
      </c>
      <c r="J30" s="6" t="e">
        <f t="shared" si="8"/>
        <v>#DIV/0!</v>
      </c>
      <c r="K30" s="1"/>
    </row>
    <row r="31" spans="2:11" x14ac:dyDescent="0.25">
      <c r="B31" t="s">
        <v>43</v>
      </c>
      <c r="C31" s="5" t="e">
        <f t="shared" ref="C31:J31" si="9">+C9/C7</f>
        <v>#DIV/0!</v>
      </c>
      <c r="D31" s="5" t="e">
        <f t="shared" si="9"/>
        <v>#DIV/0!</v>
      </c>
      <c r="E31" s="5">
        <f t="shared" si="9"/>
        <v>6.6586260504672465E-2</v>
      </c>
      <c r="F31" s="5" t="e">
        <f t="shared" si="9"/>
        <v>#DIV/0!</v>
      </c>
      <c r="G31" s="5" t="e">
        <f t="shared" si="9"/>
        <v>#DIV/0!</v>
      </c>
      <c r="H31" s="5" t="e">
        <f t="shared" si="9"/>
        <v>#DIV/0!</v>
      </c>
      <c r="I31" s="5">
        <f>+I9/I7</f>
        <v>6.1865306514898334E-2</v>
      </c>
      <c r="J31" s="5" t="e">
        <f t="shared" ref="J31" si="10">+J9/J7</f>
        <v>#DIV/0!</v>
      </c>
    </row>
    <row r="32" spans="2:11" x14ac:dyDescent="0.25">
      <c r="B32" t="s">
        <v>45</v>
      </c>
      <c r="C32" s="5" t="e">
        <f t="shared" ref="C32:J32" si="11">+C13/C7</f>
        <v>#DIV/0!</v>
      </c>
      <c r="D32" s="5" t="e">
        <f t="shared" si="11"/>
        <v>#DIV/0!</v>
      </c>
      <c r="E32" s="5">
        <f t="shared" si="11"/>
        <v>2.9906032267078012E-2</v>
      </c>
      <c r="F32" s="5" t="e">
        <f t="shared" si="11"/>
        <v>#DIV/0!</v>
      </c>
      <c r="G32" s="5" t="e">
        <f t="shared" si="11"/>
        <v>#DIV/0!</v>
      </c>
      <c r="H32" s="5" t="e">
        <f t="shared" si="11"/>
        <v>#DIV/0!</v>
      </c>
      <c r="I32" s="5">
        <f>+I13/I7</f>
        <v>2.9533207168645822E-2</v>
      </c>
      <c r="J32" s="5" t="e">
        <f t="shared" ref="J32" si="12">+J13/J7</f>
        <v>#DIV/0!</v>
      </c>
    </row>
    <row r="33" spans="2:10" x14ac:dyDescent="0.25">
      <c r="B33" t="s">
        <v>44</v>
      </c>
      <c r="C33" s="5" t="e">
        <f t="shared" ref="C33:J33" si="13">+C20/C19</f>
        <v>#DIV/0!</v>
      </c>
      <c r="D33" s="5" t="e">
        <f t="shared" si="13"/>
        <v>#DIV/0!</v>
      </c>
      <c r="E33" s="5">
        <f t="shared" si="13"/>
        <v>0.17000941724004556</v>
      </c>
      <c r="F33" s="5" t="e">
        <f t="shared" si="13"/>
        <v>#DIV/0!</v>
      </c>
      <c r="G33" s="5" t="e">
        <f t="shared" si="13"/>
        <v>#DIV/0!</v>
      </c>
      <c r="H33" s="5" t="e">
        <f t="shared" si="13"/>
        <v>#DIV/0!</v>
      </c>
      <c r="I33" s="5">
        <f>+I20/I19</f>
        <v>0.18193405483739725</v>
      </c>
      <c r="J33" s="5" t="e">
        <f t="shared" ref="J33" si="14">+J20/J19</f>
        <v>#DIV/0!</v>
      </c>
    </row>
  </sheetData>
  <hyperlinks>
    <hyperlink ref="A1" location="Main!A1" display="Main" xr:uid="{06A93191-8FFA-413D-BE5C-ED188A34ED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2025-04-28T11:59:54Z</dcterms:created>
  <dcterms:modified xsi:type="dcterms:W3CDTF">2025-04-28T12:28:11Z</dcterms:modified>
</cp:coreProperties>
</file>