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1AC7523-672A-4F86-B47E-445F14C03458}" xr6:coauthVersionLast="47" xr6:coauthVersionMax="47" xr10:uidLastSave="{00000000-0000-0000-0000-000000000000}"/>
  <bookViews>
    <workbookView xWindow="-120" yWindow="-120" windowWidth="38640" windowHeight="21060" activeTab="1" xr2:uid="{E21DDD7F-6728-4E7F-A9AD-6D1F7199C9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J22" i="2" s="1"/>
  <c r="J25" i="2" s="1"/>
  <c r="J27" i="2" s="1"/>
  <c r="J29" i="2" s="1"/>
  <c r="I19" i="2"/>
  <c r="I22" i="2" s="1"/>
  <c r="I25" i="2" s="1"/>
  <c r="I27" i="2" s="1"/>
  <c r="I29" i="2" s="1"/>
  <c r="J6" i="2"/>
  <c r="I6" i="2"/>
  <c r="G6" i="2"/>
  <c r="F6" i="2"/>
  <c r="E6" i="2"/>
  <c r="D6" i="2"/>
  <c r="C6" i="2"/>
  <c r="H6" i="2"/>
  <c r="D24" i="2"/>
  <c r="G19" i="2"/>
  <c r="G22" i="2" s="1"/>
  <c r="G25" i="2" s="1"/>
  <c r="G27" i="2" s="1"/>
  <c r="G29" i="2" s="1"/>
  <c r="F19" i="2"/>
  <c r="F22" i="2" s="1"/>
  <c r="F25" i="2" s="1"/>
  <c r="F27" i="2" s="1"/>
  <c r="F29" i="2" s="1"/>
  <c r="E19" i="2"/>
  <c r="E22" i="2" s="1"/>
  <c r="E25" i="2" s="1"/>
  <c r="E27" i="2" s="1"/>
  <c r="E29" i="2" s="1"/>
  <c r="D19" i="2"/>
  <c r="D22" i="2" s="1"/>
  <c r="C19" i="2"/>
  <c r="C22" i="2" s="1"/>
  <c r="C25" i="2" s="1"/>
  <c r="C27" i="2" s="1"/>
  <c r="C29" i="2" s="1"/>
  <c r="H19" i="2"/>
  <c r="H22" i="2" s="1"/>
  <c r="H25" i="2" s="1"/>
  <c r="H27" i="2" s="1"/>
  <c r="H29" i="2" s="1"/>
  <c r="I7" i="1"/>
  <c r="I6" i="1"/>
  <c r="I4" i="1"/>
  <c r="D25" i="2" l="1"/>
  <c r="D27" i="2" s="1"/>
  <c r="D29" i="2" s="1"/>
</calcChain>
</file>

<file path=xl/sharedStrings.xml><?xml version="1.0" encoding="utf-8"?>
<sst xmlns="http://schemas.openxmlformats.org/spreadsheetml/2006/main" count="46" uniqueCount="42">
  <si>
    <t>Core Civic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</si>
  <si>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</si>
  <si>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</si>
  <si>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</si>
  <si>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</si>
  <si>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</si>
  <si>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</si>
  <si>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</si>
  <si>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</si>
  <si>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</si>
  <si>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</si>
  <si>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</si>
  <si>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</si>
  <si>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</si>
  <si>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</si>
  <si>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</si>
  <si>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</si>
  <si>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</si>
  <si>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</si>
  <si>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</si>
  <si>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</si>
  <si>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D&amp;A</t>
  </si>
  <si>
    <t>Operating Income</t>
  </si>
  <si>
    <t>Interest Expense</t>
  </si>
  <si>
    <t>Other Incone</t>
  </si>
  <si>
    <t>Pretax Income</t>
  </si>
  <si>
    <t>Tax Expense</t>
  </si>
  <si>
    <t>Net Income</t>
  </si>
  <si>
    <t>EPS</t>
  </si>
  <si>
    <t>Safety</t>
  </si>
  <si>
    <t>Community</t>
  </si>
  <si>
    <t>Property</t>
  </si>
  <si>
    <t>Safety Facilities</t>
  </si>
  <si>
    <t>Community Facilities</t>
  </si>
  <si>
    <t>Properties Facilities</t>
  </si>
  <si>
    <t>Total Facilities</t>
  </si>
  <si>
    <t>Federal Revenue</t>
  </si>
  <si>
    <t>State Revenue</t>
  </si>
  <si>
    <t>Local Revenue</t>
  </si>
  <si>
    <t>Other management Revenue</t>
  </si>
  <si>
    <t>Lease Revenue</t>
  </si>
  <si>
    <t>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</si>
</sst>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5" fontId="1" fillId="0" borderId="0" xfId="0" applyNumberFormat="1" applyFont="1"/>
    <xf numFmtId="166" fontId="0" fillId="0" borderId="0" xfId="0" applyNumberForma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1DDC-17DA-4B34-8924-1FA1F0A8962B}">
  <dimension ref="A1:J7"/>
  <sheetViews>
    <sheetView topLeftCell="B1" zoomScale="200" zoomScaleNormal="200" workbookViewId="0">
      <selection activeCell="J5" sqref="J5"/>
    </sheetView>
  </sheetViews>
  <sheetFormatPr defaultRowHeight="12.75" x14ac:dyDescent="0.2"/>
  <cols>
    <col min="1" max="1" width="4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20.58</v>
      </c>
    </row>
    <row r="3" spans="1:10" x14ac:dyDescent="0.2">
      <c r="H3" t="s">
        <v>3</v>
      </c>
      <c r="I3" s="3">
        <v>107.05994800000001</v>
      </c>
      <c r="J3" s="5" t="s">
        <v>14</v>
      </c>
    </row>
    <row r="4" spans="1:10" x14ac:dyDescent="0.2">
      <c r="H4" t="s">
        <v>4</v>
      </c>
      <c r="I4" s="3">
        <f>+I2*I3</f>
        <v>2203.2937298399997</v>
      </c>
    </row>
    <row r="5" spans="1:10" x14ac:dyDescent="0.2">
      <c r="H5" t="s">
        <v>5</v>
      </c>
      <c r="I5" s="3">
        <v>130.524</v>
      </c>
      <c r="J5" s="5" t="s">
        <v>14</v>
      </c>
    </row>
    <row r="6" spans="1:10" x14ac:dyDescent="0.2">
      <c r="H6" t="s">
        <v>6</v>
      </c>
      <c r="I6" s="3">
        <f>1006.584+13.884</f>
        <v>1020.468</v>
      </c>
      <c r="J6" s="5" t="s">
        <v>14</v>
      </c>
    </row>
    <row r="7" spans="1:10" x14ac:dyDescent="0.2">
      <c r="H7" t="s">
        <v>7</v>
      </c>
      <c r="I7" s="3">
        <f>+I4-I5+I6</f>
        <v>3093.2377298399997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0A6F-63EE-44F1-B2BE-19FCFD30401C}">
  <dimension ref="A1:CT437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5" bestFit="1" customWidth="1"/>
    <col min="2" max="2" width="27" customWidth="1"/>
  </cols>
  <sheetData>
    <row r="1" spans="1:98" x14ac:dyDescent="0.2">
      <c r="A1" s="4" t="s">
        <v>8</v>
      </c>
    </row>
    <row r="2" spans="1:98" x14ac:dyDescent="0.2"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</row>
    <row r="3" spans="1:98" x14ac:dyDescent="0.2">
      <c r="B3" t="s">
        <v>32</v>
      </c>
      <c r="C3" s="2"/>
      <c r="D3" s="2">
        <v>42</v>
      </c>
      <c r="E3" s="2"/>
      <c r="F3" s="2"/>
      <c r="G3" s="2"/>
      <c r="H3" s="2">
        <v>44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</row>
    <row r="4" spans="1:98" x14ac:dyDescent="0.2">
      <c r="B4" t="s">
        <v>33</v>
      </c>
      <c r="C4" s="2"/>
      <c r="D4" s="2">
        <v>21</v>
      </c>
      <c r="E4" s="2"/>
      <c r="F4" s="2"/>
      <c r="G4" s="2"/>
      <c r="H4" s="2">
        <v>21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 x14ac:dyDescent="0.2">
      <c r="B5" t="s">
        <v>34</v>
      </c>
      <c r="C5" s="2"/>
      <c r="D5" s="2">
        <v>6</v>
      </c>
      <c r="E5" s="2"/>
      <c r="F5" s="2"/>
      <c r="G5" s="2"/>
      <c r="H5" s="2">
        <v>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</row>
    <row r="6" spans="1:98" x14ac:dyDescent="0.2">
      <c r="B6" s="1" t="s">
        <v>35</v>
      </c>
      <c r="C6" s="8">
        <f t="shared" ref="C6:G6" si="0">+SUM(C3:C5)</f>
        <v>0</v>
      </c>
      <c r="D6" s="8">
        <f t="shared" si="0"/>
        <v>69</v>
      </c>
      <c r="E6" s="8">
        <f t="shared" si="0"/>
        <v>0</v>
      </c>
      <c r="F6" s="8">
        <f t="shared" si="0"/>
        <v>0</v>
      </c>
      <c r="G6" s="8">
        <f t="shared" si="0"/>
        <v>0</v>
      </c>
      <c r="H6" s="8">
        <f>+SUM(H3:H5)</f>
        <v>70</v>
      </c>
      <c r="I6" s="8">
        <f t="shared" ref="I6:J6" si="1">+SUM(I3:I5)</f>
        <v>0</v>
      </c>
      <c r="J6" s="8">
        <f t="shared" si="1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 x14ac:dyDescent="0.2">
      <c r="B8" t="s">
        <v>36</v>
      </c>
      <c r="C8" s="3"/>
      <c r="D8" s="3">
        <v>258.8</v>
      </c>
      <c r="E8" s="3"/>
      <c r="F8" s="3"/>
      <c r="G8" s="3"/>
      <c r="H8" s="3">
        <v>287.60000000000002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 x14ac:dyDescent="0.2">
      <c r="B9" t="s">
        <v>37</v>
      </c>
      <c r="C9" s="3"/>
      <c r="D9" s="3">
        <v>189.7</v>
      </c>
      <c r="E9" s="3"/>
      <c r="F9" s="3"/>
      <c r="G9" s="3"/>
      <c r="H9" s="3">
        <v>199.6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 x14ac:dyDescent="0.2">
      <c r="B10" t="s">
        <v>38</v>
      </c>
      <c r="C10" s="3"/>
      <c r="D10" s="3">
        <v>12.5</v>
      </c>
      <c r="E10" s="3"/>
      <c r="F10" s="3"/>
      <c r="G10" s="3"/>
      <c r="H10" s="3">
        <v>12.3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 x14ac:dyDescent="0.2">
      <c r="B11" t="s">
        <v>39</v>
      </c>
      <c r="C11" s="3"/>
      <c r="D11" s="3">
        <v>24.7</v>
      </c>
      <c r="E11" s="3"/>
      <c r="F11" s="3"/>
      <c r="G11" s="3"/>
      <c r="H11" s="3">
        <v>34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 x14ac:dyDescent="0.2">
      <c r="B12" t="s">
        <v>40</v>
      </c>
      <c r="C12" s="3"/>
      <c r="D12" s="3">
        <v>4.4000000000000004</v>
      </c>
      <c r="E12" s="3"/>
      <c r="F12" s="3"/>
      <c r="G12" s="3"/>
      <c r="H12" s="3">
        <v>4.7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 x14ac:dyDescent="0.2">
      <c r="B13" t="s">
        <v>41</v>
      </c>
      <c r="C13" s="3"/>
      <c r="D13" s="3">
        <v>0</v>
      </c>
      <c r="E13" s="3"/>
      <c r="F13" s="3"/>
      <c r="G13" s="3"/>
      <c r="H13" s="3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 x14ac:dyDescent="0.2">
      <c r="B14" t="s">
        <v>29</v>
      </c>
      <c r="C14" s="3"/>
      <c r="D14" s="3">
        <v>455.37299999999999</v>
      </c>
      <c r="E14" s="3"/>
      <c r="F14" s="3"/>
      <c r="G14" s="3"/>
      <c r="H14" s="3">
        <v>503.339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 x14ac:dyDescent="0.2">
      <c r="B15" t="s">
        <v>30</v>
      </c>
      <c r="C15" s="3"/>
      <c r="D15" s="3">
        <v>30.302</v>
      </c>
      <c r="E15" s="3"/>
      <c r="F15" s="3"/>
      <c r="G15" s="3"/>
      <c r="H15" s="3">
        <v>30.134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 x14ac:dyDescent="0.2">
      <c r="B16" t="s">
        <v>31</v>
      </c>
      <c r="C16" s="3"/>
      <c r="D16" s="3">
        <v>4.4160000000000004</v>
      </c>
      <c r="E16" s="3"/>
      <c r="F16" s="3"/>
      <c r="G16" s="3"/>
      <c r="H16" s="3">
        <v>4.6920000000000002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2:98" x14ac:dyDescent="0.2">
      <c r="B17" s="1" t="s">
        <v>17</v>
      </c>
      <c r="C17" s="6"/>
      <c r="D17" s="6">
        <v>490.10899999999998</v>
      </c>
      <c r="E17" s="6"/>
      <c r="F17" s="6"/>
      <c r="G17" s="6"/>
      <c r="H17" s="6">
        <v>538.16499999999996</v>
      </c>
      <c r="I17" s="6"/>
      <c r="J17" s="6"/>
      <c r="K17" s="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2:98" x14ac:dyDescent="0.2">
      <c r="B18" t="s">
        <v>18</v>
      </c>
      <c r="C18" s="3"/>
      <c r="D18" s="3">
        <v>375.73500000000001</v>
      </c>
      <c r="E18" s="3"/>
      <c r="F18" s="3"/>
      <c r="G18" s="3"/>
      <c r="H18" s="3">
        <v>398.34199999999998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2:98" x14ac:dyDescent="0.2">
      <c r="B19" t="s">
        <v>19</v>
      </c>
      <c r="C19" s="3">
        <f t="shared" ref="C19:G19" si="2">+C17-C18</f>
        <v>0</v>
      </c>
      <c r="D19" s="3">
        <f t="shared" si="2"/>
        <v>114.37399999999997</v>
      </c>
      <c r="E19" s="3">
        <f t="shared" si="2"/>
        <v>0</v>
      </c>
      <c r="F19" s="3">
        <f t="shared" si="2"/>
        <v>0</v>
      </c>
      <c r="G19" s="3">
        <f t="shared" si="2"/>
        <v>0</v>
      </c>
      <c r="H19" s="3">
        <f>+H17-H18</f>
        <v>139.82299999999998</v>
      </c>
      <c r="I19" s="3">
        <f t="shared" ref="I19:J19" si="3">+I17-I18</f>
        <v>0</v>
      </c>
      <c r="J19" s="3">
        <f t="shared" si="3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2:98" x14ac:dyDescent="0.2">
      <c r="B20" t="s">
        <v>20</v>
      </c>
      <c r="C20" s="3"/>
      <c r="D20" s="3">
        <v>33.909999999999997</v>
      </c>
      <c r="E20" s="3"/>
      <c r="F20" s="3"/>
      <c r="G20" s="3"/>
      <c r="H20" s="3">
        <v>43.881999999999998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2:98" x14ac:dyDescent="0.2">
      <c r="B21" t="s">
        <v>21</v>
      </c>
      <c r="C21" s="3"/>
      <c r="D21" s="3">
        <v>32.145000000000003</v>
      </c>
      <c r="E21" s="3"/>
      <c r="F21" s="3"/>
      <c r="G21" s="3"/>
      <c r="H21" s="3">
        <v>31.108000000000001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2:98" x14ac:dyDescent="0.2">
      <c r="B22" t="s">
        <v>22</v>
      </c>
      <c r="C22" s="3">
        <f t="shared" ref="C22:G22" si="4">+C19-C20-C21</f>
        <v>0</v>
      </c>
      <c r="D22" s="3">
        <f t="shared" si="4"/>
        <v>48.318999999999967</v>
      </c>
      <c r="E22" s="3">
        <f t="shared" si="4"/>
        <v>0</v>
      </c>
      <c r="F22" s="3">
        <f t="shared" si="4"/>
        <v>0</v>
      </c>
      <c r="G22" s="3">
        <f t="shared" si="4"/>
        <v>0</v>
      </c>
      <c r="H22" s="3">
        <f>+H19-H20-H21</f>
        <v>64.83299999999997</v>
      </c>
      <c r="I22" s="3">
        <f t="shared" ref="I22:J22" si="5">+I19-I20-I21</f>
        <v>0</v>
      </c>
      <c r="J22" s="3">
        <f t="shared" si="5"/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2:98" x14ac:dyDescent="0.2">
      <c r="B23" t="s">
        <v>23</v>
      </c>
      <c r="C23" s="3"/>
      <c r="D23" s="3">
        <v>17.11</v>
      </c>
      <c r="E23" s="3"/>
      <c r="F23" s="3"/>
      <c r="G23" s="3"/>
      <c r="H23" s="3">
        <v>12.539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2:98" x14ac:dyDescent="0.2">
      <c r="B24" t="s">
        <v>24</v>
      </c>
      <c r="C24" s="3"/>
      <c r="D24" s="3">
        <f>-4.074+0.444</f>
        <v>-3.63</v>
      </c>
      <c r="E24" s="3"/>
      <c r="F24" s="3"/>
      <c r="G24" s="3"/>
      <c r="H24" s="3">
        <v>-3.5000000000000003E-2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2:98" x14ac:dyDescent="0.2">
      <c r="B25" t="s">
        <v>25</v>
      </c>
      <c r="C25" s="3">
        <f t="shared" ref="C25:G25" si="6">+C22-C23+C24</f>
        <v>0</v>
      </c>
      <c r="D25" s="3">
        <f t="shared" si="6"/>
        <v>27.578999999999969</v>
      </c>
      <c r="E25" s="3">
        <f t="shared" si="6"/>
        <v>0</v>
      </c>
      <c r="F25" s="3">
        <f t="shared" si="6"/>
        <v>0</v>
      </c>
      <c r="G25" s="3">
        <f t="shared" si="6"/>
        <v>0</v>
      </c>
      <c r="H25" s="3">
        <f>+H22-H23+H24</f>
        <v>52.258999999999972</v>
      </c>
      <c r="I25" s="3">
        <f t="shared" ref="I25:J25" si="7">+I22-I23+I24</f>
        <v>0</v>
      </c>
      <c r="J25" s="3">
        <f t="shared" si="7"/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2:98" x14ac:dyDescent="0.2">
      <c r="B26" t="s">
        <v>26</v>
      </c>
      <c r="C26" s="3"/>
      <c r="D26" s="3">
        <v>8.625</v>
      </c>
      <c r="E26" s="3"/>
      <c r="F26" s="3"/>
      <c r="G26" s="3"/>
      <c r="H26" s="3">
        <v>13.715999999999999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2:98" x14ac:dyDescent="0.2">
      <c r="B27" t="s">
        <v>27</v>
      </c>
      <c r="C27" s="3">
        <f t="shared" ref="C27:G27" si="8">+C25-C26</f>
        <v>0</v>
      </c>
      <c r="D27" s="3">
        <f t="shared" si="8"/>
        <v>18.953999999999969</v>
      </c>
      <c r="E27" s="3">
        <f t="shared" si="8"/>
        <v>0</v>
      </c>
      <c r="F27" s="3">
        <f t="shared" si="8"/>
        <v>0</v>
      </c>
      <c r="G27" s="3">
        <f t="shared" si="8"/>
        <v>0</v>
      </c>
      <c r="H27" s="3">
        <f>+H25-H26</f>
        <v>38.542999999999971</v>
      </c>
      <c r="I27" s="3">
        <f t="shared" ref="I27:J27" si="9">+I25-I26</f>
        <v>0</v>
      </c>
      <c r="J27" s="3">
        <f t="shared" si="9"/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2:98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2:98" x14ac:dyDescent="0.2">
      <c r="B29" t="s">
        <v>28</v>
      </c>
      <c r="C29" s="7" t="e">
        <f t="shared" ref="C29" si="10">+C27/C30</f>
        <v>#DIV/0!</v>
      </c>
      <c r="D29" s="7">
        <f>+D27/D30</f>
        <v>0.17082755015592019</v>
      </c>
      <c r="E29" s="7" t="e">
        <f t="shared" ref="E29:H29" si="11">+E27/E30</f>
        <v>#DIV/0!</v>
      </c>
      <c r="F29" s="7" t="e">
        <f t="shared" si="11"/>
        <v>#DIV/0!</v>
      </c>
      <c r="G29" s="7" t="e">
        <f t="shared" si="11"/>
        <v>#DIV/0!</v>
      </c>
      <c r="H29" s="7">
        <f t="shared" si="11"/>
        <v>0.3548197041251252</v>
      </c>
      <c r="I29" s="7" t="e">
        <f t="shared" ref="I29" si="12">+I27/I30</f>
        <v>#DIV/0!</v>
      </c>
      <c r="J29" s="7" t="e">
        <f t="shared" ref="J29" si="13">+J27/J30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2:98" x14ac:dyDescent="0.2">
      <c r="B30" t="s">
        <v>3</v>
      </c>
      <c r="C30" s="3"/>
      <c r="D30" s="3">
        <v>110.95399999999999</v>
      </c>
      <c r="E30" s="3"/>
      <c r="F30" s="3"/>
      <c r="G30" s="3"/>
      <c r="H30" s="3">
        <v>108.627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2:9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2:9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3:9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3:9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3:9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3:9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3:9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3:9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3:9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3:9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3:9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3:9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3:9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3:9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3:9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3:9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3:9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3:9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3:9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3:9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3:9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3:9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3:9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3:9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3:9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3:9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3:9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3:9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3:9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3:9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3:9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3:9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3:9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3:9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3:9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3:9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3:9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3:9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3:9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3:9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3:9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3:9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3:9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3:9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3:9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3:9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3:9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3:9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3:9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3:9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3:9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3:9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3:9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3:9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3:9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3:9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3:9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3:9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3:9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3:9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3:9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3:9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3:9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3:9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3:9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3:9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3:9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3:9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3:9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3:9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3:9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3:9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3:9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3:9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3:9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  <row r="106" spans="3:9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</row>
    <row r="107" spans="3:9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</row>
    <row r="108" spans="3:9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</row>
    <row r="109" spans="3:9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</row>
    <row r="110" spans="3:9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</row>
    <row r="111" spans="3:9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</row>
    <row r="112" spans="3:9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</row>
    <row r="113" spans="3:9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</row>
    <row r="114" spans="3:9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</row>
    <row r="115" spans="3:9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</row>
    <row r="116" spans="3:9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</row>
    <row r="117" spans="3:9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</row>
    <row r="118" spans="3:9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</row>
    <row r="119" spans="3:9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</row>
    <row r="120" spans="3:9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</row>
    <row r="121" spans="3:9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</row>
    <row r="122" spans="3:9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</row>
    <row r="123" spans="3:9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</row>
    <row r="124" spans="3:9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</row>
    <row r="125" spans="3:9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</row>
    <row r="126" spans="3:9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</row>
    <row r="127" spans="3:9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</row>
    <row r="128" spans="3:9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</row>
    <row r="129" spans="3:9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</row>
    <row r="130" spans="3:9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</row>
    <row r="131" spans="3:9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</row>
    <row r="132" spans="3:9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</row>
    <row r="133" spans="3:9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</row>
    <row r="134" spans="3:9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</row>
    <row r="135" spans="3:9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</row>
    <row r="136" spans="3:9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</row>
    <row r="137" spans="3:9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</row>
    <row r="138" spans="3:9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</row>
    <row r="139" spans="3:9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</row>
    <row r="140" spans="3:9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</row>
    <row r="141" spans="3:9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</row>
    <row r="142" spans="3:9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</row>
    <row r="143" spans="3:9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</row>
    <row r="144" spans="3:9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</row>
    <row r="145" spans="3:9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</row>
    <row r="146" spans="3:9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</row>
    <row r="147" spans="3:9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</row>
    <row r="148" spans="3:9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</row>
    <row r="149" spans="3:9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</row>
    <row r="150" spans="3:9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</row>
    <row r="151" spans="3:9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</row>
    <row r="152" spans="3:9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</row>
    <row r="153" spans="3:9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</row>
    <row r="154" spans="3:9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</row>
    <row r="155" spans="3:9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</row>
    <row r="156" spans="3:9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</row>
    <row r="157" spans="3:9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</row>
    <row r="158" spans="3:9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</row>
    <row r="159" spans="3:9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</row>
    <row r="160" spans="3:9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</row>
    <row r="161" spans="3:9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</row>
    <row r="162" spans="3:9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</row>
    <row r="163" spans="3:9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</row>
    <row r="164" spans="3:9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</row>
    <row r="165" spans="3:9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</row>
    <row r="166" spans="3:9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</row>
    <row r="167" spans="3:9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</row>
    <row r="168" spans="3:9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</row>
    <row r="169" spans="3:9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</row>
    <row r="170" spans="3:9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</row>
    <row r="171" spans="3:9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</row>
    <row r="172" spans="3:9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</row>
    <row r="173" spans="3:9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</row>
    <row r="174" spans="3:9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</row>
    <row r="175" spans="3:9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</row>
    <row r="176" spans="3:9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</row>
    <row r="177" spans="3:9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</row>
    <row r="178" spans="3:9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</row>
    <row r="179" spans="3:9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</row>
    <row r="180" spans="3:9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</row>
    <row r="181" spans="3:9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</row>
    <row r="182" spans="3:9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</row>
    <row r="183" spans="3:9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</row>
    <row r="184" spans="3:9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</row>
    <row r="185" spans="3:9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</row>
    <row r="186" spans="3:9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</row>
    <row r="187" spans="3:9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</row>
    <row r="188" spans="3:9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</row>
    <row r="189" spans="3:9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</row>
    <row r="190" spans="3:9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</row>
    <row r="191" spans="3:9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</row>
    <row r="192" spans="3:9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</row>
    <row r="193" spans="3:9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</row>
    <row r="194" spans="3:9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</row>
    <row r="195" spans="3:9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</row>
    <row r="196" spans="3:9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</row>
    <row r="197" spans="3:9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</row>
    <row r="198" spans="3:9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</row>
    <row r="199" spans="3:9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</row>
    <row r="200" spans="3:9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</row>
    <row r="201" spans="3:9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</row>
    <row r="202" spans="3:9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</row>
    <row r="203" spans="3:9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</row>
    <row r="204" spans="3:9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</row>
    <row r="205" spans="3:9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</row>
    <row r="206" spans="3:9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</row>
    <row r="207" spans="3:9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</row>
    <row r="208" spans="3:9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</row>
    <row r="209" spans="3:9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</row>
    <row r="210" spans="3:9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</row>
    <row r="211" spans="3:9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</row>
    <row r="212" spans="3:9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</row>
    <row r="213" spans="3:9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</row>
    <row r="214" spans="3:9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</row>
    <row r="215" spans="3:9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</row>
    <row r="216" spans="3:9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</row>
    <row r="217" spans="3:9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</row>
    <row r="218" spans="3:9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</row>
    <row r="219" spans="3:9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</row>
    <row r="220" spans="3:9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</row>
    <row r="221" spans="3:9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</row>
    <row r="222" spans="3:9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</row>
    <row r="223" spans="3:9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</row>
    <row r="224" spans="3:9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</row>
    <row r="225" spans="3:9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</row>
    <row r="226" spans="3:9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</row>
    <row r="227" spans="3:9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</row>
    <row r="228" spans="3:9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</row>
    <row r="229" spans="3:9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</row>
    <row r="230" spans="3:9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</row>
    <row r="231" spans="3:9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</row>
    <row r="232" spans="3:9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</row>
    <row r="233" spans="3:9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</row>
    <row r="234" spans="3:9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</row>
    <row r="235" spans="3:9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</row>
    <row r="236" spans="3:9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</row>
    <row r="237" spans="3:9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</row>
    <row r="238" spans="3:9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</row>
    <row r="239" spans="3:9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</row>
    <row r="240" spans="3:9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</row>
    <row r="241" spans="3:9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</row>
    <row r="242" spans="3:9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</row>
    <row r="243" spans="3:9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</row>
    <row r="244" spans="3:9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</row>
    <row r="245" spans="3:9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</row>
    <row r="246" spans="3:9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</row>
    <row r="247" spans="3:9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</row>
    <row r="248" spans="3:9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</row>
    <row r="249" spans="3:9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</row>
    <row r="250" spans="3:9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</row>
    <row r="251" spans="3:9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</row>
    <row r="252" spans="3:9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</row>
    <row r="253" spans="3:9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</row>
    <row r="254" spans="3:9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</row>
    <row r="255" spans="3:9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</row>
    <row r="256" spans="3:9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</row>
    <row r="257" spans="3:9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</row>
    <row r="258" spans="3:9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</row>
    <row r="259" spans="3:9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</row>
    <row r="260" spans="3:9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</row>
    <row r="261" spans="3:9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</row>
    <row r="262" spans="3:9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</row>
    <row r="263" spans="3:9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</row>
    <row r="264" spans="3:9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</row>
    <row r="265" spans="3:9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</row>
    <row r="266" spans="3:9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</row>
    <row r="267" spans="3:9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</row>
    <row r="268" spans="3:9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</row>
    <row r="269" spans="3:9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</row>
    <row r="270" spans="3:9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</row>
    <row r="271" spans="3:9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</row>
    <row r="272" spans="3:9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</row>
    <row r="273" spans="3:9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</row>
    <row r="274" spans="3:9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</row>
    <row r="275" spans="3:9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</row>
    <row r="276" spans="3:9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</row>
    <row r="277" spans="3:9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</row>
    <row r="278" spans="3:9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</row>
    <row r="279" spans="3:9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</row>
    <row r="280" spans="3:9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</row>
    <row r="281" spans="3:9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</row>
    <row r="282" spans="3:9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</row>
    <row r="283" spans="3:9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</row>
    <row r="284" spans="3:9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</row>
    <row r="285" spans="3:9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</row>
    <row r="286" spans="3:9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</row>
    <row r="287" spans="3:9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</row>
    <row r="288" spans="3:9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</row>
    <row r="289" spans="3:9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</row>
    <row r="290" spans="3:9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</row>
    <row r="291" spans="3:9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</row>
    <row r="292" spans="3:9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</row>
    <row r="293" spans="3:9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</row>
    <row r="294" spans="3:9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</row>
    <row r="295" spans="3:9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</row>
    <row r="296" spans="3:9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</row>
    <row r="297" spans="3:9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</row>
    <row r="298" spans="3:9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</row>
    <row r="299" spans="3:9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</row>
    <row r="300" spans="3:9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</row>
    <row r="301" spans="3:9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</row>
    <row r="302" spans="3:9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</row>
    <row r="303" spans="3:9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</row>
    <row r="304" spans="3:9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</row>
    <row r="305" spans="3:9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</row>
    <row r="306" spans="3:9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</row>
    <row r="307" spans="3:9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</row>
    <row r="308" spans="3:9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</row>
    <row r="309" spans="3:9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</row>
    <row r="310" spans="3:9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</row>
    <row r="311" spans="3:9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</row>
    <row r="312" spans="3:9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</row>
    <row r="313" spans="3:9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</row>
    <row r="314" spans="3:9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</row>
    <row r="315" spans="3:9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</row>
    <row r="316" spans="3:9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</row>
    <row r="317" spans="3:9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</row>
    <row r="318" spans="3:9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</row>
    <row r="319" spans="3:9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</row>
    <row r="320" spans="3:9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</row>
    <row r="321" spans="3:9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</row>
    <row r="322" spans="3:9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</row>
    <row r="323" spans="3:9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</row>
    <row r="324" spans="3:9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</row>
    <row r="325" spans="3:9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</row>
    <row r="326" spans="3:9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</row>
    <row r="327" spans="3:9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</row>
    <row r="328" spans="3:9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</row>
    <row r="329" spans="3:9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</row>
    <row r="330" spans="3:9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</row>
    <row r="331" spans="3:9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</row>
    <row r="332" spans="3:9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</row>
    <row r="333" spans="3:9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</row>
    <row r="334" spans="3:9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</row>
    <row r="335" spans="3:9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</row>
    <row r="336" spans="3:9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</row>
    <row r="337" spans="3:9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</row>
    <row r="338" spans="3:9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</row>
    <row r="339" spans="3:9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</row>
    <row r="340" spans="3:9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</row>
    <row r="341" spans="3:9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</row>
    <row r="342" spans="3:9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</row>
    <row r="343" spans="3:9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</row>
    <row r="344" spans="3:9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</row>
    <row r="345" spans="3:9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</row>
    <row r="346" spans="3:9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</row>
    <row r="347" spans="3:9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</row>
    <row r="348" spans="3:9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</row>
    <row r="349" spans="3:9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</row>
    <row r="350" spans="3:9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</row>
    <row r="351" spans="3:9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</row>
    <row r="352" spans="3:9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</row>
    <row r="353" spans="3:9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</row>
    <row r="354" spans="3:9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</row>
    <row r="355" spans="3:9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</row>
    <row r="356" spans="3:9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</row>
    <row r="357" spans="3:9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</row>
    <row r="358" spans="3:9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</row>
    <row r="359" spans="3:9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</row>
    <row r="360" spans="3:9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</row>
    <row r="361" spans="3:9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</row>
    <row r="362" spans="3:9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</row>
    <row r="363" spans="3:9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</row>
    <row r="364" spans="3:9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</row>
    <row r="365" spans="3:9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</row>
    <row r="366" spans="3:9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</row>
    <row r="367" spans="3:9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</row>
    <row r="368" spans="3:9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</row>
    <row r="369" spans="3:9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</row>
    <row r="370" spans="3:9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</row>
    <row r="371" spans="3:9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</row>
    <row r="372" spans="3:9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</row>
    <row r="373" spans="3:9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</row>
    <row r="374" spans="3:9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</row>
    <row r="375" spans="3:9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</row>
    <row r="376" spans="3:9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</row>
    <row r="377" spans="3:9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</row>
    <row r="378" spans="3:9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</row>
    <row r="379" spans="3:9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</row>
    <row r="380" spans="3:9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</row>
    <row r="381" spans="3:9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</row>
    <row r="382" spans="3:9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</row>
    <row r="383" spans="3:9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</row>
    <row r="384" spans="3:9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</row>
    <row r="385" spans="3:9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</row>
    <row r="386" spans="3:9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</row>
    <row r="387" spans="3:9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</row>
    <row r="388" spans="3:9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</row>
    <row r="389" spans="3:9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</row>
    <row r="390" spans="3:9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</row>
    <row r="391" spans="3:9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</row>
    <row r="392" spans="3:9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</row>
    <row r="393" spans="3:9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</row>
    <row r="394" spans="3:9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</row>
    <row r="395" spans="3:9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</row>
    <row r="396" spans="3:9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</row>
    <row r="397" spans="3:9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</row>
    <row r="398" spans="3:9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</row>
    <row r="399" spans="3:9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</row>
    <row r="400" spans="3:9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</row>
    <row r="401" spans="3:9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</row>
    <row r="402" spans="3:9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</row>
    <row r="403" spans="3:9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</row>
    <row r="404" spans="3:9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</row>
    <row r="405" spans="3:9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</row>
    <row r="406" spans="3:9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</row>
    <row r="407" spans="3:9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</row>
    <row r="408" spans="3:9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</row>
    <row r="409" spans="3:9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</row>
    <row r="410" spans="3:9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</row>
    <row r="411" spans="3:9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</row>
    <row r="412" spans="3:9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</row>
    <row r="413" spans="3:9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</row>
    <row r="414" spans="3:9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</row>
    <row r="415" spans="3:9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</row>
    <row r="416" spans="3:9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</row>
    <row r="417" spans="3:9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</row>
    <row r="418" spans="3:9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</row>
    <row r="419" spans="3:9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</row>
    <row r="420" spans="3:9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</row>
    <row r="421" spans="3:9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</row>
    <row r="422" spans="3:9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</row>
    <row r="423" spans="3:9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</row>
    <row r="424" spans="3:9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</row>
    <row r="425" spans="3:9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</row>
    <row r="426" spans="3:9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</row>
    <row r="427" spans="3:9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</row>
    <row r="428" spans="3:9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</row>
    <row r="429" spans="3:9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</row>
    <row r="430" spans="3:98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</row>
    <row r="431" spans="3:98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</row>
    <row r="432" spans="3:98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</row>
    <row r="433" spans="3:98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</row>
    <row r="434" spans="3:98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</row>
    <row r="435" spans="3:98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</row>
    <row r="436" spans="3:98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</row>
    <row r="437" spans="3:98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</row>
  </sheetData>
  <hyperlinks>
    <hyperlink ref="A1" location="Main!A1" display="Main" xr:uid="{1312EE8C-F952-4117-B0E6-95E8FD22B7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2025-09-11T12:02:34Z</dcterms:created>
  <dcterms:modified xsi:type="dcterms:W3CDTF">2025-09-11T12:34:16Z</dcterms:modified>
</cp:coreProperties>
</file>