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DD7A5112-3E36-4B74-A4D9-190D1077E926}" xr6:coauthVersionLast="47" xr6:coauthVersionMax="47" xr10:uidLastSave="{00000000-0000-0000-0000-000000000000}"/>
  <bookViews>
    <workbookView xWindow="19095" yWindow="0" windowWidth="19410" windowHeight="20925" xr2:uid="{AD2507E4-7809-4EA5-A8F6-6E64402326AB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6" i="2" l="1"/>
  <c r="P36" i="2"/>
  <c r="O36" i="2"/>
  <c r="N36" i="2"/>
  <c r="M36" i="2"/>
  <c r="L36" i="2"/>
  <c r="Q35" i="2"/>
  <c r="P35" i="2"/>
  <c r="O35" i="2"/>
  <c r="N35" i="2"/>
  <c r="M35" i="2"/>
  <c r="L35" i="2"/>
  <c r="Q34" i="2"/>
  <c r="P34" i="2"/>
  <c r="O34" i="2"/>
  <c r="N34" i="2"/>
  <c r="M34" i="2"/>
  <c r="L34" i="2"/>
  <c r="P33" i="2"/>
  <c r="P32" i="2"/>
  <c r="P31" i="2"/>
  <c r="P30" i="2"/>
  <c r="P29" i="2"/>
  <c r="Q33" i="2"/>
  <c r="Q32" i="2"/>
  <c r="Q31" i="2"/>
  <c r="Q30" i="2"/>
  <c r="Q29" i="2"/>
  <c r="Q25" i="2"/>
  <c r="N25" i="2"/>
  <c r="M25" i="2"/>
  <c r="L25" i="2"/>
  <c r="Q23" i="2"/>
  <c r="N23" i="2"/>
  <c r="M23" i="2"/>
  <c r="L23" i="2"/>
  <c r="Q21" i="2"/>
  <c r="N21" i="2"/>
  <c r="M21" i="2"/>
  <c r="L21" i="2"/>
  <c r="Q18" i="2"/>
  <c r="P18" i="2"/>
  <c r="P21" i="2" s="1"/>
  <c r="P23" i="2" s="1"/>
  <c r="P25" i="2" s="1"/>
  <c r="O18" i="2"/>
  <c r="O21" i="2" s="1"/>
  <c r="O23" i="2" s="1"/>
  <c r="O25" i="2" s="1"/>
  <c r="N18" i="2"/>
  <c r="M18" i="2"/>
  <c r="L18" i="2"/>
  <c r="P11" i="2"/>
  <c r="O11" i="2"/>
  <c r="N11" i="2"/>
  <c r="M11" i="2"/>
  <c r="L11" i="2"/>
  <c r="Q11" i="2"/>
  <c r="H7" i="1"/>
  <c r="H6" i="1"/>
  <c r="H5" i="1"/>
  <c r="F36" i="2"/>
  <c r="J35" i="2"/>
  <c r="F35" i="2"/>
  <c r="J32" i="2"/>
  <c r="I32" i="2"/>
  <c r="H32" i="2"/>
  <c r="J31" i="2"/>
  <c r="I31" i="2"/>
  <c r="H31" i="2"/>
  <c r="J30" i="2"/>
  <c r="I30" i="2"/>
  <c r="H30" i="2"/>
  <c r="J29" i="2"/>
  <c r="I29" i="2"/>
  <c r="H29" i="2"/>
  <c r="G32" i="2"/>
  <c r="G31" i="2"/>
  <c r="G30" i="2"/>
  <c r="G29" i="2"/>
  <c r="F21" i="2"/>
  <c r="F23" i="2" s="1"/>
  <c r="F25" i="2" s="1"/>
  <c r="J7" i="2"/>
  <c r="J11" i="2" s="1"/>
  <c r="J18" i="2" s="1"/>
  <c r="J21" i="2" s="1"/>
  <c r="I7" i="2"/>
  <c r="I11" i="2" s="1"/>
  <c r="I18" i="2" s="1"/>
  <c r="I21" i="2" s="1"/>
  <c r="H7" i="2"/>
  <c r="H11" i="2" s="1"/>
  <c r="H18" i="2" s="1"/>
  <c r="H35" i="2" s="1"/>
  <c r="F7" i="2"/>
  <c r="F11" i="2" s="1"/>
  <c r="F18" i="2" s="1"/>
  <c r="E7" i="2"/>
  <c r="E11" i="2" s="1"/>
  <c r="E18" i="2" s="1"/>
  <c r="E35" i="2" s="1"/>
  <c r="D7" i="2"/>
  <c r="D11" i="2" s="1"/>
  <c r="D18" i="2" s="1"/>
  <c r="D21" i="2" s="1"/>
  <c r="C7" i="2"/>
  <c r="C11" i="2" s="1"/>
  <c r="G7" i="2"/>
  <c r="G11" i="2" s="1"/>
  <c r="G18" i="2" s="1"/>
  <c r="G35" i="2" s="1"/>
  <c r="J36" i="2" l="1"/>
  <c r="J23" i="2"/>
  <c r="J25" i="2" s="1"/>
  <c r="C18" i="2"/>
  <c r="C34" i="2"/>
  <c r="G21" i="2"/>
  <c r="J33" i="2"/>
  <c r="G34" i="2"/>
  <c r="F34" i="2"/>
  <c r="J34" i="2"/>
  <c r="G33" i="2"/>
  <c r="E21" i="2"/>
  <c r="E36" i="2" s="1"/>
  <c r="E34" i="2"/>
  <c r="I23" i="2"/>
  <c r="I25" i="2" s="1"/>
  <c r="I36" i="2"/>
  <c r="I34" i="2"/>
  <c r="I35" i="2"/>
  <c r="I33" i="2"/>
  <c r="D23" i="2"/>
  <c r="D25" i="2" s="1"/>
  <c r="D36" i="2"/>
  <c r="D34" i="2"/>
  <c r="D35" i="2"/>
  <c r="H34" i="2"/>
  <c r="H21" i="2"/>
  <c r="H33" i="2"/>
  <c r="H8" i="1"/>
  <c r="G36" i="2" l="1"/>
  <c r="G23" i="2"/>
  <c r="G25" i="2" s="1"/>
  <c r="C35" i="2"/>
  <c r="C21" i="2"/>
  <c r="E23" i="2"/>
  <c r="E25" i="2" s="1"/>
  <c r="H23" i="2"/>
  <c r="H25" i="2" s="1"/>
  <c r="H36" i="2"/>
  <c r="C23" i="2" l="1"/>
  <c r="C25" i="2" s="1"/>
  <c r="C36" i="2"/>
</calcChain>
</file>

<file path=xl/sharedStrings.xml><?xml version="1.0" encoding="utf-8"?>
<sst xmlns="http://schemas.openxmlformats.org/spreadsheetml/2006/main" count="70" uniqueCount="63">
  <si>
    <t>Oracle</t>
  </si>
  <si>
    <t>numbers in mio USD</t>
  </si>
  <si>
    <t>ORCL</t>
  </si>
  <si>
    <t>SEC</t>
  </si>
  <si>
    <t>Price</t>
  </si>
  <si>
    <t>Shares</t>
  </si>
  <si>
    <t>MC</t>
  </si>
  <si>
    <t>Cash</t>
  </si>
  <si>
    <t>Debt</t>
  </si>
  <si>
    <t>EV</t>
  </si>
  <si>
    <t>Main</t>
  </si>
  <si>
    <t>Q124</t>
  </si>
  <si>
    <t>Q224</t>
  </si>
  <si>
    <t>Q324</t>
  </si>
  <si>
    <t>Q424</t>
  </si>
  <si>
    <t>Q125</t>
  </si>
  <si>
    <t>Q225</t>
  </si>
  <si>
    <t>Q325</t>
  </si>
  <si>
    <t>Q425</t>
  </si>
  <si>
    <t>Cloud &amp; License Services</t>
  </si>
  <si>
    <t>Cloud &amp; Licenses</t>
  </si>
  <si>
    <t>Hardware</t>
  </si>
  <si>
    <t>Services</t>
  </si>
  <si>
    <t>Revenue</t>
  </si>
  <si>
    <t>COGS Cloud &amp; License</t>
  </si>
  <si>
    <t>COGS Hardware</t>
  </si>
  <si>
    <t>COGS Software</t>
  </si>
  <si>
    <t>Gross Profit</t>
  </si>
  <si>
    <t>R&amp;D</t>
  </si>
  <si>
    <t>S&amp;M</t>
  </si>
  <si>
    <t>G&amp;A</t>
  </si>
  <si>
    <t>Amortization</t>
  </si>
  <si>
    <t>Acquisitions related</t>
  </si>
  <si>
    <t>Restructuring</t>
  </si>
  <si>
    <t>Operating Profit</t>
  </si>
  <si>
    <t>Interest Expense</t>
  </si>
  <si>
    <t>Other Income</t>
  </si>
  <si>
    <t>Pretax Income</t>
  </si>
  <si>
    <t>Tax Expense</t>
  </si>
  <si>
    <t>Net Income</t>
  </si>
  <si>
    <t>EPS</t>
  </si>
  <si>
    <t>Cloud Services Growth</t>
  </si>
  <si>
    <t>Licenses Growth</t>
  </si>
  <si>
    <t>Hardware Growth</t>
  </si>
  <si>
    <t>Software Growth</t>
  </si>
  <si>
    <t>Revenue Growth</t>
  </si>
  <si>
    <t>Gross Margin</t>
  </si>
  <si>
    <t>Operating Margin</t>
  </si>
  <si>
    <t>Tax Rate</t>
  </si>
  <si>
    <t>Notes</t>
  </si>
  <si>
    <t>Segment</t>
  </si>
  <si>
    <t>FQ425</t>
  </si>
  <si>
    <t>FY20</t>
  </si>
  <si>
    <t>FY21</t>
  </si>
  <si>
    <t>FY22</t>
  </si>
  <si>
    <t>FY23</t>
  </si>
  <si>
    <t>FY24</t>
  </si>
  <si>
    <t>FY25</t>
  </si>
  <si>
    <t>Management</t>
  </si>
  <si>
    <t>Chairman &amp; CTO</t>
  </si>
  <si>
    <t>Lawrance J. Ellison</t>
  </si>
  <si>
    <t>Safra A. Catz</t>
  </si>
  <si>
    <t>CEO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</si>
</sst>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;\(#,##0\)"/>
    <numFmt numFmtId="165" formatCode="#,##0.00;\(#,##0.00\)"/>
  </numFmts>
  <fonts count="9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u/>
      <sz val="10"/>
      <color theme="1"/>
      <name val="Arial"/>
      <family val="2"/>
    </font>
    <font>
      <b/>
      <u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25">
    <xf numFmtId="0" fontId="0" fillId="0" borderId="0" xfId="0"/>
    <xf numFmtId="0" fontId="5" fillId="0" borderId="0" xfId="0" applyFont="1"/>
    <xf numFmtId="0" fontId="2" fillId="0" borderId="0" xfId="0" applyFont="1"/>
    <xf numFmtId="0" fontId="6" fillId="0" borderId="0" xfId="2" applyFont="1"/>
    <xf numFmtId="164" fontId="2" fillId="0" borderId="0" xfId="0" applyNumberFormat="1" applyFont="1"/>
    <xf numFmtId="0" fontId="2" fillId="0" borderId="0" xfId="0" applyFont="1" applyAlignment="1">
      <alignment horizontal="right"/>
    </xf>
    <xf numFmtId="0" fontId="7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8" fillId="0" borderId="0" xfId="0" applyFont="1"/>
    <xf numFmtId="164" fontId="5" fillId="0" borderId="0" xfId="0" applyNumberFormat="1" applyFont="1"/>
    <xf numFmtId="165" fontId="2" fillId="0" borderId="0" xfId="0" applyNumberFormat="1" applyFont="1"/>
    <xf numFmtId="9" fontId="2" fillId="0" borderId="0" xfId="1" applyFont="1"/>
    <xf numFmtId="0" fontId="1" fillId="0" borderId="0" xfId="0" applyFont="1" applyAlignment="1">
      <alignment horizontal="right"/>
    </xf>
    <xf numFmtId="0" fontId="1" fillId="0" borderId="0" xfId="0" applyFont="1"/>
    <xf numFmtId="164" fontId="1" fillId="0" borderId="0" xfId="0" applyNumberFormat="1" applyFont="1"/>
    <xf numFmtId="9" fontId="5" fillId="0" borderId="0" xfId="1" applyFont="1"/>
  </cellXfs>
  <cellStyles count="3">
    <cellStyle name="Hyperlink" xfId="2" builtinId="8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ec.gov/edgar/browse/?CIK=1341439&amp;owner=exclud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1E364-B57F-4259-9EAC-BC85DA4E665C}">
  <dimension ref="A1:I14"/>
  <sheetViews>
    <sheetView tabSelected="1" topLeftCell="C1" zoomScale="200" zoomScaleNormal="200" workbookViewId="0">
      <selection activeCell="H8" sqref="H8"/>
    </sheetView>
  </sheetViews>
  <sheetFormatPr defaultRowHeight="12.75" x14ac:dyDescent="0.2"/>
  <cols>
    <col min="1" max="1" width="4.140625" style="2" customWidth="1"/>
    <col min="2" max="2" width="22.85546875" style="2" bestFit="1" customWidth="1"/>
    <col min="3" max="16384" width="9.140625" style="2"/>
  </cols>
  <sheetData>
    <row r="1" spans="1:9" x14ac:dyDescent="0.2">
      <c r="A1" s="1" t="s">
        <v>0</v>
      </c>
    </row>
    <row r="2" spans="1:9" x14ac:dyDescent="0.2">
      <c r="A2" s="2" t="s">
        <v>1</v>
      </c>
    </row>
    <row r="3" spans="1:9" x14ac:dyDescent="0.2">
      <c r="G3" s="2" t="s">
        <v>4</v>
      </c>
      <c r="H3" s="2">
        <v>226.05</v>
      </c>
    </row>
    <row r="4" spans="1:9" x14ac:dyDescent="0.2">
      <c r="B4" s="3" t="s">
        <v>2</v>
      </c>
      <c r="G4" s="2" t="s">
        <v>5</v>
      </c>
      <c r="H4" s="4">
        <v>2808.8330000000001</v>
      </c>
      <c r="I4" s="21" t="s">
        <v>51</v>
      </c>
    </row>
    <row r="5" spans="1:9" x14ac:dyDescent="0.2">
      <c r="B5" s="2" t="s">
        <v>3</v>
      </c>
      <c r="G5" s="2" t="s">
        <v>6</v>
      </c>
      <c r="H5" s="4">
        <f>+H3*H4</f>
        <v>634936.69965000008</v>
      </c>
    </row>
    <row r="6" spans="1:9" x14ac:dyDescent="0.2">
      <c r="G6" s="2" t="s">
        <v>7</v>
      </c>
      <c r="H6" s="4">
        <f>10786+417</f>
        <v>11203</v>
      </c>
      <c r="I6" s="21" t="s">
        <v>51</v>
      </c>
    </row>
    <row r="7" spans="1:9" x14ac:dyDescent="0.2">
      <c r="B7" s="6" t="s">
        <v>50</v>
      </c>
      <c r="C7" s="7"/>
      <c r="D7" s="7"/>
      <c r="E7" s="8"/>
      <c r="G7" s="2" t="s">
        <v>8</v>
      </c>
      <c r="H7" s="4">
        <f>7271+85297</f>
        <v>92568</v>
      </c>
      <c r="I7" s="21" t="s">
        <v>51</v>
      </c>
    </row>
    <row r="8" spans="1:9" x14ac:dyDescent="0.2">
      <c r="B8" s="9" t="s">
        <v>19</v>
      </c>
      <c r="C8" s="10"/>
      <c r="D8" s="10"/>
      <c r="E8" s="11"/>
      <c r="G8" s="2" t="s">
        <v>9</v>
      </c>
      <c r="H8" s="4">
        <f>+H5-H6+H7</f>
        <v>716301.69965000008</v>
      </c>
    </row>
    <row r="9" spans="1:9" x14ac:dyDescent="0.2">
      <c r="B9" s="12" t="s">
        <v>20</v>
      </c>
      <c r="E9" s="13"/>
    </row>
    <row r="10" spans="1:9" x14ac:dyDescent="0.2">
      <c r="B10" s="12" t="s">
        <v>21</v>
      </c>
      <c r="E10" s="13"/>
    </row>
    <row r="11" spans="1:9" x14ac:dyDescent="0.2">
      <c r="B11" s="14" t="s">
        <v>22</v>
      </c>
      <c r="C11" s="15"/>
      <c r="D11" s="15"/>
      <c r="E11" s="16"/>
    </row>
    <row r="12" spans="1:9" x14ac:dyDescent="0.2">
      <c r="G12" s="17" t="s">
        <v>58</v>
      </c>
    </row>
    <row r="13" spans="1:9" x14ac:dyDescent="0.2">
      <c r="B13" s="17" t="s">
        <v>49</v>
      </c>
      <c r="G13" s="22" t="s">
        <v>59</v>
      </c>
      <c r="I13" s="22" t="s">
        <v>60</v>
      </c>
    </row>
    <row r="14" spans="1:9" x14ac:dyDescent="0.2">
      <c r="G14" s="22" t="s">
        <v>62</v>
      </c>
      <c r="I14" s="22" t="s">
        <v>61</v>
      </c>
    </row>
  </sheetData>
  <hyperlinks>
    <hyperlink ref="B4" r:id="rId1" xr:uid="{256F8597-9A00-4130-BB7B-D5BF94D37239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309C5-8495-4DC2-9B35-753E45A4595B}">
  <dimension ref="A1:AO518"/>
  <sheetViews>
    <sheetView zoomScale="200" zoomScaleNormal="200" workbookViewId="0">
      <pane xSplit="2" ySplit="2" topLeftCell="N3" activePane="bottomRight" state="frozen"/>
      <selection pane="topRight" activeCell="C1" sqref="C1"/>
      <selection pane="bottomLeft" activeCell="A3" sqref="A3"/>
      <selection pane="bottomRight" activeCell="S1" sqref="S1"/>
    </sheetView>
  </sheetViews>
  <sheetFormatPr defaultRowHeight="12.75" x14ac:dyDescent="0.2"/>
  <cols>
    <col min="1" max="1" width="4.7109375" style="2" bestFit="1" customWidth="1"/>
    <col min="2" max="2" width="22.28515625" style="2" customWidth="1"/>
    <col min="3" max="16384" width="9.140625" style="2"/>
  </cols>
  <sheetData>
    <row r="1" spans="1:41" x14ac:dyDescent="0.2">
      <c r="A1" s="3" t="s">
        <v>10</v>
      </c>
    </row>
    <row r="2" spans="1:41" x14ac:dyDescent="0.2">
      <c r="C2" s="5" t="s">
        <v>11</v>
      </c>
      <c r="D2" s="5" t="s">
        <v>12</v>
      </c>
      <c r="E2" s="5" t="s">
        <v>13</v>
      </c>
      <c r="F2" s="5" t="s">
        <v>14</v>
      </c>
      <c r="G2" s="5" t="s">
        <v>15</v>
      </c>
      <c r="H2" s="5" t="s">
        <v>16</v>
      </c>
      <c r="I2" s="5" t="s">
        <v>17</v>
      </c>
      <c r="J2" s="5" t="s">
        <v>18</v>
      </c>
      <c r="L2" s="21" t="s">
        <v>52</v>
      </c>
      <c r="M2" s="21" t="s">
        <v>53</v>
      </c>
      <c r="N2" s="21" t="s">
        <v>54</v>
      </c>
      <c r="O2" s="21" t="s">
        <v>55</v>
      </c>
      <c r="P2" s="21" t="s">
        <v>56</v>
      </c>
      <c r="Q2" s="21" t="s">
        <v>57</v>
      </c>
    </row>
    <row r="3" spans="1:41" x14ac:dyDescent="0.2">
      <c r="B3" s="2" t="s">
        <v>19</v>
      </c>
      <c r="C3" s="4">
        <v>9547</v>
      </c>
      <c r="D3" s="4">
        <v>9639</v>
      </c>
      <c r="E3" s="4">
        <v>9963</v>
      </c>
      <c r="F3" s="4"/>
      <c r="G3" s="4">
        <v>10519</v>
      </c>
      <c r="H3" s="4">
        <v>10806</v>
      </c>
      <c r="I3" s="4">
        <v>11007</v>
      </c>
      <c r="J3" s="4"/>
      <c r="K3" s="4"/>
      <c r="L3" s="4"/>
      <c r="M3" s="4"/>
      <c r="N3" s="4"/>
      <c r="O3" s="4">
        <v>35307</v>
      </c>
      <c r="P3" s="4">
        <v>39383</v>
      </c>
      <c r="Q3" s="4">
        <v>44029</v>
      </c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</row>
    <row r="4" spans="1:41" x14ac:dyDescent="0.2">
      <c r="B4" s="2" t="s">
        <v>20</v>
      </c>
      <c r="C4" s="4">
        <v>809</v>
      </c>
      <c r="D4" s="4">
        <v>1178</v>
      </c>
      <c r="E4" s="4">
        <v>1256</v>
      </c>
      <c r="F4" s="4"/>
      <c r="G4" s="4">
        <v>870</v>
      </c>
      <c r="H4" s="4">
        <v>1195</v>
      </c>
      <c r="I4" s="4">
        <v>1129</v>
      </c>
      <c r="J4" s="4"/>
      <c r="K4" s="4"/>
      <c r="L4" s="4"/>
      <c r="M4" s="4"/>
      <c r="N4" s="4"/>
      <c r="O4" s="4">
        <v>5779</v>
      </c>
      <c r="P4" s="4">
        <v>5081</v>
      </c>
      <c r="Q4" s="4">
        <v>5201</v>
      </c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</row>
    <row r="5" spans="1:41" x14ac:dyDescent="0.2">
      <c r="B5" s="2" t="s">
        <v>21</v>
      </c>
      <c r="C5" s="4">
        <v>714</v>
      </c>
      <c r="D5" s="4">
        <v>756</v>
      </c>
      <c r="E5" s="4">
        <v>754</v>
      </c>
      <c r="F5" s="4"/>
      <c r="G5" s="4">
        <v>655</v>
      </c>
      <c r="H5" s="4">
        <v>728</v>
      </c>
      <c r="I5" s="4">
        <v>703</v>
      </c>
      <c r="J5" s="4"/>
      <c r="K5" s="4"/>
      <c r="L5" s="4"/>
      <c r="M5" s="4"/>
      <c r="N5" s="4"/>
      <c r="O5" s="4">
        <v>3274</v>
      </c>
      <c r="P5" s="4">
        <v>3066</v>
      </c>
      <c r="Q5" s="4">
        <v>2936</v>
      </c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</row>
    <row r="6" spans="1:41" x14ac:dyDescent="0.2">
      <c r="B6" s="2" t="s">
        <v>22</v>
      </c>
      <c r="C6" s="4">
        <v>1383</v>
      </c>
      <c r="D6" s="4">
        <v>1368</v>
      </c>
      <c r="E6" s="4">
        <v>1307</v>
      </c>
      <c r="F6" s="4"/>
      <c r="G6" s="4">
        <v>1263</v>
      </c>
      <c r="H6" s="4">
        <v>1330</v>
      </c>
      <c r="I6" s="4">
        <v>1291</v>
      </c>
      <c r="J6" s="4"/>
      <c r="K6" s="4"/>
      <c r="L6" s="4"/>
      <c r="M6" s="4"/>
      <c r="N6" s="4"/>
      <c r="O6" s="4">
        <v>5594</v>
      </c>
      <c r="P6" s="4">
        <v>5431</v>
      </c>
      <c r="Q6" s="4">
        <v>5233</v>
      </c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</row>
    <row r="7" spans="1:41" x14ac:dyDescent="0.2">
      <c r="B7" s="1" t="s">
        <v>23</v>
      </c>
      <c r="C7" s="18">
        <f t="shared" ref="C7:F7" si="0">+SUM(C3:C6)</f>
        <v>12453</v>
      </c>
      <c r="D7" s="18">
        <f t="shared" si="0"/>
        <v>12941</v>
      </c>
      <c r="E7" s="18">
        <f t="shared" si="0"/>
        <v>13280</v>
      </c>
      <c r="F7" s="18">
        <f t="shared" si="0"/>
        <v>0</v>
      </c>
      <c r="G7" s="18">
        <f>+SUM(G3:G6)</f>
        <v>13307</v>
      </c>
      <c r="H7" s="18">
        <f t="shared" ref="H7:J7" si="1">+SUM(H3:H6)</f>
        <v>14059</v>
      </c>
      <c r="I7" s="18">
        <f t="shared" si="1"/>
        <v>14130</v>
      </c>
      <c r="J7" s="18">
        <f t="shared" si="1"/>
        <v>0</v>
      </c>
      <c r="K7" s="4"/>
      <c r="L7" s="4"/>
      <c r="M7" s="4"/>
      <c r="N7" s="4"/>
      <c r="O7" s="18">
        <v>49954</v>
      </c>
      <c r="P7" s="18">
        <v>52961</v>
      </c>
      <c r="Q7" s="18">
        <v>57399</v>
      </c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</row>
    <row r="8" spans="1:41" x14ac:dyDescent="0.2">
      <c r="B8" s="2" t="s">
        <v>24</v>
      </c>
      <c r="C8" s="4">
        <v>2179</v>
      </c>
      <c r="D8" s="4">
        <v>2274</v>
      </c>
      <c r="E8" s="4">
        <v>2452</v>
      </c>
      <c r="F8" s="4"/>
      <c r="G8" s="4">
        <v>2597</v>
      </c>
      <c r="H8" s="4">
        <v>2746</v>
      </c>
      <c r="I8" s="4">
        <v>2882</v>
      </c>
      <c r="J8" s="4"/>
      <c r="K8" s="4"/>
      <c r="L8" s="4"/>
      <c r="M8" s="4"/>
      <c r="N8" s="4"/>
      <c r="O8" s="4">
        <v>7763</v>
      </c>
      <c r="P8" s="4">
        <v>9427</v>
      </c>
      <c r="Q8" s="4">
        <v>11569</v>
      </c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</row>
    <row r="9" spans="1:41" x14ac:dyDescent="0.2">
      <c r="B9" s="2" t="s">
        <v>25</v>
      </c>
      <c r="C9" s="4">
        <v>219</v>
      </c>
      <c r="D9" s="4">
        <v>213</v>
      </c>
      <c r="E9" s="4">
        <v>217</v>
      </c>
      <c r="F9" s="4"/>
      <c r="G9" s="4">
        <v>162</v>
      </c>
      <c r="H9" s="4">
        <v>172</v>
      </c>
      <c r="I9" s="4">
        <v>197</v>
      </c>
      <c r="J9" s="4"/>
      <c r="K9" s="4"/>
      <c r="L9" s="4"/>
      <c r="M9" s="4"/>
      <c r="N9" s="4"/>
      <c r="O9" s="4">
        <v>1040</v>
      </c>
      <c r="P9" s="4">
        <v>891</v>
      </c>
      <c r="Q9" s="4">
        <v>782</v>
      </c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</row>
    <row r="10" spans="1:41" x14ac:dyDescent="0.2">
      <c r="B10" s="2" t="s">
        <v>26</v>
      </c>
      <c r="C10" s="4">
        <v>1212</v>
      </c>
      <c r="D10" s="4">
        <v>1253</v>
      </c>
      <c r="E10" s="4">
        <v>1200</v>
      </c>
      <c r="F10" s="4"/>
      <c r="G10" s="4">
        <v>1147</v>
      </c>
      <c r="H10" s="4">
        <v>1167</v>
      </c>
      <c r="I10" s="4">
        <v>1116</v>
      </c>
      <c r="J10" s="4"/>
      <c r="K10" s="4"/>
      <c r="L10" s="4"/>
      <c r="M10" s="4"/>
      <c r="N10" s="4"/>
      <c r="O10" s="4">
        <v>4761</v>
      </c>
      <c r="P10" s="4">
        <v>4825</v>
      </c>
      <c r="Q10" s="4">
        <v>4576</v>
      </c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</row>
    <row r="11" spans="1:41" x14ac:dyDescent="0.2">
      <c r="B11" s="2" t="s">
        <v>27</v>
      </c>
      <c r="C11" s="4">
        <f t="shared" ref="C11:F11" si="2">+C7-SUM(C8:C10)</f>
        <v>8843</v>
      </c>
      <c r="D11" s="4">
        <f t="shared" si="2"/>
        <v>9201</v>
      </c>
      <c r="E11" s="4">
        <f t="shared" si="2"/>
        <v>9411</v>
      </c>
      <c r="F11" s="4">
        <f t="shared" si="2"/>
        <v>0</v>
      </c>
      <c r="G11" s="4">
        <f>+G7-SUM(G8:G10)</f>
        <v>9401</v>
      </c>
      <c r="H11" s="4">
        <f t="shared" ref="H11:J11" si="3">+H7-SUM(H8:H10)</f>
        <v>9974</v>
      </c>
      <c r="I11" s="4">
        <f t="shared" si="3"/>
        <v>9935</v>
      </c>
      <c r="J11" s="4">
        <f t="shared" si="3"/>
        <v>0</v>
      </c>
      <c r="K11" s="4"/>
      <c r="L11" s="4">
        <f t="shared" ref="L11:P11" si="4">+L7-SUM(L8:L10)</f>
        <v>0</v>
      </c>
      <c r="M11" s="4">
        <f t="shared" si="4"/>
        <v>0</v>
      </c>
      <c r="N11" s="4">
        <f t="shared" si="4"/>
        <v>0</v>
      </c>
      <c r="O11" s="4">
        <f t="shared" si="4"/>
        <v>36390</v>
      </c>
      <c r="P11" s="4">
        <f t="shared" si="4"/>
        <v>37818</v>
      </c>
      <c r="Q11" s="4">
        <f>+Q7-SUM(Q8:Q10)</f>
        <v>40472</v>
      </c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</row>
    <row r="12" spans="1:41" x14ac:dyDescent="0.2">
      <c r="B12" s="2" t="s">
        <v>29</v>
      </c>
      <c r="C12" s="4">
        <v>2026</v>
      </c>
      <c r="D12" s="4">
        <v>2093</v>
      </c>
      <c r="E12" s="4">
        <v>2042</v>
      </c>
      <c r="F12" s="4"/>
      <c r="G12" s="4">
        <v>2036</v>
      </c>
      <c r="H12" s="4">
        <v>2190</v>
      </c>
      <c r="I12" s="4">
        <v>2119</v>
      </c>
      <c r="J12" s="4"/>
      <c r="K12" s="4"/>
      <c r="L12" s="4"/>
      <c r="M12" s="4"/>
      <c r="N12" s="4"/>
      <c r="O12" s="4">
        <v>8833</v>
      </c>
      <c r="P12" s="4">
        <v>8274</v>
      </c>
      <c r="Q12" s="23">
        <v>8651</v>
      </c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</row>
    <row r="13" spans="1:41" x14ac:dyDescent="0.2">
      <c r="B13" s="2" t="s">
        <v>28</v>
      </c>
      <c r="C13" s="4">
        <v>2216</v>
      </c>
      <c r="D13" s="4">
        <v>2226</v>
      </c>
      <c r="E13" s="4">
        <v>2248</v>
      </c>
      <c r="F13" s="4"/>
      <c r="G13" s="4">
        <v>2306</v>
      </c>
      <c r="H13" s="4">
        <v>2471</v>
      </c>
      <c r="I13" s="4">
        <v>2429</v>
      </c>
      <c r="J13" s="4"/>
      <c r="K13" s="4"/>
      <c r="L13" s="4"/>
      <c r="M13" s="4"/>
      <c r="N13" s="4"/>
      <c r="O13" s="4">
        <v>8623</v>
      </c>
      <c r="P13" s="4">
        <v>8915</v>
      </c>
      <c r="Q13" s="4">
        <v>9860</v>
      </c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</row>
    <row r="14" spans="1:41" x14ac:dyDescent="0.2">
      <c r="B14" s="2" t="s">
        <v>30</v>
      </c>
      <c r="C14" s="4">
        <v>393</v>
      </c>
      <c r="D14" s="4">
        <v>375</v>
      </c>
      <c r="E14" s="4">
        <v>377</v>
      </c>
      <c r="F14" s="4"/>
      <c r="G14" s="4">
        <v>358</v>
      </c>
      <c r="H14" s="4">
        <v>387</v>
      </c>
      <c r="I14" s="4">
        <v>390</v>
      </c>
      <c r="J14" s="4"/>
      <c r="K14" s="4"/>
      <c r="L14" s="4"/>
      <c r="M14" s="4"/>
      <c r="N14" s="4"/>
      <c r="O14" s="4">
        <v>1579</v>
      </c>
      <c r="P14" s="4">
        <v>1548</v>
      </c>
      <c r="Q14" s="4">
        <v>1602</v>
      </c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</row>
    <row r="15" spans="1:41" x14ac:dyDescent="0.2">
      <c r="B15" s="2" t="s">
        <v>31</v>
      </c>
      <c r="C15" s="4">
        <v>763</v>
      </c>
      <c r="D15" s="4">
        <v>755</v>
      </c>
      <c r="E15" s="4">
        <v>749</v>
      </c>
      <c r="F15" s="4"/>
      <c r="G15" s="4">
        <v>624</v>
      </c>
      <c r="H15" s="4">
        <v>591</v>
      </c>
      <c r="I15" s="4">
        <v>548</v>
      </c>
      <c r="J15" s="4"/>
      <c r="K15" s="4"/>
      <c r="L15" s="4"/>
      <c r="M15" s="4"/>
      <c r="N15" s="4"/>
      <c r="O15" s="4">
        <v>3582</v>
      </c>
      <c r="P15" s="4">
        <v>3010</v>
      </c>
      <c r="Q15" s="4">
        <v>2307</v>
      </c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</row>
    <row r="16" spans="1:41" x14ac:dyDescent="0.2">
      <c r="B16" s="2" t="s">
        <v>32</v>
      </c>
      <c r="C16" s="4">
        <v>11</v>
      </c>
      <c r="D16" s="4">
        <v>47</v>
      </c>
      <c r="E16" s="4">
        <v>155</v>
      </c>
      <c r="F16" s="4"/>
      <c r="G16" s="4">
        <v>13</v>
      </c>
      <c r="H16" s="4">
        <v>31</v>
      </c>
      <c r="I16" s="4">
        <v>28</v>
      </c>
      <c r="J16" s="4"/>
      <c r="K16" s="4"/>
      <c r="L16" s="4"/>
      <c r="M16" s="4"/>
      <c r="N16" s="4"/>
      <c r="O16" s="4">
        <v>190</v>
      </c>
      <c r="P16" s="4">
        <v>314</v>
      </c>
      <c r="Q16" s="4">
        <v>75</v>
      </c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</row>
    <row r="17" spans="2:41" x14ac:dyDescent="0.2">
      <c r="B17" s="2" t="s">
        <v>33</v>
      </c>
      <c r="C17" s="4">
        <v>138</v>
      </c>
      <c r="D17" s="4">
        <v>83</v>
      </c>
      <c r="E17" s="4">
        <v>90</v>
      </c>
      <c r="F17" s="4"/>
      <c r="G17" s="4">
        <v>73</v>
      </c>
      <c r="H17" s="4">
        <v>84</v>
      </c>
      <c r="I17" s="4">
        <v>63</v>
      </c>
      <c r="J17" s="4"/>
      <c r="K17" s="4"/>
      <c r="L17" s="4"/>
      <c r="M17" s="4"/>
      <c r="N17" s="4"/>
      <c r="O17" s="4">
        <v>490</v>
      </c>
      <c r="P17" s="4">
        <v>404</v>
      </c>
      <c r="Q17" s="4">
        <v>299</v>
      </c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</row>
    <row r="18" spans="2:41" x14ac:dyDescent="0.2">
      <c r="B18" s="2" t="s">
        <v>34</v>
      </c>
      <c r="C18" s="4">
        <f t="shared" ref="C18:F18" si="5">+C11-SUM(C12:C17)</f>
        <v>3296</v>
      </c>
      <c r="D18" s="4">
        <f t="shared" si="5"/>
        <v>3622</v>
      </c>
      <c r="E18" s="4">
        <f t="shared" si="5"/>
        <v>3750</v>
      </c>
      <c r="F18" s="4">
        <f t="shared" si="5"/>
        <v>0</v>
      </c>
      <c r="G18" s="4">
        <f>+G11-SUM(G12:G17)</f>
        <v>3991</v>
      </c>
      <c r="H18" s="4">
        <f t="shared" ref="H18:Q18" si="6">+H11-SUM(H12:H17)</f>
        <v>4220</v>
      </c>
      <c r="I18" s="4">
        <f t="shared" si="6"/>
        <v>4358</v>
      </c>
      <c r="J18" s="4">
        <f t="shared" si="6"/>
        <v>0</v>
      </c>
      <c r="K18" s="4"/>
      <c r="L18" s="4">
        <f t="shared" si="6"/>
        <v>0</v>
      </c>
      <c r="M18" s="4">
        <f t="shared" si="6"/>
        <v>0</v>
      </c>
      <c r="N18" s="4">
        <f t="shared" si="6"/>
        <v>0</v>
      </c>
      <c r="O18" s="4">
        <f t="shared" si="6"/>
        <v>13093</v>
      </c>
      <c r="P18" s="4">
        <f t="shared" si="6"/>
        <v>15353</v>
      </c>
      <c r="Q18" s="4">
        <f t="shared" si="6"/>
        <v>17678</v>
      </c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</row>
    <row r="19" spans="2:41" x14ac:dyDescent="0.2">
      <c r="B19" s="2" t="s">
        <v>35</v>
      </c>
      <c r="C19" s="4">
        <v>872</v>
      </c>
      <c r="D19" s="4">
        <v>888</v>
      </c>
      <c r="E19" s="4">
        <v>876</v>
      </c>
      <c r="F19" s="4"/>
      <c r="G19" s="4">
        <v>842</v>
      </c>
      <c r="H19" s="4">
        <v>866</v>
      </c>
      <c r="I19" s="4">
        <v>892</v>
      </c>
      <c r="J19" s="4"/>
      <c r="K19" s="4"/>
      <c r="L19" s="4"/>
      <c r="M19" s="4"/>
      <c r="N19" s="4"/>
      <c r="O19" s="4">
        <v>3505</v>
      </c>
      <c r="P19" s="4">
        <v>3514</v>
      </c>
      <c r="Q19" s="4">
        <v>3578</v>
      </c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</row>
    <row r="20" spans="2:41" x14ac:dyDescent="0.2">
      <c r="B20" s="2" t="s">
        <v>36</v>
      </c>
      <c r="C20" s="4">
        <v>-49</v>
      </c>
      <c r="D20" s="4">
        <v>-14</v>
      </c>
      <c r="E20" s="4">
        <v>-9</v>
      </c>
      <c r="F20" s="4"/>
      <c r="G20" s="4">
        <v>20</v>
      </c>
      <c r="H20" s="4">
        <v>36</v>
      </c>
      <c r="I20" s="4">
        <v>-18</v>
      </c>
      <c r="J20" s="4"/>
      <c r="K20" s="4"/>
      <c r="L20" s="4"/>
      <c r="M20" s="4"/>
      <c r="N20" s="4"/>
      <c r="O20" s="4">
        <v>-462</v>
      </c>
      <c r="P20" s="4">
        <v>-98</v>
      </c>
      <c r="Q20" s="4">
        <v>60</v>
      </c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</row>
    <row r="21" spans="2:41" x14ac:dyDescent="0.2">
      <c r="B21" s="2" t="s">
        <v>37</v>
      </c>
      <c r="C21" s="4">
        <f t="shared" ref="C21:F21" si="7">+C18-C19+C20</f>
        <v>2375</v>
      </c>
      <c r="D21" s="4">
        <f t="shared" si="7"/>
        <v>2720</v>
      </c>
      <c r="E21" s="4">
        <f t="shared" si="7"/>
        <v>2865</v>
      </c>
      <c r="F21" s="4">
        <f t="shared" si="7"/>
        <v>0</v>
      </c>
      <c r="G21" s="4">
        <f>+G18-G19+G20</f>
        <v>3169</v>
      </c>
      <c r="H21" s="4">
        <f t="shared" ref="H21:Q21" si="8">+H18-H19+H20</f>
        <v>3390</v>
      </c>
      <c r="I21" s="4">
        <f t="shared" si="8"/>
        <v>3448</v>
      </c>
      <c r="J21" s="4">
        <f t="shared" si="8"/>
        <v>0</v>
      </c>
      <c r="K21" s="4"/>
      <c r="L21" s="4">
        <f t="shared" si="8"/>
        <v>0</v>
      </c>
      <c r="M21" s="4">
        <f t="shared" si="8"/>
        <v>0</v>
      </c>
      <c r="N21" s="4">
        <f t="shared" si="8"/>
        <v>0</v>
      </c>
      <c r="O21" s="4">
        <f t="shared" si="8"/>
        <v>9126</v>
      </c>
      <c r="P21" s="4">
        <f t="shared" si="8"/>
        <v>11741</v>
      </c>
      <c r="Q21" s="4">
        <f t="shared" si="8"/>
        <v>14160</v>
      </c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</row>
    <row r="22" spans="2:41" x14ac:dyDescent="0.2">
      <c r="B22" s="2" t="s">
        <v>38</v>
      </c>
      <c r="C22" s="4">
        <v>-45</v>
      </c>
      <c r="D22" s="4">
        <v>217</v>
      </c>
      <c r="E22" s="4">
        <v>464</v>
      </c>
      <c r="F22" s="4"/>
      <c r="G22" s="4">
        <v>240</v>
      </c>
      <c r="H22" s="4">
        <v>239</v>
      </c>
      <c r="I22" s="4">
        <v>512</v>
      </c>
      <c r="J22" s="4"/>
      <c r="K22" s="4"/>
      <c r="L22" s="4"/>
      <c r="M22" s="4"/>
      <c r="N22" s="4"/>
      <c r="O22" s="4">
        <v>623</v>
      </c>
      <c r="P22" s="4">
        <v>1274</v>
      </c>
      <c r="Q22" s="4">
        <v>1717</v>
      </c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</row>
    <row r="23" spans="2:41" x14ac:dyDescent="0.2">
      <c r="B23" s="2" t="s">
        <v>39</v>
      </c>
      <c r="C23" s="4">
        <f t="shared" ref="C23:F23" si="9">+C21-C22</f>
        <v>2420</v>
      </c>
      <c r="D23" s="4">
        <f t="shared" si="9"/>
        <v>2503</v>
      </c>
      <c r="E23" s="4">
        <f t="shared" si="9"/>
        <v>2401</v>
      </c>
      <c r="F23" s="4">
        <f t="shared" si="9"/>
        <v>0</v>
      </c>
      <c r="G23" s="4">
        <f>+G21-G22</f>
        <v>2929</v>
      </c>
      <c r="H23" s="4">
        <f t="shared" ref="H23:Q23" si="10">+H21-H22</f>
        <v>3151</v>
      </c>
      <c r="I23" s="4">
        <f t="shared" si="10"/>
        <v>2936</v>
      </c>
      <c r="J23" s="4">
        <f t="shared" si="10"/>
        <v>0</v>
      </c>
      <c r="K23" s="4"/>
      <c r="L23" s="4">
        <f t="shared" si="10"/>
        <v>0</v>
      </c>
      <c r="M23" s="4">
        <f t="shared" si="10"/>
        <v>0</v>
      </c>
      <c r="N23" s="4">
        <f t="shared" si="10"/>
        <v>0</v>
      </c>
      <c r="O23" s="4">
        <f t="shared" si="10"/>
        <v>8503</v>
      </c>
      <c r="P23" s="4">
        <f t="shared" si="10"/>
        <v>10467</v>
      </c>
      <c r="Q23" s="4">
        <f t="shared" si="10"/>
        <v>12443</v>
      </c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</row>
    <row r="24" spans="2:41" x14ac:dyDescent="0.2"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</row>
    <row r="25" spans="2:41" x14ac:dyDescent="0.2">
      <c r="B25" s="2" t="s">
        <v>40</v>
      </c>
      <c r="C25" s="19">
        <f t="shared" ref="C25:F25" si="11">+C23/C26</f>
        <v>0.87649402390438247</v>
      </c>
      <c r="D25" s="19">
        <f t="shared" si="11"/>
        <v>0.91150764748725421</v>
      </c>
      <c r="E25" s="19">
        <f t="shared" si="11"/>
        <v>0.87372634643377001</v>
      </c>
      <c r="F25" s="19" t="e">
        <f t="shared" si="11"/>
        <v>#DIV/0!</v>
      </c>
      <c r="G25" s="19">
        <f>+G23/G26</f>
        <v>1.0736803519061584</v>
      </c>
      <c r="H25" s="19">
        <f t="shared" ref="H25:Q25" si="12">+H23/H26</f>
        <v>1.1293906810035843</v>
      </c>
      <c r="I25" s="19">
        <f t="shared" si="12"/>
        <v>1.0489460521614862</v>
      </c>
      <c r="J25" s="19" t="e">
        <f t="shared" si="12"/>
        <v>#DIV/0!</v>
      </c>
      <c r="K25" s="4"/>
      <c r="L25" s="19" t="e">
        <f t="shared" si="12"/>
        <v>#DIV/0!</v>
      </c>
      <c r="M25" s="19" t="e">
        <f t="shared" si="12"/>
        <v>#DIV/0!</v>
      </c>
      <c r="N25" s="19" t="e">
        <f t="shared" si="12"/>
        <v>#DIV/0!</v>
      </c>
      <c r="O25" s="19">
        <f t="shared" si="12"/>
        <v>3.1539317507418398</v>
      </c>
      <c r="P25" s="19">
        <f t="shared" si="12"/>
        <v>3.8145043731778427</v>
      </c>
      <c r="Q25" s="19">
        <f t="shared" si="12"/>
        <v>4.4614557188956612</v>
      </c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</row>
    <row r="26" spans="2:41" x14ac:dyDescent="0.2">
      <c r="B26" s="2" t="s">
        <v>5</v>
      </c>
      <c r="C26" s="4">
        <v>2761</v>
      </c>
      <c r="D26" s="4">
        <v>2746</v>
      </c>
      <c r="E26" s="4">
        <v>2748</v>
      </c>
      <c r="F26" s="4"/>
      <c r="G26" s="4">
        <v>2728</v>
      </c>
      <c r="H26" s="4">
        <v>2790</v>
      </c>
      <c r="I26" s="4">
        <v>2799</v>
      </c>
      <c r="J26" s="4"/>
      <c r="K26" s="4"/>
      <c r="L26" s="4"/>
      <c r="M26" s="4"/>
      <c r="N26" s="4"/>
      <c r="O26" s="4">
        <v>2696</v>
      </c>
      <c r="P26" s="4">
        <v>2744</v>
      </c>
      <c r="Q26" s="4">
        <v>2789</v>
      </c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</row>
    <row r="27" spans="2:41" x14ac:dyDescent="0.2"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</row>
    <row r="28" spans="2:41" x14ac:dyDescent="0.2"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</row>
    <row r="29" spans="2:41" x14ac:dyDescent="0.2">
      <c r="B29" s="2" t="s">
        <v>41</v>
      </c>
      <c r="C29" s="4"/>
      <c r="D29" s="4"/>
      <c r="E29" s="4"/>
      <c r="F29" s="4"/>
      <c r="G29" s="20">
        <f>+G3/C3-1</f>
        <v>0.10181208756677496</v>
      </c>
      <c r="H29" s="20">
        <f t="shared" ref="H29:J33" si="13">+H3/D3-1</f>
        <v>0.12107065048241528</v>
      </c>
      <c r="I29" s="20">
        <f t="shared" si="13"/>
        <v>0.10478771454381208</v>
      </c>
      <c r="J29" s="20" t="e">
        <f t="shared" si="13"/>
        <v>#DIV/0!</v>
      </c>
      <c r="K29" s="4"/>
      <c r="L29" s="4"/>
      <c r="M29" s="4"/>
      <c r="N29" s="4"/>
      <c r="O29" s="4"/>
      <c r="P29" s="20">
        <f>+P3/O3-1</f>
        <v>0.11544452941343075</v>
      </c>
      <c r="Q29" s="20">
        <f>+Q3/P3-1</f>
        <v>0.11796968235025274</v>
      </c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</row>
    <row r="30" spans="2:41" x14ac:dyDescent="0.2">
      <c r="B30" s="2" t="s">
        <v>42</v>
      </c>
      <c r="C30" s="4"/>
      <c r="D30" s="4"/>
      <c r="E30" s="4"/>
      <c r="F30" s="4"/>
      <c r="G30" s="20">
        <f t="shared" ref="G30:G33" si="14">+G4/C4-1</f>
        <v>7.5401730531520439E-2</v>
      </c>
      <c r="H30" s="20">
        <f t="shared" si="13"/>
        <v>1.4431239388794648E-2</v>
      </c>
      <c r="I30" s="20">
        <f t="shared" si="13"/>
        <v>-0.10111464968152861</v>
      </c>
      <c r="J30" s="20" t="e">
        <f t="shared" si="13"/>
        <v>#DIV/0!</v>
      </c>
      <c r="K30" s="4"/>
      <c r="L30" s="4"/>
      <c r="M30" s="4"/>
      <c r="N30" s="4"/>
      <c r="O30" s="4"/>
      <c r="P30" s="20">
        <f>+P4/O4-1</f>
        <v>-0.12078214223914174</v>
      </c>
      <c r="Q30" s="20">
        <f>+Q4/P4-1</f>
        <v>2.3617398149970548E-2</v>
      </c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</row>
    <row r="31" spans="2:41" x14ac:dyDescent="0.2">
      <c r="B31" s="2" t="s">
        <v>43</v>
      </c>
      <c r="C31" s="4"/>
      <c r="D31" s="4"/>
      <c r="E31" s="4"/>
      <c r="F31" s="4"/>
      <c r="G31" s="20">
        <f t="shared" si="14"/>
        <v>-8.2633053221288555E-2</v>
      </c>
      <c r="H31" s="20">
        <f t="shared" si="13"/>
        <v>-3.703703703703709E-2</v>
      </c>
      <c r="I31" s="20">
        <f t="shared" si="13"/>
        <v>-6.7639257294429656E-2</v>
      </c>
      <c r="J31" s="20" t="e">
        <f t="shared" si="13"/>
        <v>#DIV/0!</v>
      </c>
      <c r="K31" s="4"/>
      <c r="L31" s="4"/>
      <c r="M31" s="4"/>
      <c r="N31" s="4"/>
      <c r="O31" s="4"/>
      <c r="P31" s="20">
        <f>+P5/O5-1</f>
        <v>-6.3530849114233345E-2</v>
      </c>
      <c r="Q31" s="20">
        <f>+Q5/P5-1</f>
        <v>-4.24005218525767E-2</v>
      </c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</row>
    <row r="32" spans="2:41" x14ac:dyDescent="0.2">
      <c r="B32" s="2" t="s">
        <v>44</v>
      </c>
      <c r="C32" s="4"/>
      <c r="D32" s="4"/>
      <c r="E32" s="4"/>
      <c r="F32" s="4"/>
      <c r="G32" s="20">
        <f t="shared" si="14"/>
        <v>-8.6767895878524959E-2</v>
      </c>
      <c r="H32" s="20">
        <f t="shared" si="13"/>
        <v>-2.777777777777779E-2</v>
      </c>
      <c r="I32" s="20">
        <f t="shared" si="13"/>
        <v>-1.2241775057383331E-2</v>
      </c>
      <c r="J32" s="20" t="e">
        <f t="shared" si="13"/>
        <v>#DIV/0!</v>
      </c>
      <c r="K32" s="4"/>
      <c r="L32" s="4"/>
      <c r="M32" s="4"/>
      <c r="N32" s="4"/>
      <c r="O32" s="4"/>
      <c r="P32" s="20">
        <f>+P6/O6-1</f>
        <v>-2.9138362531283546E-2</v>
      </c>
      <c r="Q32" s="20">
        <f>+Q6/P6-1</f>
        <v>-3.6457374332535486E-2</v>
      </c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</row>
    <row r="33" spans="2:41" x14ac:dyDescent="0.2">
      <c r="B33" s="1" t="s">
        <v>45</v>
      </c>
      <c r="C33" s="18"/>
      <c r="D33" s="18"/>
      <c r="E33" s="18"/>
      <c r="F33" s="18"/>
      <c r="G33" s="24">
        <f t="shared" si="14"/>
        <v>6.857785272625061E-2</v>
      </c>
      <c r="H33" s="24">
        <f t="shared" si="13"/>
        <v>8.6392087164824938E-2</v>
      </c>
      <c r="I33" s="24">
        <f t="shared" si="13"/>
        <v>6.4006024096385561E-2</v>
      </c>
      <c r="J33" s="24" t="e">
        <f t="shared" si="13"/>
        <v>#DIV/0!</v>
      </c>
      <c r="K33" s="18"/>
      <c r="L33" s="18"/>
      <c r="M33" s="18"/>
      <c r="N33" s="18"/>
      <c r="O33" s="18"/>
      <c r="P33" s="24">
        <f>+P7/O7-1</f>
        <v>6.0195379749369504E-2</v>
      </c>
      <c r="Q33" s="24">
        <f>+Q7/P7-1</f>
        <v>8.3797511376295875E-2</v>
      </c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</row>
    <row r="34" spans="2:41" x14ac:dyDescent="0.2">
      <c r="B34" s="2" t="s">
        <v>46</v>
      </c>
      <c r="C34" s="20">
        <f t="shared" ref="C34:F34" si="15">+C11/C7</f>
        <v>0.71011001365132898</v>
      </c>
      <c r="D34" s="20">
        <f t="shared" si="15"/>
        <v>0.71099605903716867</v>
      </c>
      <c r="E34" s="20">
        <f t="shared" si="15"/>
        <v>0.70865963855421688</v>
      </c>
      <c r="F34" s="20" t="e">
        <f t="shared" si="15"/>
        <v>#DIV/0!</v>
      </c>
      <c r="G34" s="20">
        <f>+G11/G7</f>
        <v>0.70647027880063129</v>
      </c>
      <c r="H34" s="20">
        <f t="shared" ref="H34:J34" si="16">+H11/H7</f>
        <v>0.70943879365530982</v>
      </c>
      <c r="I34" s="20">
        <f t="shared" si="16"/>
        <v>0.70311394196744514</v>
      </c>
      <c r="J34" s="20" t="e">
        <f t="shared" si="16"/>
        <v>#DIV/0!</v>
      </c>
      <c r="K34" s="4"/>
      <c r="L34" s="20" t="e">
        <f t="shared" ref="L34:Q34" si="17">+L11/L7</f>
        <v>#DIV/0!</v>
      </c>
      <c r="M34" s="20" t="e">
        <f t="shared" si="17"/>
        <v>#DIV/0!</v>
      </c>
      <c r="N34" s="20" t="e">
        <f t="shared" si="17"/>
        <v>#DIV/0!</v>
      </c>
      <c r="O34" s="20">
        <f t="shared" si="17"/>
        <v>0.72847019257717105</v>
      </c>
      <c r="P34" s="20">
        <f t="shared" si="17"/>
        <v>0.71407261947470779</v>
      </c>
      <c r="Q34" s="20">
        <f t="shared" si="17"/>
        <v>0.70509939197547</v>
      </c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</row>
    <row r="35" spans="2:41" x14ac:dyDescent="0.2">
      <c r="B35" s="2" t="s">
        <v>47</v>
      </c>
      <c r="C35" s="20">
        <f t="shared" ref="C35:F35" si="18">+C18/C7</f>
        <v>0.26467517867180601</v>
      </c>
      <c r="D35" s="20">
        <f t="shared" si="18"/>
        <v>0.27988563480411094</v>
      </c>
      <c r="E35" s="20">
        <f t="shared" si="18"/>
        <v>0.28237951807228917</v>
      </c>
      <c r="F35" s="20" t="e">
        <f t="shared" si="18"/>
        <v>#DIV/0!</v>
      </c>
      <c r="G35" s="20">
        <f>+G18/G7</f>
        <v>0.2999173367400616</v>
      </c>
      <c r="H35" s="20">
        <f t="shared" ref="H35:J35" si="19">+H18/H7</f>
        <v>0.30016359627285011</v>
      </c>
      <c r="I35" s="20">
        <f t="shared" si="19"/>
        <v>0.30842179759377214</v>
      </c>
      <c r="J35" s="20" t="e">
        <f t="shared" si="19"/>
        <v>#DIV/0!</v>
      </c>
      <c r="K35" s="4"/>
      <c r="L35" s="20" t="e">
        <f t="shared" ref="L35:Q35" si="20">+L18/L7</f>
        <v>#DIV/0!</v>
      </c>
      <c r="M35" s="20" t="e">
        <f t="shared" si="20"/>
        <v>#DIV/0!</v>
      </c>
      <c r="N35" s="20" t="e">
        <f t="shared" si="20"/>
        <v>#DIV/0!</v>
      </c>
      <c r="O35" s="20">
        <f t="shared" si="20"/>
        <v>0.26210113304239901</v>
      </c>
      <c r="P35" s="20">
        <f t="shared" si="20"/>
        <v>0.28989256245161532</v>
      </c>
      <c r="Q35" s="20">
        <f t="shared" si="20"/>
        <v>0.30798445965957594</v>
      </c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</row>
    <row r="36" spans="2:41" x14ac:dyDescent="0.2">
      <c r="B36" s="2" t="s">
        <v>48</v>
      </c>
      <c r="C36" s="20">
        <f t="shared" ref="C36:F36" si="21">+C22/C21</f>
        <v>-1.8947368421052633E-2</v>
      </c>
      <c r="D36" s="20">
        <f t="shared" si="21"/>
        <v>7.9779411764705876E-2</v>
      </c>
      <c r="E36" s="20">
        <f t="shared" si="21"/>
        <v>0.16195462478184991</v>
      </c>
      <c r="F36" s="20" t="e">
        <f t="shared" si="21"/>
        <v>#DIV/0!</v>
      </c>
      <c r="G36" s="20">
        <f>+G22/G21</f>
        <v>7.5733669927421893E-2</v>
      </c>
      <c r="H36" s="20">
        <f t="shared" ref="H36:J36" si="22">+H22/H21</f>
        <v>7.0501474926253693E-2</v>
      </c>
      <c r="I36" s="20">
        <f t="shared" si="22"/>
        <v>0.14849187935034802</v>
      </c>
      <c r="J36" s="20" t="e">
        <f t="shared" si="22"/>
        <v>#DIV/0!</v>
      </c>
      <c r="K36" s="4"/>
      <c r="L36" s="20" t="e">
        <f t="shared" ref="L36:Q36" si="23">+L22/L21</f>
        <v>#DIV/0!</v>
      </c>
      <c r="M36" s="20" t="e">
        <f t="shared" si="23"/>
        <v>#DIV/0!</v>
      </c>
      <c r="N36" s="20" t="e">
        <f t="shared" si="23"/>
        <v>#DIV/0!</v>
      </c>
      <c r="O36" s="20">
        <f t="shared" si="23"/>
        <v>6.826649134341442E-2</v>
      </c>
      <c r="P36" s="20">
        <f t="shared" si="23"/>
        <v>0.10850864491951281</v>
      </c>
      <c r="Q36" s="20">
        <f t="shared" si="23"/>
        <v>0.12125706214689265</v>
      </c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</row>
    <row r="37" spans="2:41" x14ac:dyDescent="0.2"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</row>
    <row r="38" spans="2:41" x14ac:dyDescent="0.2"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</row>
    <row r="39" spans="2:41" x14ac:dyDescent="0.2"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</row>
    <row r="40" spans="2:41" x14ac:dyDescent="0.2"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</row>
    <row r="41" spans="2:41" x14ac:dyDescent="0.2"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</row>
    <row r="42" spans="2:41" x14ac:dyDescent="0.2"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</row>
    <row r="43" spans="2:41" x14ac:dyDescent="0.2"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</row>
    <row r="44" spans="2:41" x14ac:dyDescent="0.2"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</row>
    <row r="45" spans="2:41" x14ac:dyDescent="0.2"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</row>
    <row r="46" spans="2:41" x14ac:dyDescent="0.2"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</row>
    <row r="47" spans="2:41" x14ac:dyDescent="0.2"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</row>
    <row r="48" spans="2:41" x14ac:dyDescent="0.2"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</row>
    <row r="49" spans="3:41" x14ac:dyDescent="0.2"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</row>
    <row r="50" spans="3:41" x14ac:dyDescent="0.2"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</row>
    <row r="51" spans="3:41" x14ac:dyDescent="0.2"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</row>
    <row r="52" spans="3:41" x14ac:dyDescent="0.2"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</row>
    <row r="53" spans="3:41" x14ac:dyDescent="0.2"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</row>
    <row r="54" spans="3:41" x14ac:dyDescent="0.2"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</row>
    <row r="55" spans="3:41" x14ac:dyDescent="0.2"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</row>
    <row r="56" spans="3:41" x14ac:dyDescent="0.2"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</row>
    <row r="57" spans="3:41" x14ac:dyDescent="0.2"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</row>
    <row r="58" spans="3:41" x14ac:dyDescent="0.2"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</row>
    <row r="59" spans="3:41" x14ac:dyDescent="0.2"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</row>
    <row r="60" spans="3:41" x14ac:dyDescent="0.2"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</row>
    <row r="61" spans="3:41" x14ac:dyDescent="0.2"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</row>
    <row r="62" spans="3:41" x14ac:dyDescent="0.2"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</row>
    <row r="63" spans="3:41" x14ac:dyDescent="0.2"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</row>
    <row r="64" spans="3:41" x14ac:dyDescent="0.2"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</row>
    <row r="65" spans="3:41" x14ac:dyDescent="0.2"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</row>
    <row r="66" spans="3:41" x14ac:dyDescent="0.2"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</row>
    <row r="67" spans="3:41" x14ac:dyDescent="0.2"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</row>
    <row r="68" spans="3:41" x14ac:dyDescent="0.2"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</row>
    <row r="69" spans="3:41" x14ac:dyDescent="0.2"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</row>
    <row r="70" spans="3:41" x14ac:dyDescent="0.2"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</row>
    <row r="71" spans="3:41" x14ac:dyDescent="0.2"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</row>
    <row r="72" spans="3:41" x14ac:dyDescent="0.2"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</row>
    <row r="73" spans="3:41" x14ac:dyDescent="0.2"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</row>
    <row r="74" spans="3:41" x14ac:dyDescent="0.2"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</row>
    <row r="75" spans="3:41" x14ac:dyDescent="0.2"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</row>
    <row r="76" spans="3:41" x14ac:dyDescent="0.2"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</row>
    <row r="77" spans="3:41" x14ac:dyDescent="0.2"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</row>
    <row r="78" spans="3:41" x14ac:dyDescent="0.2"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</row>
    <row r="79" spans="3:41" x14ac:dyDescent="0.2"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</row>
    <row r="80" spans="3:41" x14ac:dyDescent="0.2"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</row>
    <row r="81" spans="3:41" x14ac:dyDescent="0.2"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</row>
    <row r="82" spans="3:41" x14ac:dyDescent="0.2"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</row>
    <row r="83" spans="3:41" x14ac:dyDescent="0.2"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</row>
    <row r="84" spans="3:41" x14ac:dyDescent="0.2"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</row>
    <row r="85" spans="3:41" x14ac:dyDescent="0.2"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</row>
    <row r="86" spans="3:41" x14ac:dyDescent="0.2"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</row>
    <row r="87" spans="3:41" x14ac:dyDescent="0.2"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</row>
    <row r="88" spans="3:41" x14ac:dyDescent="0.2"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</row>
    <row r="89" spans="3:41" x14ac:dyDescent="0.2"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</row>
    <row r="90" spans="3:41" x14ac:dyDescent="0.2"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</row>
    <row r="91" spans="3:41" x14ac:dyDescent="0.2"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</row>
    <row r="92" spans="3:41" x14ac:dyDescent="0.2"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</row>
    <row r="93" spans="3:41" x14ac:dyDescent="0.2"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</row>
    <row r="94" spans="3:41" x14ac:dyDescent="0.2"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</row>
    <row r="95" spans="3:41" x14ac:dyDescent="0.2"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</row>
    <row r="96" spans="3:41" x14ac:dyDescent="0.2"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</row>
    <row r="97" spans="3:41" x14ac:dyDescent="0.2"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</row>
    <row r="98" spans="3:41" x14ac:dyDescent="0.2"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</row>
    <row r="99" spans="3:41" x14ac:dyDescent="0.2"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</row>
    <row r="100" spans="3:41" x14ac:dyDescent="0.2"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</row>
    <row r="101" spans="3:41" x14ac:dyDescent="0.2"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</row>
    <row r="102" spans="3:41" x14ac:dyDescent="0.2"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</row>
    <row r="103" spans="3:41" x14ac:dyDescent="0.2"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</row>
    <row r="104" spans="3:41" x14ac:dyDescent="0.2"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</row>
    <row r="105" spans="3:41" x14ac:dyDescent="0.2"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</row>
    <row r="106" spans="3:41" x14ac:dyDescent="0.2"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</row>
    <row r="107" spans="3:41" x14ac:dyDescent="0.2"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</row>
    <row r="108" spans="3:41" x14ac:dyDescent="0.2"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</row>
    <row r="109" spans="3:41" x14ac:dyDescent="0.2"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</row>
    <row r="110" spans="3:41" x14ac:dyDescent="0.2"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</row>
    <row r="111" spans="3:41" x14ac:dyDescent="0.2"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</row>
    <row r="112" spans="3:41" x14ac:dyDescent="0.2"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</row>
    <row r="113" spans="3:41" x14ac:dyDescent="0.2"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</row>
    <row r="114" spans="3:41" x14ac:dyDescent="0.2"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</row>
    <row r="115" spans="3:41" x14ac:dyDescent="0.2"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</row>
    <row r="116" spans="3:41" x14ac:dyDescent="0.2"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</row>
    <row r="117" spans="3:41" x14ac:dyDescent="0.2"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</row>
    <row r="118" spans="3:41" x14ac:dyDescent="0.2"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</row>
    <row r="119" spans="3:41" x14ac:dyDescent="0.2"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</row>
    <row r="120" spans="3:41" x14ac:dyDescent="0.2"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</row>
    <row r="121" spans="3:41" x14ac:dyDescent="0.2"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</row>
    <row r="122" spans="3:41" x14ac:dyDescent="0.2"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</row>
    <row r="123" spans="3:41" x14ac:dyDescent="0.2"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</row>
    <row r="124" spans="3:41" x14ac:dyDescent="0.2"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</row>
    <row r="125" spans="3:41" x14ac:dyDescent="0.2"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</row>
    <row r="126" spans="3:41" x14ac:dyDescent="0.2"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</row>
    <row r="127" spans="3:41" x14ac:dyDescent="0.2"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</row>
    <row r="128" spans="3:41" x14ac:dyDescent="0.2"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</row>
    <row r="129" spans="3:41" x14ac:dyDescent="0.2"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</row>
    <row r="130" spans="3:41" x14ac:dyDescent="0.2"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</row>
    <row r="131" spans="3:41" x14ac:dyDescent="0.2"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</row>
    <row r="132" spans="3:41" x14ac:dyDescent="0.2"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</row>
    <row r="133" spans="3:41" x14ac:dyDescent="0.2"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</row>
    <row r="134" spans="3:41" x14ac:dyDescent="0.2"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</row>
    <row r="135" spans="3:41" x14ac:dyDescent="0.2"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</row>
    <row r="136" spans="3:41" x14ac:dyDescent="0.2"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</row>
    <row r="137" spans="3:41" x14ac:dyDescent="0.2"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</row>
    <row r="138" spans="3:41" x14ac:dyDescent="0.2"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</row>
    <row r="139" spans="3:41" x14ac:dyDescent="0.2"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</row>
    <row r="140" spans="3:41" x14ac:dyDescent="0.2"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</row>
    <row r="141" spans="3:41" x14ac:dyDescent="0.2"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</row>
    <row r="142" spans="3:41" x14ac:dyDescent="0.2"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</row>
    <row r="143" spans="3:41" x14ac:dyDescent="0.2"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</row>
    <row r="144" spans="3:41" x14ac:dyDescent="0.2"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</row>
    <row r="145" spans="3:41" x14ac:dyDescent="0.2"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</row>
    <row r="146" spans="3:41" x14ac:dyDescent="0.2"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</row>
    <row r="147" spans="3:41" x14ac:dyDescent="0.2"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</row>
    <row r="148" spans="3:41" x14ac:dyDescent="0.2"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</row>
    <row r="149" spans="3:41" x14ac:dyDescent="0.2"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</row>
    <row r="150" spans="3:41" x14ac:dyDescent="0.2"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</row>
    <row r="151" spans="3:41" x14ac:dyDescent="0.2"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</row>
    <row r="152" spans="3:41" x14ac:dyDescent="0.2"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</row>
    <row r="153" spans="3:41" x14ac:dyDescent="0.2"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</row>
    <row r="154" spans="3:41" x14ac:dyDescent="0.2"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</row>
    <row r="155" spans="3:41" x14ac:dyDescent="0.2"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</row>
    <row r="156" spans="3:41" x14ac:dyDescent="0.2"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</row>
    <row r="157" spans="3:41" x14ac:dyDescent="0.2"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</row>
    <row r="158" spans="3:41" x14ac:dyDescent="0.2"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</row>
    <row r="159" spans="3:41" x14ac:dyDescent="0.2"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</row>
    <row r="160" spans="3:41" x14ac:dyDescent="0.2"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</row>
    <row r="161" spans="3:41" x14ac:dyDescent="0.2"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</row>
    <row r="162" spans="3:41" x14ac:dyDescent="0.2"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</row>
    <row r="163" spans="3:41" x14ac:dyDescent="0.2"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</row>
    <row r="164" spans="3:41" x14ac:dyDescent="0.2"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</row>
    <row r="165" spans="3:41" x14ac:dyDescent="0.2"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</row>
    <row r="166" spans="3:41" x14ac:dyDescent="0.2"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</row>
    <row r="167" spans="3:41" x14ac:dyDescent="0.2"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</row>
    <row r="168" spans="3:41" x14ac:dyDescent="0.2"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</row>
    <row r="169" spans="3:41" x14ac:dyDescent="0.2"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</row>
    <row r="170" spans="3:41" x14ac:dyDescent="0.2"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</row>
    <row r="171" spans="3:41" x14ac:dyDescent="0.2"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</row>
    <row r="172" spans="3:41" x14ac:dyDescent="0.2"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</row>
    <row r="173" spans="3:41" x14ac:dyDescent="0.2"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</row>
    <row r="174" spans="3:41" x14ac:dyDescent="0.2"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</row>
    <row r="175" spans="3:41" x14ac:dyDescent="0.2"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</row>
    <row r="176" spans="3:41" x14ac:dyDescent="0.2"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</row>
    <row r="177" spans="3:41" x14ac:dyDescent="0.2"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</row>
    <row r="178" spans="3:41" x14ac:dyDescent="0.2"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</row>
    <row r="179" spans="3:41" x14ac:dyDescent="0.2"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</row>
    <row r="180" spans="3:41" x14ac:dyDescent="0.2"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</row>
    <row r="181" spans="3:41" x14ac:dyDescent="0.2"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</row>
    <row r="182" spans="3:41" x14ac:dyDescent="0.2"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</row>
    <row r="183" spans="3:41" x14ac:dyDescent="0.2"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</row>
    <row r="184" spans="3:41" x14ac:dyDescent="0.2"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</row>
    <row r="185" spans="3:41" x14ac:dyDescent="0.2"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</row>
    <row r="186" spans="3:41" x14ac:dyDescent="0.2"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</row>
    <row r="187" spans="3:41" x14ac:dyDescent="0.2"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</row>
    <row r="188" spans="3:41" x14ac:dyDescent="0.2"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</row>
    <row r="189" spans="3:41" x14ac:dyDescent="0.2"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</row>
    <row r="190" spans="3:41" x14ac:dyDescent="0.2"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</row>
    <row r="191" spans="3:41" x14ac:dyDescent="0.2"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</row>
    <row r="192" spans="3:41" x14ac:dyDescent="0.2"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</row>
    <row r="193" spans="3:41" x14ac:dyDescent="0.2"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</row>
    <row r="194" spans="3:41" x14ac:dyDescent="0.2"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</row>
    <row r="195" spans="3:41" x14ac:dyDescent="0.2"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</row>
    <row r="196" spans="3:41" x14ac:dyDescent="0.2"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</row>
    <row r="197" spans="3:41" x14ac:dyDescent="0.2"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</row>
    <row r="198" spans="3:41" x14ac:dyDescent="0.2"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</row>
    <row r="199" spans="3:41" x14ac:dyDescent="0.2"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</row>
    <row r="200" spans="3:41" x14ac:dyDescent="0.2"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</row>
    <row r="201" spans="3:41" x14ac:dyDescent="0.2"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</row>
    <row r="202" spans="3:41" x14ac:dyDescent="0.2"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</row>
    <row r="203" spans="3:41" x14ac:dyDescent="0.2"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</row>
    <row r="204" spans="3:41" x14ac:dyDescent="0.2"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</row>
    <row r="205" spans="3:41" x14ac:dyDescent="0.2"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</row>
    <row r="206" spans="3:41" x14ac:dyDescent="0.2"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</row>
    <row r="207" spans="3:41" x14ac:dyDescent="0.2"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</row>
    <row r="208" spans="3:41" x14ac:dyDescent="0.2"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</row>
    <row r="209" spans="3:41" x14ac:dyDescent="0.2"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</row>
    <row r="210" spans="3:41" x14ac:dyDescent="0.2"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</row>
    <row r="211" spans="3:41" x14ac:dyDescent="0.2"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</row>
    <row r="212" spans="3:41" x14ac:dyDescent="0.2"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</row>
    <row r="213" spans="3:41" x14ac:dyDescent="0.2"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</row>
    <row r="214" spans="3:41" x14ac:dyDescent="0.2"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</row>
    <row r="215" spans="3:41" x14ac:dyDescent="0.2"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</row>
    <row r="216" spans="3:41" x14ac:dyDescent="0.2"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</row>
    <row r="217" spans="3:41" x14ac:dyDescent="0.2"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</row>
    <row r="218" spans="3:41" x14ac:dyDescent="0.2"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</row>
    <row r="219" spans="3:41" x14ac:dyDescent="0.2"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</row>
    <row r="220" spans="3:41" x14ac:dyDescent="0.2"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</row>
    <row r="221" spans="3:41" x14ac:dyDescent="0.2"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</row>
    <row r="222" spans="3:41" x14ac:dyDescent="0.2"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</row>
    <row r="223" spans="3:41" x14ac:dyDescent="0.2"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</row>
    <row r="224" spans="3:41" x14ac:dyDescent="0.2"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</row>
    <row r="225" spans="3:41" x14ac:dyDescent="0.2"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</row>
    <row r="226" spans="3:41" x14ac:dyDescent="0.2"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</row>
    <row r="227" spans="3:41" x14ac:dyDescent="0.2"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</row>
    <row r="228" spans="3:41" x14ac:dyDescent="0.2"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</row>
    <row r="229" spans="3:41" x14ac:dyDescent="0.2"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</row>
    <row r="230" spans="3:41" x14ac:dyDescent="0.2"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</row>
    <row r="231" spans="3:41" x14ac:dyDescent="0.2"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</row>
    <row r="232" spans="3:41" x14ac:dyDescent="0.2"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</row>
    <row r="233" spans="3:41" x14ac:dyDescent="0.2"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</row>
    <row r="234" spans="3:41" x14ac:dyDescent="0.2"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</row>
    <row r="235" spans="3:41" x14ac:dyDescent="0.2"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</row>
    <row r="236" spans="3:41" x14ac:dyDescent="0.2"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</row>
    <row r="237" spans="3:41" x14ac:dyDescent="0.2"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</row>
    <row r="238" spans="3:41" x14ac:dyDescent="0.2"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</row>
    <row r="239" spans="3:41" x14ac:dyDescent="0.2"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</row>
    <row r="240" spans="3:41" x14ac:dyDescent="0.2"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</row>
    <row r="241" spans="3:41" x14ac:dyDescent="0.2"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</row>
    <row r="242" spans="3:41" x14ac:dyDescent="0.2"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</row>
    <row r="243" spans="3:41" x14ac:dyDescent="0.2"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</row>
    <row r="244" spans="3:41" x14ac:dyDescent="0.2"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</row>
    <row r="245" spans="3:41" x14ac:dyDescent="0.2"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</row>
    <row r="246" spans="3:41" x14ac:dyDescent="0.2"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</row>
    <row r="247" spans="3:41" x14ac:dyDescent="0.2"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</row>
    <row r="248" spans="3:41" x14ac:dyDescent="0.2"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</row>
    <row r="249" spans="3:41" x14ac:dyDescent="0.2"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</row>
    <row r="250" spans="3:41" x14ac:dyDescent="0.2"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</row>
    <row r="251" spans="3:41" x14ac:dyDescent="0.2"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</row>
    <row r="252" spans="3:41" x14ac:dyDescent="0.2"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</row>
    <row r="253" spans="3:41" x14ac:dyDescent="0.2"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</row>
    <row r="254" spans="3:41" x14ac:dyDescent="0.2"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</row>
    <row r="255" spans="3:41" x14ac:dyDescent="0.2"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</row>
    <row r="256" spans="3:41" x14ac:dyDescent="0.2"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</row>
    <row r="257" spans="3:41" x14ac:dyDescent="0.2"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</row>
    <row r="258" spans="3:41" x14ac:dyDescent="0.2"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</row>
    <row r="259" spans="3:41" x14ac:dyDescent="0.2"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</row>
    <row r="260" spans="3:41" x14ac:dyDescent="0.2"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</row>
    <row r="261" spans="3:41" x14ac:dyDescent="0.2"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</row>
    <row r="262" spans="3:41" x14ac:dyDescent="0.2"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</row>
    <row r="263" spans="3:41" x14ac:dyDescent="0.2"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</row>
    <row r="264" spans="3:41" x14ac:dyDescent="0.2"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</row>
    <row r="265" spans="3:41" x14ac:dyDescent="0.2"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</row>
    <row r="266" spans="3:41" x14ac:dyDescent="0.2"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</row>
    <row r="267" spans="3:41" x14ac:dyDescent="0.2"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</row>
    <row r="268" spans="3:41" x14ac:dyDescent="0.2"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</row>
    <row r="269" spans="3:41" x14ac:dyDescent="0.2"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</row>
    <row r="270" spans="3:41" x14ac:dyDescent="0.2"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</row>
    <row r="271" spans="3:41" x14ac:dyDescent="0.2"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</row>
    <row r="272" spans="3:41" x14ac:dyDescent="0.2"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</row>
    <row r="273" spans="3:41" x14ac:dyDescent="0.2"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</row>
    <row r="274" spans="3:41" x14ac:dyDescent="0.2"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</row>
    <row r="275" spans="3:41" x14ac:dyDescent="0.2"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</row>
    <row r="276" spans="3:41" x14ac:dyDescent="0.2"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</row>
    <row r="277" spans="3:41" x14ac:dyDescent="0.2"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</row>
    <row r="278" spans="3:41" x14ac:dyDescent="0.2"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</row>
    <row r="279" spans="3:41" x14ac:dyDescent="0.2"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</row>
    <row r="280" spans="3:41" x14ac:dyDescent="0.2"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</row>
    <row r="281" spans="3:41" x14ac:dyDescent="0.2"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</row>
    <row r="282" spans="3:41" x14ac:dyDescent="0.2"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</row>
    <row r="283" spans="3:41" x14ac:dyDescent="0.2"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</row>
    <row r="284" spans="3:41" x14ac:dyDescent="0.2"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</row>
    <row r="285" spans="3:41" x14ac:dyDescent="0.2"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</row>
    <row r="286" spans="3:41" x14ac:dyDescent="0.2"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</row>
    <row r="287" spans="3:41" x14ac:dyDescent="0.2"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</row>
    <row r="288" spans="3:41" x14ac:dyDescent="0.2"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</row>
    <row r="289" spans="3:41" x14ac:dyDescent="0.2"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</row>
    <row r="290" spans="3:41" x14ac:dyDescent="0.2"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</row>
    <row r="291" spans="3:41" x14ac:dyDescent="0.2"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</row>
    <row r="292" spans="3:41" x14ac:dyDescent="0.2"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</row>
    <row r="293" spans="3:41" x14ac:dyDescent="0.2"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</row>
    <row r="294" spans="3:41" x14ac:dyDescent="0.2"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</row>
    <row r="295" spans="3:41" x14ac:dyDescent="0.2"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</row>
    <row r="296" spans="3:41" x14ac:dyDescent="0.2"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</row>
    <row r="297" spans="3:41" x14ac:dyDescent="0.2"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</row>
    <row r="298" spans="3:41" x14ac:dyDescent="0.2"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</row>
    <row r="299" spans="3:41" x14ac:dyDescent="0.2"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</row>
    <row r="300" spans="3:41" x14ac:dyDescent="0.2"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</row>
    <row r="301" spans="3:41" x14ac:dyDescent="0.2"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</row>
    <row r="302" spans="3:41" x14ac:dyDescent="0.2"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</row>
    <row r="303" spans="3:41" x14ac:dyDescent="0.2"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</row>
    <row r="304" spans="3:41" x14ac:dyDescent="0.2"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</row>
    <row r="305" spans="3:41" x14ac:dyDescent="0.2"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</row>
    <row r="306" spans="3:41" x14ac:dyDescent="0.2"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</row>
    <row r="307" spans="3:41" x14ac:dyDescent="0.2"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</row>
    <row r="308" spans="3:41" x14ac:dyDescent="0.2"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</row>
    <row r="309" spans="3:41" x14ac:dyDescent="0.2"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</row>
    <row r="310" spans="3:41" x14ac:dyDescent="0.2"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</row>
    <row r="311" spans="3:41" x14ac:dyDescent="0.2"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</row>
    <row r="312" spans="3:41" x14ac:dyDescent="0.2"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</row>
    <row r="313" spans="3:41" x14ac:dyDescent="0.2"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</row>
    <row r="314" spans="3:41" x14ac:dyDescent="0.2"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</row>
    <row r="315" spans="3:41" x14ac:dyDescent="0.2"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</row>
    <row r="316" spans="3:41" x14ac:dyDescent="0.2"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</row>
    <row r="317" spans="3:41" x14ac:dyDescent="0.2"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</row>
    <row r="318" spans="3:41" x14ac:dyDescent="0.2"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  <c r="AN318" s="4"/>
      <c r="AO318" s="4"/>
    </row>
    <row r="319" spans="3:41" x14ac:dyDescent="0.2"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  <c r="AN319" s="4"/>
      <c r="AO319" s="4"/>
    </row>
    <row r="320" spans="3:41" x14ac:dyDescent="0.2"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</row>
    <row r="321" spans="3:41" x14ac:dyDescent="0.2"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</row>
    <row r="322" spans="3:41" x14ac:dyDescent="0.2"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  <c r="AN322" s="4"/>
      <c r="AO322" s="4"/>
    </row>
    <row r="323" spans="3:41" x14ac:dyDescent="0.2"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  <c r="AN323" s="4"/>
      <c r="AO323" s="4"/>
    </row>
    <row r="324" spans="3:41" x14ac:dyDescent="0.2"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  <c r="AM324" s="4"/>
      <c r="AN324" s="4"/>
      <c r="AO324" s="4"/>
    </row>
    <row r="325" spans="3:41" x14ac:dyDescent="0.2"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  <c r="AM325" s="4"/>
      <c r="AN325" s="4"/>
      <c r="AO325" s="4"/>
    </row>
    <row r="326" spans="3:41" x14ac:dyDescent="0.2"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4"/>
      <c r="AN326" s="4"/>
      <c r="AO326" s="4"/>
    </row>
    <row r="327" spans="3:41" x14ac:dyDescent="0.2"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  <c r="AM327" s="4"/>
      <c r="AN327" s="4"/>
      <c r="AO327" s="4"/>
    </row>
    <row r="328" spans="3:41" x14ac:dyDescent="0.2"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  <c r="AM328" s="4"/>
      <c r="AN328" s="4"/>
      <c r="AO328" s="4"/>
    </row>
    <row r="329" spans="3:41" x14ac:dyDescent="0.2"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  <c r="AM329" s="4"/>
      <c r="AN329" s="4"/>
      <c r="AO329" s="4"/>
    </row>
    <row r="330" spans="3:41" x14ac:dyDescent="0.2"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  <c r="AM330" s="4"/>
      <c r="AN330" s="4"/>
      <c r="AO330" s="4"/>
    </row>
    <row r="331" spans="3:41" x14ac:dyDescent="0.2"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  <c r="AM331" s="4"/>
      <c r="AN331" s="4"/>
      <c r="AO331" s="4"/>
    </row>
    <row r="332" spans="3:41" x14ac:dyDescent="0.2"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  <c r="AM332" s="4"/>
      <c r="AN332" s="4"/>
      <c r="AO332" s="4"/>
    </row>
    <row r="333" spans="3:41" x14ac:dyDescent="0.2"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  <c r="AM333" s="4"/>
      <c r="AN333" s="4"/>
      <c r="AO333" s="4"/>
    </row>
    <row r="334" spans="3:41" x14ac:dyDescent="0.2"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  <c r="AM334" s="4"/>
      <c r="AN334" s="4"/>
      <c r="AO334" s="4"/>
    </row>
    <row r="335" spans="3:41" x14ac:dyDescent="0.2"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  <c r="AM335" s="4"/>
      <c r="AN335" s="4"/>
      <c r="AO335" s="4"/>
    </row>
    <row r="336" spans="3:41" x14ac:dyDescent="0.2"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  <c r="AM336" s="4"/>
      <c r="AN336" s="4"/>
      <c r="AO336" s="4"/>
    </row>
    <row r="337" spans="3:41" x14ac:dyDescent="0.2"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  <c r="AM337" s="4"/>
      <c r="AN337" s="4"/>
      <c r="AO337" s="4"/>
    </row>
    <row r="338" spans="3:41" x14ac:dyDescent="0.2"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  <c r="AM338" s="4"/>
      <c r="AN338" s="4"/>
      <c r="AO338" s="4"/>
    </row>
    <row r="339" spans="3:41" x14ac:dyDescent="0.2"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  <c r="AM339" s="4"/>
      <c r="AN339" s="4"/>
      <c r="AO339" s="4"/>
    </row>
    <row r="340" spans="3:41" x14ac:dyDescent="0.2"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  <c r="AM340" s="4"/>
      <c r="AN340" s="4"/>
      <c r="AO340" s="4"/>
    </row>
    <row r="341" spans="3:41" x14ac:dyDescent="0.2"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  <c r="AM341" s="4"/>
      <c r="AN341" s="4"/>
      <c r="AO341" s="4"/>
    </row>
    <row r="342" spans="3:41" x14ac:dyDescent="0.2"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  <c r="AM342" s="4"/>
      <c r="AN342" s="4"/>
      <c r="AO342" s="4"/>
    </row>
    <row r="343" spans="3:41" x14ac:dyDescent="0.2"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  <c r="AM343" s="4"/>
      <c r="AN343" s="4"/>
      <c r="AO343" s="4"/>
    </row>
    <row r="344" spans="3:41" x14ac:dyDescent="0.2"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  <c r="AM344" s="4"/>
      <c r="AN344" s="4"/>
      <c r="AO344" s="4"/>
    </row>
    <row r="345" spans="3:41" x14ac:dyDescent="0.2"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  <c r="AM345" s="4"/>
      <c r="AN345" s="4"/>
      <c r="AO345" s="4"/>
    </row>
    <row r="346" spans="3:41" x14ac:dyDescent="0.2"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  <c r="AM346" s="4"/>
      <c r="AN346" s="4"/>
      <c r="AO346" s="4"/>
    </row>
    <row r="347" spans="3:41" x14ac:dyDescent="0.2"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  <c r="AM347" s="4"/>
      <c r="AN347" s="4"/>
      <c r="AO347" s="4"/>
    </row>
    <row r="348" spans="3:41" x14ac:dyDescent="0.2"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L348" s="4"/>
      <c r="AM348" s="4"/>
      <c r="AN348" s="4"/>
      <c r="AO348" s="4"/>
    </row>
    <row r="349" spans="3:41" x14ac:dyDescent="0.2"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  <c r="AL349" s="4"/>
      <c r="AM349" s="4"/>
      <c r="AN349" s="4"/>
      <c r="AO349" s="4"/>
    </row>
    <row r="350" spans="3:41" x14ac:dyDescent="0.2"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  <c r="AL350" s="4"/>
      <c r="AM350" s="4"/>
      <c r="AN350" s="4"/>
      <c r="AO350" s="4"/>
    </row>
    <row r="351" spans="3:41" x14ac:dyDescent="0.2"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  <c r="AL351" s="4"/>
      <c r="AM351" s="4"/>
      <c r="AN351" s="4"/>
      <c r="AO351" s="4"/>
    </row>
    <row r="352" spans="3:41" x14ac:dyDescent="0.2"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  <c r="AL352" s="4"/>
      <c r="AM352" s="4"/>
      <c r="AN352" s="4"/>
      <c r="AO352" s="4"/>
    </row>
    <row r="353" spans="3:41" x14ac:dyDescent="0.2"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  <c r="AL353" s="4"/>
      <c r="AM353" s="4"/>
      <c r="AN353" s="4"/>
      <c r="AO353" s="4"/>
    </row>
    <row r="354" spans="3:41" x14ac:dyDescent="0.2"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  <c r="AL354" s="4"/>
      <c r="AM354" s="4"/>
      <c r="AN354" s="4"/>
      <c r="AO354" s="4"/>
    </row>
    <row r="355" spans="3:41" x14ac:dyDescent="0.2"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  <c r="AL355" s="4"/>
      <c r="AM355" s="4"/>
      <c r="AN355" s="4"/>
      <c r="AO355" s="4"/>
    </row>
    <row r="356" spans="3:41" x14ac:dyDescent="0.2"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  <c r="AL356" s="4"/>
      <c r="AM356" s="4"/>
      <c r="AN356" s="4"/>
      <c r="AO356" s="4"/>
    </row>
    <row r="357" spans="3:41" x14ac:dyDescent="0.2"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  <c r="AL357" s="4"/>
      <c r="AM357" s="4"/>
      <c r="AN357" s="4"/>
      <c r="AO357" s="4"/>
    </row>
    <row r="358" spans="3:41" x14ac:dyDescent="0.2"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  <c r="AL358" s="4"/>
      <c r="AM358" s="4"/>
      <c r="AN358" s="4"/>
      <c r="AO358" s="4"/>
    </row>
    <row r="359" spans="3:41" x14ac:dyDescent="0.2"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  <c r="AL359" s="4"/>
      <c r="AM359" s="4"/>
      <c r="AN359" s="4"/>
      <c r="AO359" s="4"/>
    </row>
    <row r="360" spans="3:41" x14ac:dyDescent="0.2"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  <c r="AL360" s="4"/>
      <c r="AM360" s="4"/>
      <c r="AN360" s="4"/>
      <c r="AO360" s="4"/>
    </row>
    <row r="361" spans="3:41" x14ac:dyDescent="0.2"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  <c r="AL361" s="4"/>
      <c r="AM361" s="4"/>
      <c r="AN361" s="4"/>
      <c r="AO361" s="4"/>
    </row>
    <row r="362" spans="3:41" x14ac:dyDescent="0.2"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  <c r="AL362" s="4"/>
      <c r="AM362" s="4"/>
      <c r="AN362" s="4"/>
      <c r="AO362" s="4"/>
    </row>
    <row r="363" spans="3:41" x14ac:dyDescent="0.2"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  <c r="AL363" s="4"/>
      <c r="AM363" s="4"/>
      <c r="AN363" s="4"/>
      <c r="AO363" s="4"/>
    </row>
    <row r="364" spans="3:41" x14ac:dyDescent="0.2"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  <c r="AL364" s="4"/>
      <c r="AM364" s="4"/>
      <c r="AN364" s="4"/>
      <c r="AO364" s="4"/>
    </row>
    <row r="365" spans="3:41" x14ac:dyDescent="0.2"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4"/>
      <c r="AL365" s="4"/>
      <c r="AM365" s="4"/>
      <c r="AN365" s="4"/>
      <c r="AO365" s="4"/>
    </row>
    <row r="366" spans="3:41" x14ac:dyDescent="0.2"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K366" s="4"/>
      <c r="AL366" s="4"/>
      <c r="AM366" s="4"/>
      <c r="AN366" s="4"/>
      <c r="AO366" s="4"/>
    </row>
    <row r="367" spans="3:41" x14ac:dyDescent="0.2"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4"/>
      <c r="AL367" s="4"/>
      <c r="AM367" s="4"/>
      <c r="AN367" s="4"/>
      <c r="AO367" s="4"/>
    </row>
    <row r="368" spans="3:41" x14ac:dyDescent="0.2"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K368" s="4"/>
      <c r="AL368" s="4"/>
      <c r="AM368" s="4"/>
      <c r="AN368" s="4"/>
      <c r="AO368" s="4"/>
    </row>
    <row r="369" spans="3:41" x14ac:dyDescent="0.2"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4"/>
      <c r="AL369" s="4"/>
      <c r="AM369" s="4"/>
      <c r="AN369" s="4"/>
      <c r="AO369" s="4"/>
    </row>
    <row r="370" spans="3:41" x14ac:dyDescent="0.2"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  <c r="AK370" s="4"/>
      <c r="AL370" s="4"/>
      <c r="AM370" s="4"/>
      <c r="AN370" s="4"/>
      <c r="AO370" s="4"/>
    </row>
    <row r="371" spans="3:41" x14ac:dyDescent="0.2"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  <c r="AK371" s="4"/>
      <c r="AL371" s="4"/>
      <c r="AM371" s="4"/>
      <c r="AN371" s="4"/>
      <c r="AO371" s="4"/>
    </row>
    <row r="372" spans="3:41" x14ac:dyDescent="0.2"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  <c r="AK372" s="4"/>
      <c r="AL372" s="4"/>
      <c r="AM372" s="4"/>
      <c r="AN372" s="4"/>
      <c r="AO372" s="4"/>
    </row>
    <row r="373" spans="3:41" x14ac:dyDescent="0.2"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  <c r="AK373" s="4"/>
      <c r="AL373" s="4"/>
      <c r="AM373" s="4"/>
      <c r="AN373" s="4"/>
      <c r="AO373" s="4"/>
    </row>
    <row r="374" spans="3:41" x14ac:dyDescent="0.2"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4"/>
      <c r="AL374" s="4"/>
      <c r="AM374" s="4"/>
      <c r="AN374" s="4"/>
      <c r="AO374" s="4"/>
    </row>
    <row r="375" spans="3:41" x14ac:dyDescent="0.2"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K375" s="4"/>
      <c r="AL375" s="4"/>
      <c r="AM375" s="4"/>
      <c r="AN375" s="4"/>
      <c r="AO375" s="4"/>
    </row>
    <row r="376" spans="3:41" x14ac:dyDescent="0.2"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4"/>
      <c r="AL376" s="4"/>
      <c r="AM376" s="4"/>
      <c r="AN376" s="4"/>
      <c r="AO376" s="4"/>
    </row>
    <row r="377" spans="3:41" x14ac:dyDescent="0.2"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4"/>
      <c r="AL377" s="4"/>
      <c r="AM377" s="4"/>
      <c r="AN377" s="4"/>
      <c r="AO377" s="4"/>
    </row>
    <row r="378" spans="3:41" x14ac:dyDescent="0.2"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K378" s="4"/>
      <c r="AL378" s="4"/>
      <c r="AM378" s="4"/>
      <c r="AN378" s="4"/>
      <c r="AO378" s="4"/>
    </row>
    <row r="379" spans="3:41" x14ac:dyDescent="0.2"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  <c r="AK379" s="4"/>
      <c r="AL379" s="4"/>
      <c r="AM379" s="4"/>
      <c r="AN379" s="4"/>
      <c r="AO379" s="4"/>
    </row>
    <row r="380" spans="3:41" x14ac:dyDescent="0.2"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  <c r="AK380" s="4"/>
      <c r="AL380" s="4"/>
      <c r="AM380" s="4"/>
      <c r="AN380" s="4"/>
      <c r="AO380" s="4"/>
    </row>
    <row r="381" spans="3:41" x14ac:dyDescent="0.2"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4"/>
      <c r="AL381" s="4"/>
      <c r="AM381" s="4"/>
      <c r="AN381" s="4"/>
      <c r="AO381" s="4"/>
    </row>
    <row r="382" spans="3:41" x14ac:dyDescent="0.2"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K382" s="4"/>
      <c r="AL382" s="4"/>
      <c r="AM382" s="4"/>
      <c r="AN382" s="4"/>
      <c r="AO382" s="4"/>
    </row>
    <row r="383" spans="3:41" x14ac:dyDescent="0.2"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  <c r="AK383" s="4"/>
      <c r="AL383" s="4"/>
      <c r="AM383" s="4"/>
      <c r="AN383" s="4"/>
      <c r="AO383" s="4"/>
    </row>
    <row r="384" spans="3:41" x14ac:dyDescent="0.2"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  <c r="AK384" s="4"/>
      <c r="AL384" s="4"/>
      <c r="AM384" s="4"/>
      <c r="AN384" s="4"/>
      <c r="AO384" s="4"/>
    </row>
    <row r="385" spans="3:41" x14ac:dyDescent="0.2"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  <c r="AK385" s="4"/>
      <c r="AL385" s="4"/>
      <c r="AM385" s="4"/>
      <c r="AN385" s="4"/>
      <c r="AO385" s="4"/>
    </row>
    <row r="386" spans="3:41" x14ac:dyDescent="0.2"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  <c r="AK386" s="4"/>
      <c r="AL386" s="4"/>
      <c r="AM386" s="4"/>
      <c r="AN386" s="4"/>
      <c r="AO386" s="4"/>
    </row>
    <row r="387" spans="3:41" x14ac:dyDescent="0.2"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4"/>
      <c r="AK387" s="4"/>
      <c r="AL387" s="4"/>
      <c r="AM387" s="4"/>
      <c r="AN387" s="4"/>
      <c r="AO387" s="4"/>
    </row>
    <row r="388" spans="3:41" x14ac:dyDescent="0.2"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  <c r="AJ388" s="4"/>
      <c r="AK388" s="4"/>
      <c r="AL388" s="4"/>
      <c r="AM388" s="4"/>
      <c r="AN388" s="4"/>
      <c r="AO388" s="4"/>
    </row>
    <row r="389" spans="3:41" x14ac:dyDescent="0.2"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  <c r="AJ389" s="4"/>
      <c r="AK389" s="4"/>
      <c r="AL389" s="4"/>
      <c r="AM389" s="4"/>
      <c r="AN389" s="4"/>
      <c r="AO389" s="4"/>
    </row>
    <row r="390" spans="3:41" x14ac:dyDescent="0.2"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  <c r="AJ390" s="4"/>
      <c r="AK390" s="4"/>
      <c r="AL390" s="4"/>
      <c r="AM390" s="4"/>
      <c r="AN390" s="4"/>
      <c r="AO390" s="4"/>
    </row>
    <row r="391" spans="3:41" x14ac:dyDescent="0.2"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  <c r="AJ391" s="4"/>
      <c r="AK391" s="4"/>
      <c r="AL391" s="4"/>
      <c r="AM391" s="4"/>
      <c r="AN391" s="4"/>
      <c r="AO391" s="4"/>
    </row>
    <row r="392" spans="3:41" x14ac:dyDescent="0.2"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  <c r="AJ392" s="4"/>
      <c r="AK392" s="4"/>
      <c r="AL392" s="4"/>
      <c r="AM392" s="4"/>
      <c r="AN392" s="4"/>
      <c r="AO392" s="4"/>
    </row>
    <row r="393" spans="3:41" x14ac:dyDescent="0.2"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  <c r="AK393" s="4"/>
      <c r="AL393" s="4"/>
      <c r="AM393" s="4"/>
      <c r="AN393" s="4"/>
      <c r="AO393" s="4"/>
    </row>
    <row r="394" spans="3:41" x14ac:dyDescent="0.2"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  <c r="AJ394" s="4"/>
      <c r="AK394" s="4"/>
      <c r="AL394" s="4"/>
      <c r="AM394" s="4"/>
      <c r="AN394" s="4"/>
      <c r="AO394" s="4"/>
    </row>
    <row r="395" spans="3:41" x14ac:dyDescent="0.2"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  <c r="AJ395" s="4"/>
      <c r="AK395" s="4"/>
      <c r="AL395" s="4"/>
      <c r="AM395" s="4"/>
      <c r="AN395" s="4"/>
      <c r="AO395" s="4"/>
    </row>
    <row r="396" spans="3:41" x14ac:dyDescent="0.2"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  <c r="AJ396" s="4"/>
      <c r="AK396" s="4"/>
      <c r="AL396" s="4"/>
      <c r="AM396" s="4"/>
      <c r="AN396" s="4"/>
      <c r="AO396" s="4"/>
    </row>
    <row r="397" spans="3:41" x14ac:dyDescent="0.2"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  <c r="AJ397" s="4"/>
      <c r="AK397" s="4"/>
      <c r="AL397" s="4"/>
      <c r="AM397" s="4"/>
      <c r="AN397" s="4"/>
      <c r="AO397" s="4"/>
    </row>
    <row r="398" spans="3:41" x14ac:dyDescent="0.2"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  <c r="AJ398" s="4"/>
      <c r="AK398" s="4"/>
      <c r="AL398" s="4"/>
      <c r="AM398" s="4"/>
      <c r="AN398" s="4"/>
      <c r="AO398" s="4"/>
    </row>
    <row r="399" spans="3:41" x14ac:dyDescent="0.2"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  <c r="AJ399" s="4"/>
      <c r="AK399" s="4"/>
      <c r="AL399" s="4"/>
      <c r="AM399" s="4"/>
      <c r="AN399" s="4"/>
      <c r="AO399" s="4"/>
    </row>
    <row r="400" spans="3:41" x14ac:dyDescent="0.2"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  <c r="AJ400" s="4"/>
      <c r="AK400" s="4"/>
      <c r="AL400" s="4"/>
      <c r="AM400" s="4"/>
      <c r="AN400" s="4"/>
      <c r="AO400" s="4"/>
    </row>
    <row r="401" spans="3:41" x14ac:dyDescent="0.2"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  <c r="AJ401" s="4"/>
      <c r="AK401" s="4"/>
      <c r="AL401" s="4"/>
      <c r="AM401" s="4"/>
      <c r="AN401" s="4"/>
      <c r="AO401" s="4"/>
    </row>
    <row r="402" spans="3:41" x14ac:dyDescent="0.2"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4"/>
      <c r="AK402" s="4"/>
      <c r="AL402" s="4"/>
      <c r="AM402" s="4"/>
      <c r="AN402" s="4"/>
      <c r="AO402" s="4"/>
    </row>
    <row r="403" spans="3:41" x14ac:dyDescent="0.2"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  <c r="AJ403" s="4"/>
      <c r="AK403" s="4"/>
      <c r="AL403" s="4"/>
      <c r="AM403" s="4"/>
      <c r="AN403" s="4"/>
      <c r="AO403" s="4"/>
    </row>
    <row r="404" spans="3:41" x14ac:dyDescent="0.2"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4"/>
      <c r="AK404" s="4"/>
      <c r="AL404" s="4"/>
      <c r="AM404" s="4"/>
      <c r="AN404" s="4"/>
      <c r="AO404" s="4"/>
    </row>
    <row r="405" spans="3:41" x14ac:dyDescent="0.2"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4"/>
      <c r="AK405" s="4"/>
      <c r="AL405" s="4"/>
      <c r="AM405" s="4"/>
      <c r="AN405" s="4"/>
      <c r="AO405" s="4"/>
    </row>
    <row r="406" spans="3:41" x14ac:dyDescent="0.2"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  <c r="AJ406" s="4"/>
      <c r="AK406" s="4"/>
      <c r="AL406" s="4"/>
      <c r="AM406" s="4"/>
      <c r="AN406" s="4"/>
      <c r="AO406" s="4"/>
    </row>
    <row r="407" spans="3:41" x14ac:dyDescent="0.2"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4"/>
      <c r="AK407" s="4"/>
      <c r="AL407" s="4"/>
      <c r="AM407" s="4"/>
      <c r="AN407" s="4"/>
      <c r="AO407" s="4"/>
    </row>
    <row r="408" spans="3:41" x14ac:dyDescent="0.2"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4"/>
      <c r="AK408" s="4"/>
      <c r="AL408" s="4"/>
      <c r="AM408" s="4"/>
      <c r="AN408" s="4"/>
      <c r="AO408" s="4"/>
    </row>
    <row r="409" spans="3:41" x14ac:dyDescent="0.2"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  <c r="AJ409" s="4"/>
      <c r="AK409" s="4"/>
      <c r="AL409" s="4"/>
      <c r="AM409" s="4"/>
      <c r="AN409" s="4"/>
      <c r="AO409" s="4"/>
    </row>
    <row r="410" spans="3:41" x14ac:dyDescent="0.2"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  <c r="AJ410" s="4"/>
      <c r="AK410" s="4"/>
      <c r="AL410" s="4"/>
      <c r="AM410" s="4"/>
      <c r="AN410" s="4"/>
      <c r="AO410" s="4"/>
    </row>
    <row r="411" spans="3:41" x14ac:dyDescent="0.2"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  <c r="AJ411" s="4"/>
      <c r="AK411" s="4"/>
      <c r="AL411" s="4"/>
      <c r="AM411" s="4"/>
      <c r="AN411" s="4"/>
      <c r="AO411" s="4"/>
    </row>
    <row r="412" spans="3:41" x14ac:dyDescent="0.2"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  <c r="AJ412" s="4"/>
      <c r="AK412" s="4"/>
      <c r="AL412" s="4"/>
      <c r="AM412" s="4"/>
      <c r="AN412" s="4"/>
      <c r="AO412" s="4"/>
    </row>
    <row r="413" spans="3:41" x14ac:dyDescent="0.2"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  <c r="AJ413" s="4"/>
      <c r="AK413" s="4"/>
      <c r="AL413" s="4"/>
      <c r="AM413" s="4"/>
      <c r="AN413" s="4"/>
      <c r="AO413" s="4"/>
    </row>
    <row r="414" spans="3:41" x14ac:dyDescent="0.2"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  <c r="AJ414" s="4"/>
      <c r="AK414" s="4"/>
      <c r="AL414" s="4"/>
      <c r="AM414" s="4"/>
      <c r="AN414" s="4"/>
      <c r="AO414" s="4"/>
    </row>
    <row r="415" spans="3:41" x14ac:dyDescent="0.2"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  <c r="AJ415" s="4"/>
      <c r="AK415" s="4"/>
      <c r="AL415" s="4"/>
      <c r="AM415" s="4"/>
      <c r="AN415" s="4"/>
      <c r="AO415" s="4"/>
    </row>
    <row r="416" spans="3:41" x14ac:dyDescent="0.2"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4"/>
      <c r="AJ416" s="4"/>
      <c r="AK416" s="4"/>
      <c r="AL416" s="4"/>
      <c r="AM416" s="4"/>
      <c r="AN416" s="4"/>
      <c r="AO416" s="4"/>
    </row>
    <row r="417" spans="3:41" x14ac:dyDescent="0.2"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  <c r="AJ417" s="4"/>
      <c r="AK417" s="4"/>
      <c r="AL417" s="4"/>
      <c r="AM417" s="4"/>
      <c r="AN417" s="4"/>
      <c r="AO417" s="4"/>
    </row>
    <row r="418" spans="3:41" x14ac:dyDescent="0.2"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4"/>
      <c r="AJ418" s="4"/>
      <c r="AK418" s="4"/>
      <c r="AL418" s="4"/>
      <c r="AM418" s="4"/>
      <c r="AN418" s="4"/>
      <c r="AO418" s="4"/>
    </row>
    <row r="419" spans="3:41" x14ac:dyDescent="0.2"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  <c r="AJ419" s="4"/>
      <c r="AK419" s="4"/>
      <c r="AL419" s="4"/>
      <c r="AM419" s="4"/>
      <c r="AN419" s="4"/>
      <c r="AO419" s="4"/>
    </row>
    <row r="420" spans="3:41" x14ac:dyDescent="0.2"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  <c r="AJ420" s="4"/>
      <c r="AK420" s="4"/>
      <c r="AL420" s="4"/>
      <c r="AM420" s="4"/>
      <c r="AN420" s="4"/>
      <c r="AO420" s="4"/>
    </row>
    <row r="421" spans="3:41" x14ac:dyDescent="0.2"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  <c r="AJ421" s="4"/>
      <c r="AK421" s="4"/>
      <c r="AL421" s="4"/>
      <c r="AM421" s="4"/>
      <c r="AN421" s="4"/>
      <c r="AO421" s="4"/>
    </row>
    <row r="422" spans="3:41" x14ac:dyDescent="0.2"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4"/>
      <c r="AJ422" s="4"/>
      <c r="AK422" s="4"/>
      <c r="AL422" s="4"/>
      <c r="AM422" s="4"/>
      <c r="AN422" s="4"/>
      <c r="AO422" s="4"/>
    </row>
    <row r="423" spans="3:41" x14ac:dyDescent="0.2"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4"/>
      <c r="AJ423" s="4"/>
      <c r="AK423" s="4"/>
      <c r="AL423" s="4"/>
      <c r="AM423" s="4"/>
      <c r="AN423" s="4"/>
      <c r="AO423" s="4"/>
    </row>
    <row r="424" spans="3:41" x14ac:dyDescent="0.2"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4"/>
      <c r="AJ424" s="4"/>
      <c r="AK424" s="4"/>
      <c r="AL424" s="4"/>
      <c r="AM424" s="4"/>
      <c r="AN424" s="4"/>
      <c r="AO424" s="4"/>
    </row>
    <row r="425" spans="3:41" x14ac:dyDescent="0.2"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4"/>
      <c r="AJ425" s="4"/>
      <c r="AK425" s="4"/>
      <c r="AL425" s="4"/>
      <c r="AM425" s="4"/>
      <c r="AN425" s="4"/>
      <c r="AO425" s="4"/>
    </row>
    <row r="426" spans="3:41" x14ac:dyDescent="0.2"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  <c r="AJ426" s="4"/>
      <c r="AK426" s="4"/>
      <c r="AL426" s="4"/>
      <c r="AM426" s="4"/>
      <c r="AN426" s="4"/>
      <c r="AO426" s="4"/>
    </row>
    <row r="427" spans="3:41" x14ac:dyDescent="0.2"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  <c r="AJ427" s="4"/>
      <c r="AK427" s="4"/>
      <c r="AL427" s="4"/>
      <c r="AM427" s="4"/>
      <c r="AN427" s="4"/>
      <c r="AO427" s="4"/>
    </row>
    <row r="428" spans="3:41" x14ac:dyDescent="0.2"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4"/>
      <c r="AJ428" s="4"/>
      <c r="AK428" s="4"/>
      <c r="AL428" s="4"/>
      <c r="AM428" s="4"/>
      <c r="AN428" s="4"/>
      <c r="AO428" s="4"/>
    </row>
    <row r="429" spans="3:41" x14ac:dyDescent="0.2"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  <c r="AJ429" s="4"/>
      <c r="AK429" s="4"/>
      <c r="AL429" s="4"/>
      <c r="AM429" s="4"/>
      <c r="AN429" s="4"/>
      <c r="AO429" s="4"/>
    </row>
    <row r="430" spans="3:41" x14ac:dyDescent="0.2"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4"/>
      <c r="AJ430" s="4"/>
      <c r="AK430" s="4"/>
      <c r="AL430" s="4"/>
      <c r="AM430" s="4"/>
      <c r="AN430" s="4"/>
      <c r="AO430" s="4"/>
    </row>
    <row r="431" spans="3:41" x14ac:dyDescent="0.2"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4"/>
      <c r="AJ431" s="4"/>
      <c r="AK431" s="4"/>
      <c r="AL431" s="4"/>
      <c r="AM431" s="4"/>
      <c r="AN431" s="4"/>
      <c r="AO431" s="4"/>
    </row>
    <row r="432" spans="3:41" x14ac:dyDescent="0.2"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  <c r="AJ432" s="4"/>
      <c r="AK432" s="4"/>
      <c r="AL432" s="4"/>
      <c r="AM432" s="4"/>
      <c r="AN432" s="4"/>
      <c r="AO432" s="4"/>
    </row>
    <row r="433" spans="3:41" x14ac:dyDescent="0.2"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  <c r="AJ433" s="4"/>
      <c r="AK433" s="4"/>
      <c r="AL433" s="4"/>
      <c r="AM433" s="4"/>
      <c r="AN433" s="4"/>
      <c r="AO433" s="4"/>
    </row>
    <row r="434" spans="3:41" x14ac:dyDescent="0.2"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4"/>
      <c r="AJ434" s="4"/>
      <c r="AK434" s="4"/>
      <c r="AL434" s="4"/>
      <c r="AM434" s="4"/>
      <c r="AN434" s="4"/>
      <c r="AO434" s="4"/>
    </row>
    <row r="435" spans="3:41" x14ac:dyDescent="0.2"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4"/>
      <c r="AJ435" s="4"/>
      <c r="AK435" s="4"/>
      <c r="AL435" s="4"/>
      <c r="AM435" s="4"/>
      <c r="AN435" s="4"/>
      <c r="AO435" s="4"/>
    </row>
    <row r="436" spans="3:41" x14ac:dyDescent="0.2"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  <c r="AI436" s="4"/>
      <c r="AJ436" s="4"/>
      <c r="AK436" s="4"/>
      <c r="AL436" s="4"/>
      <c r="AM436" s="4"/>
      <c r="AN436" s="4"/>
      <c r="AO436" s="4"/>
    </row>
    <row r="437" spans="3:41" x14ac:dyDescent="0.2"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4"/>
      <c r="AJ437" s="4"/>
      <c r="AK437" s="4"/>
      <c r="AL437" s="4"/>
      <c r="AM437" s="4"/>
      <c r="AN437" s="4"/>
      <c r="AO437" s="4"/>
    </row>
    <row r="438" spans="3:41" x14ac:dyDescent="0.2"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4"/>
      <c r="AJ438" s="4"/>
      <c r="AK438" s="4"/>
      <c r="AL438" s="4"/>
      <c r="AM438" s="4"/>
      <c r="AN438" s="4"/>
      <c r="AO438" s="4"/>
    </row>
    <row r="439" spans="3:41" x14ac:dyDescent="0.2"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4"/>
      <c r="AJ439" s="4"/>
      <c r="AK439" s="4"/>
      <c r="AL439" s="4"/>
      <c r="AM439" s="4"/>
      <c r="AN439" s="4"/>
      <c r="AO439" s="4"/>
    </row>
    <row r="440" spans="3:41" x14ac:dyDescent="0.2"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  <c r="AI440" s="4"/>
      <c r="AJ440" s="4"/>
      <c r="AK440" s="4"/>
      <c r="AL440" s="4"/>
      <c r="AM440" s="4"/>
      <c r="AN440" s="4"/>
      <c r="AO440" s="4"/>
    </row>
    <row r="441" spans="3:41" x14ac:dyDescent="0.2"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4"/>
      <c r="AJ441" s="4"/>
      <c r="AK441" s="4"/>
      <c r="AL441" s="4"/>
      <c r="AM441" s="4"/>
      <c r="AN441" s="4"/>
      <c r="AO441" s="4"/>
    </row>
    <row r="442" spans="3:41" x14ac:dyDescent="0.2"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4"/>
      <c r="AJ442" s="4"/>
      <c r="AK442" s="4"/>
      <c r="AL442" s="4"/>
      <c r="AM442" s="4"/>
      <c r="AN442" s="4"/>
      <c r="AO442" s="4"/>
    </row>
    <row r="443" spans="3:41" x14ac:dyDescent="0.2"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4"/>
      <c r="AJ443" s="4"/>
      <c r="AK443" s="4"/>
      <c r="AL443" s="4"/>
      <c r="AM443" s="4"/>
      <c r="AN443" s="4"/>
      <c r="AO443" s="4"/>
    </row>
    <row r="444" spans="3:41" x14ac:dyDescent="0.2"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4"/>
      <c r="AJ444" s="4"/>
      <c r="AK444" s="4"/>
      <c r="AL444" s="4"/>
      <c r="AM444" s="4"/>
      <c r="AN444" s="4"/>
      <c r="AO444" s="4"/>
    </row>
    <row r="445" spans="3:41" x14ac:dyDescent="0.2"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4"/>
      <c r="AJ445" s="4"/>
      <c r="AK445" s="4"/>
      <c r="AL445" s="4"/>
      <c r="AM445" s="4"/>
      <c r="AN445" s="4"/>
      <c r="AO445" s="4"/>
    </row>
    <row r="446" spans="3:41" x14ac:dyDescent="0.2"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  <c r="AI446" s="4"/>
      <c r="AJ446" s="4"/>
      <c r="AK446" s="4"/>
      <c r="AL446" s="4"/>
      <c r="AM446" s="4"/>
      <c r="AN446" s="4"/>
      <c r="AO446" s="4"/>
    </row>
    <row r="447" spans="3:41" x14ac:dyDescent="0.2"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4"/>
      <c r="AJ447" s="4"/>
      <c r="AK447" s="4"/>
      <c r="AL447" s="4"/>
      <c r="AM447" s="4"/>
      <c r="AN447" s="4"/>
      <c r="AO447" s="4"/>
    </row>
    <row r="448" spans="3:41" x14ac:dyDescent="0.2"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  <c r="AI448" s="4"/>
      <c r="AJ448" s="4"/>
      <c r="AK448" s="4"/>
      <c r="AL448" s="4"/>
      <c r="AM448" s="4"/>
      <c r="AN448" s="4"/>
      <c r="AO448" s="4"/>
    </row>
    <row r="449" spans="3:41" x14ac:dyDescent="0.2"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4"/>
      <c r="AJ449" s="4"/>
      <c r="AK449" s="4"/>
      <c r="AL449" s="4"/>
      <c r="AM449" s="4"/>
      <c r="AN449" s="4"/>
      <c r="AO449" s="4"/>
    </row>
    <row r="450" spans="3:41" x14ac:dyDescent="0.2"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  <c r="AI450" s="4"/>
      <c r="AJ450" s="4"/>
      <c r="AK450" s="4"/>
      <c r="AL450" s="4"/>
      <c r="AM450" s="4"/>
      <c r="AN450" s="4"/>
      <c r="AO450" s="4"/>
    </row>
    <row r="451" spans="3:41" x14ac:dyDescent="0.2"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  <c r="AI451" s="4"/>
      <c r="AJ451" s="4"/>
      <c r="AK451" s="4"/>
      <c r="AL451" s="4"/>
      <c r="AM451" s="4"/>
      <c r="AN451" s="4"/>
      <c r="AO451" s="4"/>
    </row>
    <row r="452" spans="3:41" x14ac:dyDescent="0.2"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  <c r="AI452" s="4"/>
      <c r="AJ452" s="4"/>
      <c r="AK452" s="4"/>
      <c r="AL452" s="4"/>
      <c r="AM452" s="4"/>
      <c r="AN452" s="4"/>
      <c r="AO452" s="4"/>
    </row>
    <row r="453" spans="3:41" x14ac:dyDescent="0.2"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  <c r="AI453" s="4"/>
      <c r="AJ453" s="4"/>
      <c r="AK453" s="4"/>
      <c r="AL453" s="4"/>
      <c r="AM453" s="4"/>
      <c r="AN453" s="4"/>
      <c r="AO453" s="4"/>
    </row>
    <row r="454" spans="3:41" x14ac:dyDescent="0.2"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  <c r="AI454" s="4"/>
      <c r="AJ454" s="4"/>
      <c r="AK454" s="4"/>
      <c r="AL454" s="4"/>
      <c r="AM454" s="4"/>
      <c r="AN454" s="4"/>
      <c r="AO454" s="4"/>
    </row>
    <row r="455" spans="3:41" x14ac:dyDescent="0.2"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  <c r="AI455" s="4"/>
      <c r="AJ455" s="4"/>
      <c r="AK455" s="4"/>
      <c r="AL455" s="4"/>
      <c r="AM455" s="4"/>
      <c r="AN455" s="4"/>
      <c r="AO455" s="4"/>
    </row>
    <row r="456" spans="3:41" x14ac:dyDescent="0.2"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  <c r="AI456" s="4"/>
      <c r="AJ456" s="4"/>
      <c r="AK456" s="4"/>
      <c r="AL456" s="4"/>
      <c r="AM456" s="4"/>
      <c r="AN456" s="4"/>
      <c r="AO456" s="4"/>
    </row>
    <row r="457" spans="3:41" x14ac:dyDescent="0.2"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  <c r="AI457" s="4"/>
      <c r="AJ457" s="4"/>
      <c r="AK457" s="4"/>
      <c r="AL457" s="4"/>
      <c r="AM457" s="4"/>
      <c r="AN457" s="4"/>
      <c r="AO457" s="4"/>
    </row>
    <row r="458" spans="3:41" x14ac:dyDescent="0.2"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  <c r="AI458" s="4"/>
      <c r="AJ458" s="4"/>
      <c r="AK458" s="4"/>
      <c r="AL458" s="4"/>
      <c r="AM458" s="4"/>
      <c r="AN458" s="4"/>
      <c r="AO458" s="4"/>
    </row>
    <row r="459" spans="3:41" x14ac:dyDescent="0.2"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  <c r="AI459" s="4"/>
      <c r="AJ459" s="4"/>
      <c r="AK459" s="4"/>
      <c r="AL459" s="4"/>
      <c r="AM459" s="4"/>
      <c r="AN459" s="4"/>
      <c r="AO459" s="4"/>
    </row>
    <row r="460" spans="3:41" x14ac:dyDescent="0.2"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  <c r="AI460" s="4"/>
      <c r="AJ460" s="4"/>
      <c r="AK460" s="4"/>
      <c r="AL460" s="4"/>
      <c r="AM460" s="4"/>
      <c r="AN460" s="4"/>
      <c r="AO460" s="4"/>
    </row>
    <row r="461" spans="3:41" x14ac:dyDescent="0.2"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  <c r="AI461" s="4"/>
      <c r="AJ461" s="4"/>
      <c r="AK461" s="4"/>
      <c r="AL461" s="4"/>
      <c r="AM461" s="4"/>
      <c r="AN461" s="4"/>
      <c r="AO461" s="4"/>
    </row>
    <row r="462" spans="3:41" x14ac:dyDescent="0.2"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  <c r="AI462" s="4"/>
      <c r="AJ462" s="4"/>
      <c r="AK462" s="4"/>
      <c r="AL462" s="4"/>
      <c r="AM462" s="4"/>
      <c r="AN462" s="4"/>
      <c r="AO462" s="4"/>
    </row>
    <row r="463" spans="3:41" x14ac:dyDescent="0.2"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  <c r="AI463" s="4"/>
      <c r="AJ463" s="4"/>
      <c r="AK463" s="4"/>
      <c r="AL463" s="4"/>
      <c r="AM463" s="4"/>
      <c r="AN463" s="4"/>
      <c r="AO463" s="4"/>
    </row>
    <row r="464" spans="3:41" x14ac:dyDescent="0.2"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  <c r="AI464" s="4"/>
      <c r="AJ464" s="4"/>
      <c r="AK464" s="4"/>
      <c r="AL464" s="4"/>
      <c r="AM464" s="4"/>
      <c r="AN464" s="4"/>
      <c r="AO464" s="4"/>
    </row>
    <row r="465" spans="3:41" x14ac:dyDescent="0.2"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  <c r="AI465" s="4"/>
      <c r="AJ465" s="4"/>
      <c r="AK465" s="4"/>
      <c r="AL465" s="4"/>
      <c r="AM465" s="4"/>
      <c r="AN465" s="4"/>
      <c r="AO465" s="4"/>
    </row>
    <row r="466" spans="3:41" x14ac:dyDescent="0.2"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  <c r="AI466" s="4"/>
      <c r="AJ466" s="4"/>
      <c r="AK466" s="4"/>
      <c r="AL466" s="4"/>
      <c r="AM466" s="4"/>
      <c r="AN466" s="4"/>
      <c r="AO466" s="4"/>
    </row>
    <row r="467" spans="3:41" x14ac:dyDescent="0.2"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  <c r="AI467" s="4"/>
      <c r="AJ467" s="4"/>
      <c r="AK467" s="4"/>
      <c r="AL467" s="4"/>
      <c r="AM467" s="4"/>
      <c r="AN467" s="4"/>
      <c r="AO467" s="4"/>
    </row>
    <row r="468" spans="3:41" x14ac:dyDescent="0.2"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  <c r="AI468" s="4"/>
      <c r="AJ468" s="4"/>
      <c r="AK468" s="4"/>
      <c r="AL468" s="4"/>
      <c r="AM468" s="4"/>
      <c r="AN468" s="4"/>
      <c r="AO468" s="4"/>
    </row>
    <row r="469" spans="3:41" x14ac:dyDescent="0.2"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  <c r="AI469" s="4"/>
      <c r="AJ469" s="4"/>
      <c r="AK469" s="4"/>
      <c r="AL469" s="4"/>
      <c r="AM469" s="4"/>
      <c r="AN469" s="4"/>
      <c r="AO469" s="4"/>
    </row>
    <row r="470" spans="3:41" x14ac:dyDescent="0.2"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  <c r="AI470" s="4"/>
      <c r="AJ470" s="4"/>
      <c r="AK470" s="4"/>
      <c r="AL470" s="4"/>
      <c r="AM470" s="4"/>
      <c r="AN470" s="4"/>
      <c r="AO470" s="4"/>
    </row>
    <row r="471" spans="3:41" x14ac:dyDescent="0.2"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  <c r="AI471" s="4"/>
      <c r="AJ471" s="4"/>
      <c r="AK471" s="4"/>
      <c r="AL471" s="4"/>
      <c r="AM471" s="4"/>
      <c r="AN471" s="4"/>
      <c r="AO471" s="4"/>
    </row>
    <row r="472" spans="3:41" x14ac:dyDescent="0.2"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  <c r="AI472" s="4"/>
      <c r="AJ472" s="4"/>
      <c r="AK472" s="4"/>
      <c r="AL472" s="4"/>
      <c r="AM472" s="4"/>
      <c r="AN472" s="4"/>
      <c r="AO472" s="4"/>
    </row>
    <row r="473" spans="3:41" x14ac:dyDescent="0.2"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  <c r="AI473" s="4"/>
      <c r="AJ473" s="4"/>
      <c r="AK473" s="4"/>
      <c r="AL473" s="4"/>
      <c r="AM473" s="4"/>
      <c r="AN473" s="4"/>
      <c r="AO473" s="4"/>
    </row>
    <row r="474" spans="3:41" x14ac:dyDescent="0.2"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  <c r="AI474" s="4"/>
      <c r="AJ474" s="4"/>
      <c r="AK474" s="4"/>
      <c r="AL474" s="4"/>
      <c r="AM474" s="4"/>
      <c r="AN474" s="4"/>
      <c r="AO474" s="4"/>
    </row>
    <row r="475" spans="3:41" x14ac:dyDescent="0.2"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  <c r="AI475" s="4"/>
      <c r="AJ475" s="4"/>
      <c r="AK475" s="4"/>
      <c r="AL475" s="4"/>
      <c r="AM475" s="4"/>
      <c r="AN475" s="4"/>
      <c r="AO475" s="4"/>
    </row>
    <row r="476" spans="3:41" x14ac:dyDescent="0.2"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  <c r="AI476" s="4"/>
      <c r="AJ476" s="4"/>
      <c r="AK476" s="4"/>
      <c r="AL476" s="4"/>
      <c r="AM476" s="4"/>
      <c r="AN476" s="4"/>
      <c r="AO476" s="4"/>
    </row>
    <row r="477" spans="3:41" x14ac:dyDescent="0.2"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  <c r="AI477" s="4"/>
      <c r="AJ477" s="4"/>
      <c r="AK477" s="4"/>
      <c r="AL477" s="4"/>
      <c r="AM477" s="4"/>
      <c r="AN477" s="4"/>
      <c r="AO477" s="4"/>
    </row>
    <row r="478" spans="3:41" x14ac:dyDescent="0.2"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  <c r="AI478" s="4"/>
      <c r="AJ478" s="4"/>
      <c r="AK478" s="4"/>
      <c r="AL478" s="4"/>
      <c r="AM478" s="4"/>
      <c r="AN478" s="4"/>
      <c r="AO478" s="4"/>
    </row>
    <row r="479" spans="3:41" x14ac:dyDescent="0.2"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  <c r="AI479" s="4"/>
      <c r="AJ479" s="4"/>
      <c r="AK479" s="4"/>
      <c r="AL479" s="4"/>
      <c r="AM479" s="4"/>
      <c r="AN479" s="4"/>
      <c r="AO479" s="4"/>
    </row>
    <row r="480" spans="3:41" x14ac:dyDescent="0.2"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  <c r="AI480" s="4"/>
      <c r="AJ480" s="4"/>
      <c r="AK480" s="4"/>
      <c r="AL480" s="4"/>
      <c r="AM480" s="4"/>
      <c r="AN480" s="4"/>
      <c r="AO480" s="4"/>
    </row>
    <row r="481" spans="3:41" x14ac:dyDescent="0.2"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  <c r="AI481" s="4"/>
      <c r="AJ481" s="4"/>
      <c r="AK481" s="4"/>
      <c r="AL481" s="4"/>
      <c r="AM481" s="4"/>
      <c r="AN481" s="4"/>
      <c r="AO481" s="4"/>
    </row>
    <row r="482" spans="3:41" x14ac:dyDescent="0.2"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  <c r="AI482" s="4"/>
      <c r="AJ482" s="4"/>
      <c r="AK482" s="4"/>
      <c r="AL482" s="4"/>
      <c r="AM482" s="4"/>
      <c r="AN482" s="4"/>
      <c r="AO482" s="4"/>
    </row>
    <row r="483" spans="3:41" x14ac:dyDescent="0.2"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  <c r="AI483" s="4"/>
      <c r="AJ483" s="4"/>
      <c r="AK483" s="4"/>
      <c r="AL483" s="4"/>
      <c r="AM483" s="4"/>
      <c r="AN483" s="4"/>
      <c r="AO483" s="4"/>
    </row>
    <row r="484" spans="3:41" x14ac:dyDescent="0.2"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  <c r="AI484" s="4"/>
      <c r="AJ484" s="4"/>
      <c r="AK484" s="4"/>
      <c r="AL484" s="4"/>
      <c r="AM484" s="4"/>
      <c r="AN484" s="4"/>
      <c r="AO484" s="4"/>
    </row>
    <row r="485" spans="3:41" x14ac:dyDescent="0.2"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  <c r="AI485" s="4"/>
      <c r="AJ485" s="4"/>
      <c r="AK485" s="4"/>
      <c r="AL485" s="4"/>
      <c r="AM485" s="4"/>
      <c r="AN485" s="4"/>
      <c r="AO485" s="4"/>
    </row>
    <row r="486" spans="3:41" x14ac:dyDescent="0.2"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  <c r="AI486" s="4"/>
      <c r="AJ486" s="4"/>
      <c r="AK486" s="4"/>
      <c r="AL486" s="4"/>
      <c r="AM486" s="4"/>
      <c r="AN486" s="4"/>
      <c r="AO486" s="4"/>
    </row>
    <row r="487" spans="3:41" x14ac:dyDescent="0.2"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  <c r="AI487" s="4"/>
      <c r="AJ487" s="4"/>
      <c r="AK487" s="4"/>
      <c r="AL487" s="4"/>
      <c r="AM487" s="4"/>
      <c r="AN487" s="4"/>
      <c r="AO487" s="4"/>
    </row>
    <row r="488" spans="3:41" x14ac:dyDescent="0.2"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  <c r="AI488" s="4"/>
      <c r="AJ488" s="4"/>
      <c r="AK488" s="4"/>
      <c r="AL488" s="4"/>
      <c r="AM488" s="4"/>
      <c r="AN488" s="4"/>
      <c r="AO488" s="4"/>
    </row>
    <row r="489" spans="3:41" x14ac:dyDescent="0.2"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  <c r="AI489" s="4"/>
      <c r="AJ489" s="4"/>
      <c r="AK489" s="4"/>
      <c r="AL489" s="4"/>
      <c r="AM489" s="4"/>
      <c r="AN489" s="4"/>
      <c r="AO489" s="4"/>
    </row>
    <row r="490" spans="3:41" x14ac:dyDescent="0.2"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  <c r="AI490" s="4"/>
      <c r="AJ490" s="4"/>
      <c r="AK490" s="4"/>
      <c r="AL490" s="4"/>
      <c r="AM490" s="4"/>
      <c r="AN490" s="4"/>
      <c r="AO490" s="4"/>
    </row>
    <row r="491" spans="3:41" x14ac:dyDescent="0.2"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  <c r="AI491" s="4"/>
      <c r="AJ491" s="4"/>
      <c r="AK491" s="4"/>
      <c r="AL491" s="4"/>
      <c r="AM491" s="4"/>
      <c r="AN491" s="4"/>
      <c r="AO491" s="4"/>
    </row>
    <row r="492" spans="3:41" x14ac:dyDescent="0.2"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  <c r="AI492" s="4"/>
      <c r="AJ492" s="4"/>
      <c r="AK492" s="4"/>
      <c r="AL492" s="4"/>
      <c r="AM492" s="4"/>
      <c r="AN492" s="4"/>
      <c r="AO492" s="4"/>
    </row>
    <row r="493" spans="3:41" x14ac:dyDescent="0.2"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  <c r="AI493" s="4"/>
      <c r="AJ493" s="4"/>
      <c r="AK493" s="4"/>
      <c r="AL493" s="4"/>
      <c r="AM493" s="4"/>
      <c r="AN493" s="4"/>
      <c r="AO493" s="4"/>
    </row>
    <row r="494" spans="3:41" x14ac:dyDescent="0.2"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  <c r="AI494" s="4"/>
      <c r="AJ494" s="4"/>
      <c r="AK494" s="4"/>
      <c r="AL494" s="4"/>
      <c r="AM494" s="4"/>
      <c r="AN494" s="4"/>
      <c r="AO494" s="4"/>
    </row>
    <row r="495" spans="3:41" x14ac:dyDescent="0.2"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  <c r="AI495" s="4"/>
      <c r="AJ495" s="4"/>
      <c r="AK495" s="4"/>
      <c r="AL495" s="4"/>
      <c r="AM495" s="4"/>
      <c r="AN495" s="4"/>
      <c r="AO495" s="4"/>
    </row>
    <row r="496" spans="3:41" x14ac:dyDescent="0.2"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  <c r="AI496" s="4"/>
      <c r="AJ496" s="4"/>
      <c r="AK496" s="4"/>
      <c r="AL496" s="4"/>
      <c r="AM496" s="4"/>
      <c r="AN496" s="4"/>
      <c r="AO496" s="4"/>
    </row>
    <row r="497" spans="3:41" x14ac:dyDescent="0.2"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  <c r="AI497" s="4"/>
      <c r="AJ497" s="4"/>
      <c r="AK497" s="4"/>
      <c r="AL497" s="4"/>
      <c r="AM497" s="4"/>
      <c r="AN497" s="4"/>
      <c r="AO497" s="4"/>
    </row>
    <row r="498" spans="3:41" x14ac:dyDescent="0.2"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  <c r="AI498" s="4"/>
      <c r="AJ498" s="4"/>
      <c r="AK498" s="4"/>
      <c r="AL498" s="4"/>
      <c r="AM498" s="4"/>
      <c r="AN498" s="4"/>
      <c r="AO498" s="4"/>
    </row>
    <row r="499" spans="3:41" x14ac:dyDescent="0.2"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  <c r="AI499" s="4"/>
      <c r="AJ499" s="4"/>
      <c r="AK499" s="4"/>
      <c r="AL499" s="4"/>
      <c r="AM499" s="4"/>
      <c r="AN499" s="4"/>
      <c r="AO499" s="4"/>
    </row>
    <row r="500" spans="3:41" x14ac:dyDescent="0.2"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  <c r="AI500" s="4"/>
      <c r="AJ500" s="4"/>
      <c r="AK500" s="4"/>
      <c r="AL500" s="4"/>
      <c r="AM500" s="4"/>
      <c r="AN500" s="4"/>
      <c r="AO500" s="4"/>
    </row>
    <row r="501" spans="3:41" x14ac:dyDescent="0.2"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  <c r="AI501" s="4"/>
      <c r="AJ501" s="4"/>
      <c r="AK501" s="4"/>
      <c r="AL501" s="4"/>
      <c r="AM501" s="4"/>
      <c r="AN501" s="4"/>
      <c r="AO501" s="4"/>
    </row>
    <row r="502" spans="3:41" x14ac:dyDescent="0.2"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  <c r="AI502" s="4"/>
      <c r="AJ502" s="4"/>
      <c r="AK502" s="4"/>
      <c r="AL502" s="4"/>
      <c r="AM502" s="4"/>
      <c r="AN502" s="4"/>
      <c r="AO502" s="4"/>
    </row>
    <row r="503" spans="3:41" x14ac:dyDescent="0.2"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  <c r="AI503" s="4"/>
      <c r="AJ503" s="4"/>
      <c r="AK503" s="4"/>
      <c r="AL503" s="4"/>
      <c r="AM503" s="4"/>
      <c r="AN503" s="4"/>
      <c r="AO503" s="4"/>
    </row>
    <row r="504" spans="3:41" x14ac:dyDescent="0.2"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  <c r="AI504" s="4"/>
      <c r="AJ504" s="4"/>
      <c r="AK504" s="4"/>
      <c r="AL504" s="4"/>
      <c r="AM504" s="4"/>
      <c r="AN504" s="4"/>
      <c r="AO504" s="4"/>
    </row>
    <row r="505" spans="3:41" x14ac:dyDescent="0.2"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  <c r="AI505" s="4"/>
      <c r="AJ505" s="4"/>
      <c r="AK505" s="4"/>
      <c r="AL505" s="4"/>
      <c r="AM505" s="4"/>
      <c r="AN505" s="4"/>
      <c r="AO505" s="4"/>
    </row>
    <row r="506" spans="3:41" x14ac:dyDescent="0.2"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  <c r="AI506" s="4"/>
      <c r="AJ506" s="4"/>
      <c r="AK506" s="4"/>
      <c r="AL506" s="4"/>
      <c r="AM506" s="4"/>
      <c r="AN506" s="4"/>
      <c r="AO506" s="4"/>
    </row>
    <row r="507" spans="3:41" x14ac:dyDescent="0.2"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  <c r="AI507" s="4"/>
      <c r="AJ507" s="4"/>
      <c r="AK507" s="4"/>
      <c r="AL507" s="4"/>
      <c r="AM507" s="4"/>
      <c r="AN507" s="4"/>
      <c r="AO507" s="4"/>
    </row>
    <row r="508" spans="3:41" x14ac:dyDescent="0.2"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  <c r="AI508" s="4"/>
      <c r="AJ508" s="4"/>
      <c r="AK508" s="4"/>
      <c r="AL508" s="4"/>
      <c r="AM508" s="4"/>
      <c r="AN508" s="4"/>
      <c r="AO508" s="4"/>
    </row>
    <row r="509" spans="3:41" x14ac:dyDescent="0.2"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  <c r="AI509" s="4"/>
      <c r="AJ509" s="4"/>
      <c r="AK509" s="4"/>
      <c r="AL509" s="4"/>
      <c r="AM509" s="4"/>
      <c r="AN509" s="4"/>
      <c r="AO509" s="4"/>
    </row>
    <row r="510" spans="3:41" x14ac:dyDescent="0.2"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  <c r="AI510" s="4"/>
      <c r="AJ510" s="4"/>
      <c r="AK510" s="4"/>
      <c r="AL510" s="4"/>
      <c r="AM510" s="4"/>
      <c r="AN510" s="4"/>
      <c r="AO510" s="4"/>
    </row>
    <row r="511" spans="3:41" x14ac:dyDescent="0.2"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  <c r="AI511" s="4"/>
      <c r="AJ511" s="4"/>
      <c r="AK511" s="4"/>
      <c r="AL511" s="4"/>
      <c r="AM511" s="4"/>
      <c r="AN511" s="4"/>
      <c r="AO511" s="4"/>
    </row>
    <row r="512" spans="3:41" x14ac:dyDescent="0.2"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  <c r="AI512" s="4"/>
      <c r="AJ512" s="4"/>
      <c r="AK512" s="4"/>
      <c r="AL512" s="4"/>
      <c r="AM512" s="4"/>
      <c r="AN512" s="4"/>
      <c r="AO512" s="4"/>
    </row>
    <row r="513" spans="3:41" x14ac:dyDescent="0.2"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  <c r="AI513" s="4"/>
      <c r="AJ513" s="4"/>
      <c r="AK513" s="4"/>
      <c r="AL513" s="4"/>
      <c r="AM513" s="4"/>
      <c r="AN513" s="4"/>
      <c r="AO513" s="4"/>
    </row>
    <row r="514" spans="3:41" x14ac:dyDescent="0.2"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  <c r="AI514" s="4"/>
      <c r="AJ514" s="4"/>
      <c r="AK514" s="4"/>
      <c r="AL514" s="4"/>
      <c r="AM514" s="4"/>
      <c r="AN514" s="4"/>
      <c r="AO514" s="4"/>
    </row>
    <row r="515" spans="3:41" x14ac:dyDescent="0.2"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  <c r="AI515" s="4"/>
      <c r="AJ515" s="4"/>
      <c r="AK515" s="4"/>
      <c r="AL515" s="4"/>
      <c r="AM515" s="4"/>
      <c r="AN515" s="4"/>
      <c r="AO515" s="4"/>
    </row>
    <row r="516" spans="3:41" x14ac:dyDescent="0.2"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  <c r="AI516" s="4"/>
      <c r="AJ516" s="4"/>
      <c r="AK516" s="4"/>
      <c r="AL516" s="4"/>
      <c r="AM516" s="4"/>
      <c r="AN516" s="4"/>
      <c r="AO516" s="4"/>
    </row>
    <row r="517" spans="3:41" x14ac:dyDescent="0.2"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  <c r="AI517" s="4"/>
      <c r="AJ517" s="4"/>
      <c r="AK517" s="4"/>
      <c r="AL517" s="4"/>
      <c r="AM517" s="4"/>
      <c r="AN517" s="4"/>
      <c r="AO517" s="4"/>
    </row>
    <row r="518" spans="3:41" x14ac:dyDescent="0.2"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  <c r="AI518" s="4"/>
      <c r="AJ518" s="4"/>
      <c r="AK518" s="4"/>
      <c r="AL518" s="4"/>
      <c r="AM518" s="4"/>
      <c r="AN518" s="4"/>
      <c r="AO518" s="4"/>
    </row>
  </sheetData>
  <hyperlinks>
    <hyperlink ref="A1" location="Main!A1" display="Main" xr:uid="{54BC8044-8818-4814-82D0-5B023486684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2024-10-23T13:13:59Z</dcterms:created>
  <dcterms:modified xsi:type="dcterms:W3CDTF">2025-09-05T12:22:11Z</dcterms:modified>
</cp:coreProperties>
</file>