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FDAE414C-482E-4183-ADD6-3823DE1B4231}" xr6:coauthVersionLast="47" xr6:coauthVersionMax="47" xr10:uidLastSave="{00000000-0000-0000-0000-000000000000}"/>
  <bookViews>
    <workbookView xWindow="19095" yWindow="0" windowWidth="19410" windowHeight="20925" xr2:uid="{3F5AB981-52D7-4962-8213-D73964D39B0A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L8" i="2"/>
  <c r="K8" i="2"/>
  <c r="J8" i="2"/>
  <c r="J12" i="2"/>
  <c r="J15" i="2" s="1"/>
  <c r="J17" i="2" s="1"/>
  <c r="J19" i="2" s="1"/>
  <c r="N19" i="2"/>
  <c r="M19" i="2"/>
  <c r="N17" i="2"/>
  <c r="M17" i="2"/>
  <c r="N15" i="2"/>
  <c r="M15" i="2"/>
  <c r="N12" i="2"/>
  <c r="M12" i="2"/>
  <c r="L12" i="2"/>
  <c r="L15" i="2" s="1"/>
  <c r="L17" i="2" s="1"/>
  <c r="L19" i="2" s="1"/>
  <c r="N8" i="2"/>
  <c r="M8" i="2"/>
  <c r="N5" i="2"/>
  <c r="M5" i="2"/>
  <c r="L5" i="2"/>
  <c r="K5" i="2"/>
  <c r="K12" i="2" s="1"/>
  <c r="F17" i="2"/>
  <c r="E17" i="2"/>
  <c r="D17" i="2"/>
  <c r="C17" i="2"/>
  <c r="F15" i="2"/>
  <c r="E15" i="2"/>
  <c r="D15" i="2"/>
  <c r="C15" i="2"/>
  <c r="I12" i="2"/>
  <c r="I15" i="2" s="1"/>
  <c r="I17" i="2" s="1"/>
  <c r="I19" i="2" s="1"/>
  <c r="F12" i="2"/>
  <c r="E12" i="2"/>
  <c r="D12" i="2"/>
  <c r="C12" i="2"/>
  <c r="I8" i="2"/>
  <c r="F8" i="2"/>
  <c r="E8" i="2"/>
  <c r="D8" i="2"/>
  <c r="C8" i="2"/>
  <c r="F19" i="2"/>
  <c r="E19" i="2"/>
  <c r="D19" i="2"/>
  <c r="C19" i="2"/>
  <c r="H12" i="2"/>
  <c r="H15" i="2" s="1"/>
  <c r="H17" i="2" s="1"/>
  <c r="H19" i="2" s="1"/>
  <c r="H8" i="2"/>
  <c r="J5" i="2"/>
  <c r="I5" i="2"/>
  <c r="G5" i="2"/>
  <c r="G8" i="2" s="1"/>
  <c r="G12" i="2" s="1"/>
  <c r="G15" i="2" s="1"/>
  <c r="G17" i="2" s="1"/>
  <c r="G19" i="2" s="1"/>
  <c r="F5" i="2"/>
  <c r="E5" i="2"/>
  <c r="D5" i="2"/>
  <c r="C5" i="2"/>
  <c r="H5" i="2"/>
  <c r="H4" i="1"/>
  <c r="H7" i="1" l="1"/>
  <c r="K15" i="2"/>
  <c r="K17" i="2" s="1"/>
  <c r="K19" i="2" s="1"/>
</calcChain>
</file>

<file path=xl/sharedStrings.xml><?xml version="1.0" encoding="utf-8"?>
<sst xmlns="http://schemas.openxmlformats.org/spreadsheetml/2006/main" count="49" uniqueCount="44">
  <si>
    <t xml:space="preserve">Pages Industry </t>
  </si>
  <si>
    <t>PAGEIND.NS</t>
  </si>
  <si>
    <t>IR</t>
  </si>
  <si>
    <t>Price</t>
  </si>
  <si>
    <t>Shares</t>
  </si>
  <si>
    <t>MC</t>
  </si>
  <si>
    <t>Cash</t>
  </si>
  <si>
    <t>Debt</t>
  </si>
  <si>
    <t>EV</t>
  </si>
  <si>
    <t>Notes</t>
  </si>
  <si>
    <t>x</t>
  </si>
  <si>
    <t>Speedo, Jockey</t>
  </si>
  <si>
    <t>Brands:</t>
  </si>
  <si>
    <t>numbers in mio INR</t>
  </si>
  <si>
    <t>Main</t>
  </si>
  <si>
    <t>Q124</t>
  </si>
  <si>
    <t>Q224</t>
  </si>
  <si>
    <t>Q324</t>
  </si>
  <si>
    <t>Q424</t>
  </si>
  <si>
    <t>Q125</t>
  </si>
  <si>
    <t>Q225</t>
  </si>
  <si>
    <t>Q325</t>
  </si>
  <si>
    <t>Q425</t>
  </si>
  <si>
    <t>Revenue from Operations</t>
  </si>
  <si>
    <t>Other Income and finance income</t>
  </si>
  <si>
    <t>Total Revenue</t>
  </si>
  <si>
    <t>Cost of raw materials</t>
  </si>
  <si>
    <t>Purchase of traded goods</t>
  </si>
  <si>
    <t>Gross Profit</t>
  </si>
  <si>
    <t>Changes in inventories</t>
  </si>
  <si>
    <t>Employee benefits expense</t>
  </si>
  <si>
    <t>D&amp;A</t>
  </si>
  <si>
    <t>Operating Income</t>
  </si>
  <si>
    <t>Finance Cost</t>
  </si>
  <si>
    <t>Other Expense</t>
  </si>
  <si>
    <t>Pretax Income</t>
  </si>
  <si>
    <t>Net Income</t>
  </si>
  <si>
    <t>EPS</t>
  </si>
  <si>
    <t>Tax Expense</t>
  </si>
  <si>
    <t>FQ126</t>
  </si>
  <si>
    <t>Q126</t>
  </si>
  <si>
    <t>Q226</t>
  </si>
  <si>
    <t>Q326</t>
  </si>
  <si>
    <t>Q426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</si>
</sst>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;\(#,##0\)"/>
  </numFmts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4" fillId="0" borderId="0" xfId="0" applyFont="1"/>
    <xf numFmtId="0" fontId="2" fillId="0" borderId="0" xfId="0" applyFont="1"/>
    <xf numFmtId="3" fontId="2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5" fillId="0" borderId="0" xfId="1" applyFont="1"/>
    <xf numFmtId="0" fontId="2" fillId="0" borderId="0" xfId="0" applyFont="1" applyAlignment="1">
      <alignment horizontal="center"/>
    </xf>
    <xf numFmtId="0" fontId="6" fillId="0" borderId="0" xfId="0" applyFont="1"/>
    <xf numFmtId="4" fontId="2" fillId="0" borderId="0" xfId="0" applyNumberFormat="1" applyFont="1"/>
    <xf numFmtId="0" fontId="1" fillId="0" borderId="0" xfId="0" applyFont="1" applyAlignment="1">
      <alignment horizontal="right"/>
    </xf>
    <xf numFmtId="165" fontId="2" fillId="0" borderId="0" xfId="0" applyNumberFormat="1" applyFont="1"/>
    <xf numFmtId="165" fontId="4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ageind.com/quarterly-relea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954C0-0FFE-458E-9346-9F5DA2807BBC}">
  <dimension ref="A1:I11"/>
  <sheetViews>
    <sheetView tabSelected="1" zoomScale="200" zoomScaleNormal="200" workbookViewId="0">
      <selection activeCell="H4" sqref="H4"/>
    </sheetView>
  </sheetViews>
  <sheetFormatPr defaultRowHeight="12.75" x14ac:dyDescent="0.2"/>
  <cols>
    <col min="1" max="1" width="4.7109375" style="2" customWidth="1"/>
    <col min="2" max="16384" width="9.140625" style="2"/>
  </cols>
  <sheetData>
    <row r="1" spans="1:9" x14ac:dyDescent="0.2">
      <c r="A1" s="1" t="s">
        <v>0</v>
      </c>
    </row>
    <row r="2" spans="1:9" x14ac:dyDescent="0.2">
      <c r="A2" s="2" t="s">
        <v>13</v>
      </c>
      <c r="G2" s="2" t="s">
        <v>3</v>
      </c>
      <c r="H2" s="3">
        <v>41240</v>
      </c>
    </row>
    <row r="3" spans="1:9" x14ac:dyDescent="0.2">
      <c r="G3" s="2" t="s">
        <v>4</v>
      </c>
      <c r="H3" s="4">
        <v>11.154111</v>
      </c>
      <c r="I3" s="11" t="s">
        <v>39</v>
      </c>
    </row>
    <row r="4" spans="1:9" x14ac:dyDescent="0.2">
      <c r="B4" s="6" t="s">
        <v>1</v>
      </c>
      <c r="G4" s="2" t="s">
        <v>5</v>
      </c>
      <c r="H4" s="3">
        <f>+H2*H3</f>
        <v>459995.53764</v>
      </c>
    </row>
    <row r="5" spans="1:9" x14ac:dyDescent="0.2">
      <c r="B5" s="7" t="s">
        <v>2</v>
      </c>
      <c r="G5" s="2" t="s">
        <v>6</v>
      </c>
      <c r="H5" s="3">
        <f>23309.57+63.06+21988.15</f>
        <v>45360.78</v>
      </c>
      <c r="I5" s="11" t="s">
        <v>39</v>
      </c>
    </row>
    <row r="6" spans="1:9" x14ac:dyDescent="0.2">
      <c r="G6" s="2" t="s">
        <v>7</v>
      </c>
      <c r="H6" s="3">
        <v>52633.11</v>
      </c>
      <c r="I6" s="11" t="s">
        <v>39</v>
      </c>
    </row>
    <row r="7" spans="1:9" x14ac:dyDescent="0.2">
      <c r="G7" s="2" t="s">
        <v>8</v>
      </c>
      <c r="H7" s="3">
        <f>+H4-H5+H6</f>
        <v>467267.86763999995</v>
      </c>
    </row>
    <row r="9" spans="1:9" x14ac:dyDescent="0.2">
      <c r="A9" s="8" t="s">
        <v>10</v>
      </c>
      <c r="B9" s="9" t="s">
        <v>9</v>
      </c>
    </row>
    <row r="10" spans="1:9" x14ac:dyDescent="0.2">
      <c r="B10" s="2" t="s">
        <v>12</v>
      </c>
    </row>
    <row r="11" spans="1:9" x14ac:dyDescent="0.2">
      <c r="B11" s="2" t="s">
        <v>11</v>
      </c>
    </row>
  </sheetData>
  <hyperlinks>
    <hyperlink ref="B5" r:id="rId1" xr:uid="{CB2751FC-3DBD-439D-9F11-CCE3AEC36EF4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C5998-7F6C-41C2-BE20-DFEEE8FE6EA5}">
  <dimension ref="A1:BV551"/>
  <sheetViews>
    <sheetView zoomScale="200" zoomScaleNormal="20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H20" sqref="H20"/>
    </sheetView>
  </sheetViews>
  <sheetFormatPr defaultRowHeight="12.75" x14ac:dyDescent="0.2"/>
  <cols>
    <col min="1" max="1" width="5.42578125" style="2" bestFit="1" customWidth="1"/>
    <col min="2" max="2" width="33.85546875" style="2" customWidth="1"/>
    <col min="3" max="16384" width="9.140625" style="2"/>
  </cols>
  <sheetData>
    <row r="1" spans="1:14" x14ac:dyDescent="0.2">
      <c r="A1" s="7" t="s">
        <v>14</v>
      </c>
    </row>
    <row r="2" spans="1:14" x14ac:dyDescent="0.2">
      <c r="C2" s="5" t="s">
        <v>15</v>
      </c>
      <c r="D2" s="5" t="s">
        <v>16</v>
      </c>
      <c r="E2" s="5" t="s">
        <v>17</v>
      </c>
      <c r="F2" s="5" t="s">
        <v>18</v>
      </c>
      <c r="G2" s="5" t="s">
        <v>19</v>
      </c>
      <c r="H2" s="5" t="s">
        <v>20</v>
      </c>
      <c r="I2" s="5" t="s">
        <v>21</v>
      </c>
      <c r="J2" s="5" t="s">
        <v>22</v>
      </c>
      <c r="K2" s="11" t="s">
        <v>40</v>
      </c>
      <c r="L2" s="11" t="s">
        <v>41</v>
      </c>
      <c r="M2" s="11" t="s">
        <v>42</v>
      </c>
      <c r="N2" s="11" t="s">
        <v>43</v>
      </c>
    </row>
    <row r="3" spans="1:14" s="12" customFormat="1" x14ac:dyDescent="0.2">
      <c r="A3" s="2"/>
      <c r="B3" s="2" t="s">
        <v>23</v>
      </c>
      <c r="D3" s="12">
        <v>127751.79</v>
      </c>
      <c r="G3" s="12">
        <v>109807.02</v>
      </c>
      <c r="H3" s="12">
        <v>124627.04</v>
      </c>
      <c r="K3" s="12">
        <v>131656.10999999999</v>
      </c>
    </row>
    <row r="4" spans="1:14" s="12" customFormat="1" x14ac:dyDescent="0.2">
      <c r="A4" s="2"/>
      <c r="B4" s="2" t="s">
        <v>24</v>
      </c>
      <c r="D4" s="12">
        <v>1289.9100000000001</v>
      </c>
      <c r="G4" s="12">
        <v>2013.47</v>
      </c>
      <c r="H4" s="12">
        <v>1455.15</v>
      </c>
      <c r="K4" s="12">
        <v>1480.81</v>
      </c>
    </row>
    <row r="5" spans="1:14" s="12" customFormat="1" x14ac:dyDescent="0.2">
      <c r="A5" s="2"/>
      <c r="B5" s="1" t="s">
        <v>25</v>
      </c>
      <c r="C5" s="13">
        <f t="shared" ref="C5:G5" si="0">+C3+C4</f>
        <v>0</v>
      </c>
      <c r="D5" s="13">
        <f t="shared" si="0"/>
        <v>129041.7</v>
      </c>
      <c r="E5" s="13">
        <f t="shared" si="0"/>
        <v>0</v>
      </c>
      <c r="F5" s="13">
        <f t="shared" si="0"/>
        <v>0</v>
      </c>
      <c r="G5" s="13">
        <f t="shared" si="0"/>
        <v>111820.49</v>
      </c>
      <c r="H5" s="13">
        <f>+H3+H4</f>
        <v>126082.18999999999</v>
      </c>
      <c r="I5" s="13">
        <f t="shared" ref="I5:N5" si="1">+I3+I4</f>
        <v>0</v>
      </c>
      <c r="J5" s="13">
        <f t="shared" si="1"/>
        <v>0</v>
      </c>
      <c r="K5" s="13">
        <f t="shared" si="1"/>
        <v>133136.91999999998</v>
      </c>
      <c r="L5" s="13">
        <f t="shared" si="1"/>
        <v>0</v>
      </c>
      <c r="M5" s="13">
        <f t="shared" si="1"/>
        <v>0</v>
      </c>
      <c r="N5" s="13">
        <f t="shared" si="1"/>
        <v>0</v>
      </c>
    </row>
    <row r="6" spans="1:14" s="12" customFormat="1" x14ac:dyDescent="0.2">
      <c r="A6" s="2"/>
      <c r="B6" s="2" t="s">
        <v>26</v>
      </c>
      <c r="D6" s="12">
        <v>26034.31</v>
      </c>
      <c r="G6" s="12">
        <v>26927.67</v>
      </c>
      <c r="H6" s="12">
        <v>27632.05</v>
      </c>
      <c r="K6" s="12">
        <v>26347.97</v>
      </c>
    </row>
    <row r="7" spans="1:14" s="12" customFormat="1" x14ac:dyDescent="0.2">
      <c r="A7" s="2"/>
      <c r="B7" s="2" t="s">
        <v>27</v>
      </c>
      <c r="D7" s="12">
        <v>13424.38</v>
      </c>
      <c r="G7" s="12">
        <v>20729.310000000001</v>
      </c>
      <c r="H7" s="12">
        <v>17345.29</v>
      </c>
      <c r="K7" s="12">
        <v>23350.62</v>
      </c>
    </row>
    <row r="8" spans="1:14" s="12" customFormat="1" x14ac:dyDescent="0.2">
      <c r="A8" s="2"/>
      <c r="B8" s="2" t="s">
        <v>28</v>
      </c>
      <c r="C8" s="12">
        <f t="shared" ref="C8:G8" si="2">+C5-C6-C7</f>
        <v>0</v>
      </c>
      <c r="D8" s="12">
        <f t="shared" si="2"/>
        <v>89583.01</v>
      </c>
      <c r="E8" s="12">
        <f t="shared" si="2"/>
        <v>0</v>
      </c>
      <c r="F8" s="12">
        <f t="shared" si="2"/>
        <v>0</v>
      </c>
      <c r="G8" s="12">
        <f t="shared" si="2"/>
        <v>64163.510000000009</v>
      </c>
      <c r="H8" s="12">
        <f>+H5-H6-H7</f>
        <v>81104.849999999977</v>
      </c>
      <c r="I8" s="12">
        <f t="shared" ref="I8:N8" si="3">+I5-I6-I7</f>
        <v>0</v>
      </c>
      <c r="J8" s="12">
        <f t="shared" si="3"/>
        <v>0</v>
      </c>
      <c r="K8" s="12">
        <f t="shared" si="3"/>
        <v>83438.329999999987</v>
      </c>
      <c r="L8" s="12">
        <f t="shared" si="3"/>
        <v>0</v>
      </c>
      <c r="M8" s="12">
        <f t="shared" si="3"/>
        <v>0</v>
      </c>
      <c r="N8" s="12">
        <f t="shared" si="3"/>
        <v>0</v>
      </c>
    </row>
    <row r="9" spans="1:14" s="12" customFormat="1" x14ac:dyDescent="0.2">
      <c r="A9" s="2"/>
      <c r="B9" s="2" t="s">
        <v>29</v>
      </c>
      <c r="D9" s="12">
        <v>19117.09</v>
      </c>
      <c r="G9" s="12">
        <v>-4736.3100000000004</v>
      </c>
      <c r="H9" s="12">
        <v>9252.8799999999992</v>
      </c>
      <c r="K9" s="12">
        <v>4112.58</v>
      </c>
    </row>
    <row r="10" spans="1:14" s="12" customFormat="1" x14ac:dyDescent="0.2">
      <c r="A10" s="2"/>
      <c r="B10" s="2" t="s">
        <v>30</v>
      </c>
      <c r="D10" s="12">
        <v>20125.53</v>
      </c>
      <c r="G10" s="12">
        <v>20874.21</v>
      </c>
      <c r="H10" s="12">
        <v>20525.59</v>
      </c>
      <c r="K10" s="12">
        <v>23377.43</v>
      </c>
    </row>
    <row r="11" spans="1:14" s="12" customFormat="1" x14ac:dyDescent="0.2">
      <c r="A11" s="2"/>
      <c r="B11" s="2" t="s">
        <v>31</v>
      </c>
      <c r="D11" s="12">
        <v>2209.58</v>
      </c>
      <c r="G11" s="12">
        <v>2485.5500000000002</v>
      </c>
      <c r="H11" s="12">
        <v>2261.96</v>
      </c>
      <c r="K11" s="12">
        <v>2662.38</v>
      </c>
    </row>
    <row r="12" spans="1:14" s="12" customFormat="1" x14ac:dyDescent="0.2">
      <c r="A12" s="2"/>
      <c r="B12" s="2" t="s">
        <v>32</v>
      </c>
      <c r="C12" s="12">
        <f t="shared" ref="C12:G12" si="4">+C8-SUM(C9:C11)</f>
        <v>0</v>
      </c>
      <c r="D12" s="12">
        <f t="shared" si="4"/>
        <v>48130.81</v>
      </c>
      <c r="E12" s="12">
        <f t="shared" si="4"/>
        <v>0</v>
      </c>
      <c r="F12" s="12">
        <f t="shared" si="4"/>
        <v>0</v>
      </c>
      <c r="G12" s="12">
        <f t="shared" si="4"/>
        <v>45540.060000000012</v>
      </c>
      <c r="H12" s="12">
        <f>+H8-SUM(H9:H11)</f>
        <v>49064.419999999976</v>
      </c>
      <c r="I12" s="12">
        <f t="shared" ref="I12:N12" si="5">+I8-SUM(I9:I11)</f>
        <v>0</v>
      </c>
      <c r="J12" s="12">
        <f t="shared" si="5"/>
        <v>0</v>
      </c>
      <c r="K12" s="12">
        <f t="shared" si="5"/>
        <v>53285.939999999988</v>
      </c>
      <c r="L12" s="12">
        <f t="shared" si="5"/>
        <v>0</v>
      </c>
      <c r="M12" s="12">
        <f t="shared" si="5"/>
        <v>0</v>
      </c>
      <c r="N12" s="12">
        <f t="shared" si="5"/>
        <v>0</v>
      </c>
    </row>
    <row r="13" spans="1:14" s="12" customFormat="1" x14ac:dyDescent="0.2">
      <c r="A13" s="2"/>
      <c r="B13" s="2" t="s">
        <v>33</v>
      </c>
      <c r="D13" s="12">
        <v>1168.94</v>
      </c>
      <c r="G13" s="12">
        <v>1183.07</v>
      </c>
      <c r="H13" s="12">
        <v>1091.98</v>
      </c>
      <c r="K13" s="12">
        <v>1265.97</v>
      </c>
    </row>
    <row r="14" spans="1:14" s="12" customFormat="1" x14ac:dyDescent="0.2">
      <c r="A14" s="2"/>
      <c r="B14" s="2" t="s">
        <v>34</v>
      </c>
      <c r="D14" s="12">
        <v>24715.59</v>
      </c>
      <c r="G14" s="12">
        <v>22489.22</v>
      </c>
      <c r="H14" s="12">
        <v>21725.18</v>
      </c>
      <c r="K14" s="12">
        <v>24998.53</v>
      </c>
    </row>
    <row r="15" spans="1:14" s="12" customFormat="1" x14ac:dyDescent="0.2">
      <c r="A15" s="2"/>
      <c r="B15" s="2" t="s">
        <v>35</v>
      </c>
      <c r="C15" s="12">
        <f t="shared" ref="C15:G15" si="6">+C12-C13-C14</f>
        <v>0</v>
      </c>
      <c r="D15" s="12">
        <f t="shared" si="6"/>
        <v>22246.279999999995</v>
      </c>
      <c r="E15" s="12">
        <f t="shared" si="6"/>
        <v>0</v>
      </c>
      <c r="F15" s="12">
        <f t="shared" si="6"/>
        <v>0</v>
      </c>
      <c r="G15" s="12">
        <f t="shared" si="6"/>
        <v>21867.770000000011</v>
      </c>
      <c r="H15" s="12">
        <f>+H12-H13-H14</f>
        <v>26247.259999999973</v>
      </c>
      <c r="I15" s="12">
        <f t="shared" ref="I15:N15" si="7">+I12-I13-I14</f>
        <v>0</v>
      </c>
      <c r="J15" s="12">
        <f t="shared" si="7"/>
        <v>0</v>
      </c>
      <c r="K15" s="12">
        <f t="shared" si="7"/>
        <v>27021.439999999988</v>
      </c>
      <c r="L15" s="12">
        <f t="shared" si="7"/>
        <v>0</v>
      </c>
      <c r="M15" s="12">
        <f t="shared" si="7"/>
        <v>0</v>
      </c>
      <c r="N15" s="12">
        <f t="shared" si="7"/>
        <v>0</v>
      </c>
    </row>
    <row r="16" spans="1:14" s="12" customFormat="1" x14ac:dyDescent="0.2">
      <c r="A16" s="2"/>
      <c r="B16" s="2" t="s">
        <v>38</v>
      </c>
      <c r="D16" s="12">
        <v>5724.02</v>
      </c>
      <c r="G16" s="12">
        <v>5467.27</v>
      </c>
      <c r="H16" s="12">
        <v>6721.33</v>
      </c>
      <c r="K16" s="12">
        <v>6941.81</v>
      </c>
    </row>
    <row r="17" spans="1:74" s="12" customFormat="1" x14ac:dyDescent="0.2">
      <c r="A17" s="2"/>
      <c r="B17" s="2" t="s">
        <v>36</v>
      </c>
      <c r="C17" s="12">
        <f t="shared" ref="C17:G17" si="8">+C15-C16</f>
        <v>0</v>
      </c>
      <c r="D17" s="12">
        <f t="shared" si="8"/>
        <v>16522.259999999995</v>
      </c>
      <c r="E17" s="12">
        <f t="shared" si="8"/>
        <v>0</v>
      </c>
      <c r="F17" s="12">
        <f t="shared" si="8"/>
        <v>0</v>
      </c>
      <c r="G17" s="12">
        <f t="shared" si="8"/>
        <v>16400.500000000011</v>
      </c>
      <c r="H17" s="12">
        <f>+H15-H16</f>
        <v>19525.929999999971</v>
      </c>
      <c r="I17" s="12">
        <f t="shared" ref="I17:N17" si="9">+I15-I16</f>
        <v>0</v>
      </c>
      <c r="J17" s="12">
        <f t="shared" si="9"/>
        <v>0</v>
      </c>
      <c r="K17" s="12">
        <f t="shared" si="9"/>
        <v>20079.629999999986</v>
      </c>
      <c r="L17" s="12">
        <f t="shared" si="9"/>
        <v>0</v>
      </c>
      <c r="M17" s="12">
        <f t="shared" si="9"/>
        <v>0</v>
      </c>
      <c r="N17" s="12">
        <f t="shared" si="9"/>
        <v>0</v>
      </c>
    </row>
    <row r="18" spans="1:74" x14ac:dyDescent="0.2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</row>
    <row r="19" spans="1:74" x14ac:dyDescent="0.2">
      <c r="B19" s="2" t="s">
        <v>37</v>
      </c>
      <c r="C19" s="10" t="e">
        <f t="shared" ref="C19:G19" si="10">+C17/C20</f>
        <v>#DIV/0!</v>
      </c>
      <c r="D19" s="10">
        <f t="shared" si="10"/>
        <v>1481.2989178672926</v>
      </c>
      <c r="E19" s="10" t="e">
        <f t="shared" si="10"/>
        <v>#DIV/0!</v>
      </c>
      <c r="F19" s="10" t="e">
        <f t="shared" si="10"/>
        <v>#DIV/0!</v>
      </c>
      <c r="G19" s="10" t="e">
        <f t="shared" si="10"/>
        <v>#DIV/0!</v>
      </c>
      <c r="H19" s="10">
        <f>+H17/H20</f>
        <v>1750.592169555041</v>
      </c>
      <c r="I19" s="10" t="e">
        <f t="shared" ref="I19:N19" si="11">+I17/I20</f>
        <v>#DIV/0!</v>
      </c>
      <c r="J19" s="10" t="e">
        <f t="shared" si="11"/>
        <v>#DIV/0!</v>
      </c>
      <c r="K19" s="10" t="e">
        <f t="shared" si="11"/>
        <v>#DIV/0!</v>
      </c>
      <c r="L19" s="10" t="e">
        <f t="shared" si="11"/>
        <v>#DIV/0!</v>
      </c>
      <c r="M19" s="10" t="e">
        <f t="shared" si="11"/>
        <v>#DIV/0!</v>
      </c>
      <c r="N19" s="10" t="e">
        <f t="shared" si="11"/>
        <v>#DIV/0!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</row>
    <row r="20" spans="1:74" x14ac:dyDescent="0.2">
      <c r="B20" s="2" t="s">
        <v>4</v>
      </c>
      <c r="C20" s="10"/>
      <c r="D20" s="10">
        <v>11.1539</v>
      </c>
      <c r="E20" s="10"/>
      <c r="F20" s="10"/>
      <c r="G20" s="10"/>
      <c r="H20" s="10">
        <v>11.1539</v>
      </c>
      <c r="I20" s="10"/>
      <c r="J20" s="10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</row>
    <row r="21" spans="1:74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</row>
    <row r="22" spans="1:74" x14ac:dyDescent="0.2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</row>
    <row r="23" spans="1:74" x14ac:dyDescent="0.2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</row>
    <row r="24" spans="1:74" x14ac:dyDescent="0.2"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</row>
    <row r="25" spans="1:74" x14ac:dyDescent="0.2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</row>
    <row r="26" spans="1:74" x14ac:dyDescent="0.2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</row>
    <row r="27" spans="1:74" x14ac:dyDescent="0.2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</row>
    <row r="28" spans="1:74" x14ac:dyDescent="0.2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</row>
    <row r="29" spans="1:74" x14ac:dyDescent="0.2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</row>
    <row r="30" spans="1:74" x14ac:dyDescent="0.2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</row>
    <row r="31" spans="1:74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</row>
    <row r="32" spans="1:74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</row>
    <row r="33" spans="3:74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</row>
    <row r="34" spans="3:74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</row>
    <row r="35" spans="3:74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</row>
    <row r="36" spans="3:74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</row>
    <row r="37" spans="3:74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</row>
    <row r="38" spans="3:74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</row>
    <row r="39" spans="3:74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</row>
    <row r="40" spans="3:74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</row>
    <row r="41" spans="3:74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</row>
    <row r="42" spans="3:74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</row>
    <row r="43" spans="3:74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</row>
    <row r="44" spans="3:74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</row>
    <row r="45" spans="3:74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</row>
    <row r="46" spans="3:74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</row>
    <row r="47" spans="3:74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</row>
    <row r="48" spans="3:74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</row>
    <row r="49" spans="3:74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</row>
    <row r="50" spans="3:74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</row>
    <row r="51" spans="3:74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</row>
    <row r="52" spans="3:74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</row>
    <row r="53" spans="3:74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</row>
    <row r="54" spans="3:74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</row>
    <row r="55" spans="3:74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</row>
    <row r="56" spans="3:74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</row>
    <row r="57" spans="3:74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</row>
    <row r="58" spans="3:74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</row>
    <row r="59" spans="3:74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</row>
    <row r="60" spans="3:74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</row>
    <row r="61" spans="3:74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</row>
    <row r="62" spans="3:74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</row>
    <row r="63" spans="3:74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</row>
    <row r="64" spans="3:74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</row>
    <row r="65" spans="3:74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</row>
    <row r="66" spans="3:74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</row>
    <row r="67" spans="3:74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</row>
    <row r="68" spans="3:74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</row>
    <row r="69" spans="3:74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</row>
    <row r="70" spans="3:74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</row>
    <row r="71" spans="3:74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</row>
    <row r="72" spans="3:74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</row>
    <row r="73" spans="3:74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</row>
    <row r="74" spans="3:74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</row>
    <row r="75" spans="3:74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</row>
    <row r="76" spans="3:74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</row>
    <row r="77" spans="3:74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</row>
    <row r="78" spans="3:74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</row>
    <row r="79" spans="3:74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</row>
    <row r="80" spans="3:74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</row>
    <row r="81" spans="3:74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</row>
    <row r="82" spans="3:74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</row>
    <row r="83" spans="3:74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</row>
    <row r="84" spans="3:74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</row>
    <row r="85" spans="3:74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</row>
    <row r="86" spans="3:74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</row>
    <row r="87" spans="3:74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</row>
    <row r="88" spans="3:74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</row>
    <row r="89" spans="3:74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</row>
    <row r="90" spans="3:74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</row>
    <row r="91" spans="3:74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</row>
    <row r="92" spans="3:74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</row>
    <row r="93" spans="3:74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</row>
    <row r="94" spans="3:74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</row>
    <row r="95" spans="3:74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</row>
    <row r="96" spans="3:74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</row>
    <row r="97" spans="3:74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</row>
    <row r="98" spans="3:74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</row>
    <row r="99" spans="3:74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</row>
    <row r="100" spans="3:74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</row>
    <row r="101" spans="3:74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</row>
    <row r="102" spans="3:74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</row>
    <row r="103" spans="3:74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</row>
    <row r="104" spans="3:74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</row>
    <row r="105" spans="3:74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</row>
    <row r="106" spans="3:74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</row>
    <row r="107" spans="3:74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</row>
    <row r="108" spans="3:74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</row>
    <row r="109" spans="3:74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</row>
    <row r="110" spans="3:74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</row>
    <row r="111" spans="3:74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</row>
    <row r="112" spans="3:74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</row>
    <row r="113" spans="3:74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</row>
    <row r="114" spans="3:74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</row>
    <row r="115" spans="3:74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</row>
    <row r="116" spans="3:74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</row>
    <row r="117" spans="3:74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</row>
    <row r="118" spans="3:74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</row>
    <row r="119" spans="3:74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</row>
    <row r="120" spans="3:74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</row>
    <row r="121" spans="3:74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</row>
    <row r="122" spans="3:74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</row>
    <row r="123" spans="3:74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</row>
    <row r="124" spans="3:74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</row>
    <row r="125" spans="3:74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</row>
    <row r="126" spans="3:74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</row>
    <row r="127" spans="3:74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</row>
    <row r="128" spans="3:74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</row>
    <row r="129" spans="3:74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</row>
    <row r="130" spans="3:74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</row>
    <row r="131" spans="3:74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</row>
    <row r="132" spans="3:74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</row>
    <row r="133" spans="3:74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</row>
    <row r="134" spans="3:74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</row>
    <row r="135" spans="3:74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</row>
    <row r="136" spans="3:74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</row>
    <row r="137" spans="3:74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</row>
    <row r="138" spans="3:74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</row>
    <row r="139" spans="3:74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</row>
    <row r="140" spans="3:74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</row>
    <row r="141" spans="3:74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</row>
    <row r="142" spans="3:74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</row>
    <row r="143" spans="3:74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</row>
    <row r="144" spans="3:74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</row>
    <row r="145" spans="3:74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</row>
    <row r="146" spans="3:74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</row>
    <row r="147" spans="3:74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</row>
    <row r="148" spans="3:74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</row>
    <row r="149" spans="3:74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</row>
    <row r="150" spans="3:74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</row>
    <row r="151" spans="3:74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</row>
    <row r="152" spans="3:74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</row>
    <row r="153" spans="3:74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</row>
    <row r="154" spans="3:74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</row>
    <row r="155" spans="3:74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</row>
    <row r="156" spans="3:74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</row>
    <row r="157" spans="3:74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</row>
    <row r="158" spans="3:74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</row>
    <row r="159" spans="3:74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</row>
    <row r="160" spans="3:74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</row>
    <row r="161" spans="3:74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</row>
    <row r="162" spans="3:74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</row>
    <row r="163" spans="3:74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</row>
    <row r="164" spans="3:74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</row>
    <row r="165" spans="3:74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</row>
    <row r="166" spans="3:74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</row>
    <row r="167" spans="3:74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</row>
    <row r="168" spans="3:74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</row>
    <row r="169" spans="3:74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</row>
    <row r="170" spans="3:74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</row>
    <row r="171" spans="3:74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</row>
    <row r="172" spans="3:74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</row>
    <row r="173" spans="3:74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</row>
    <row r="174" spans="3:74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</row>
    <row r="175" spans="3:74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</row>
    <row r="176" spans="3:74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</row>
    <row r="177" spans="3:74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</row>
    <row r="178" spans="3:74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</row>
    <row r="179" spans="3:74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</row>
    <row r="180" spans="3:74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</row>
    <row r="181" spans="3:74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</row>
    <row r="182" spans="3:74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</row>
    <row r="183" spans="3:74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</row>
    <row r="184" spans="3:74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</row>
    <row r="185" spans="3:74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</row>
    <row r="186" spans="3:74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</row>
    <row r="187" spans="3:74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</row>
    <row r="188" spans="3:74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</row>
    <row r="189" spans="3:74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</row>
    <row r="190" spans="3:74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</row>
    <row r="191" spans="3:74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</row>
    <row r="192" spans="3:74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</row>
    <row r="193" spans="3:74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</row>
    <row r="194" spans="3:74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</row>
    <row r="195" spans="3:74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</row>
    <row r="196" spans="3:74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</row>
    <row r="197" spans="3:74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</row>
    <row r="198" spans="3:74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</row>
    <row r="199" spans="3:74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</row>
    <row r="200" spans="3:74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</row>
    <row r="201" spans="3:74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</row>
    <row r="202" spans="3:74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</row>
    <row r="203" spans="3:74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</row>
    <row r="204" spans="3:74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</row>
    <row r="205" spans="3:74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</row>
    <row r="206" spans="3:74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</row>
    <row r="207" spans="3:74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</row>
    <row r="208" spans="3:74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</row>
    <row r="209" spans="3:74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</row>
    <row r="210" spans="3:74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</row>
    <row r="211" spans="3:74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</row>
    <row r="212" spans="3:74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</row>
    <row r="213" spans="3:74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</row>
    <row r="214" spans="3:74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</row>
    <row r="215" spans="3:74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</row>
    <row r="216" spans="3:74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</row>
    <row r="217" spans="3:74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</row>
    <row r="218" spans="3:74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</row>
    <row r="219" spans="3:74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</row>
    <row r="220" spans="3:74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</row>
    <row r="221" spans="3:74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</row>
    <row r="222" spans="3:74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</row>
    <row r="223" spans="3:74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</row>
    <row r="224" spans="3:74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</row>
    <row r="225" spans="3:74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</row>
    <row r="226" spans="3:74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</row>
    <row r="227" spans="3:74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</row>
    <row r="228" spans="3:74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</row>
    <row r="229" spans="3:74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</row>
    <row r="230" spans="3:74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</row>
    <row r="231" spans="3:74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</row>
    <row r="232" spans="3:74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</row>
    <row r="233" spans="3:74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</row>
    <row r="234" spans="3:74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</row>
    <row r="235" spans="3:74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</row>
    <row r="236" spans="3:74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</row>
    <row r="237" spans="3:74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</row>
    <row r="238" spans="3:74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</row>
    <row r="239" spans="3:74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</row>
    <row r="240" spans="3:74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</row>
    <row r="241" spans="3:74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</row>
    <row r="242" spans="3:74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</row>
    <row r="243" spans="3:74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</row>
    <row r="244" spans="3:74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</row>
    <row r="245" spans="3:74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</row>
    <row r="246" spans="3:74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</row>
    <row r="247" spans="3:74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</row>
    <row r="248" spans="3:74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</row>
    <row r="249" spans="3:74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</row>
    <row r="250" spans="3:74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</row>
    <row r="251" spans="3:74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</row>
    <row r="252" spans="3:74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</row>
    <row r="253" spans="3:74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</row>
    <row r="254" spans="3:74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</row>
    <row r="255" spans="3:74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</row>
    <row r="256" spans="3:74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</row>
    <row r="257" spans="3:74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</row>
    <row r="258" spans="3:74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</row>
    <row r="259" spans="3:74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</row>
    <row r="260" spans="3:74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</row>
    <row r="261" spans="3:74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</row>
    <row r="262" spans="3:74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</row>
    <row r="263" spans="3:74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</row>
    <row r="264" spans="3:74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</row>
    <row r="265" spans="3:74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</row>
    <row r="266" spans="3:74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</row>
    <row r="267" spans="3:74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</row>
    <row r="268" spans="3:74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</row>
    <row r="269" spans="3:74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</row>
    <row r="270" spans="3:74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</row>
    <row r="271" spans="3:74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</row>
    <row r="272" spans="3:74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</row>
    <row r="273" spans="3:74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</row>
    <row r="274" spans="3:74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</row>
    <row r="275" spans="3:74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</row>
    <row r="276" spans="3:74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</row>
    <row r="277" spans="3:74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</row>
    <row r="278" spans="3:74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</row>
    <row r="279" spans="3:74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</row>
    <row r="280" spans="3:74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</row>
    <row r="281" spans="3:74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</row>
    <row r="282" spans="3:74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</row>
    <row r="283" spans="3:74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</row>
    <row r="284" spans="3:74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</row>
    <row r="285" spans="3:74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</row>
    <row r="286" spans="3:74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</row>
    <row r="287" spans="3:74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</row>
    <row r="288" spans="3:74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</row>
    <row r="289" spans="3:74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</row>
    <row r="290" spans="3:74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</row>
    <row r="291" spans="3:74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</row>
    <row r="292" spans="3:74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</row>
    <row r="293" spans="3:74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</row>
    <row r="294" spans="3:74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</row>
    <row r="295" spans="3:74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</row>
    <row r="296" spans="3:74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</row>
    <row r="297" spans="3:74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</row>
    <row r="298" spans="3:74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</row>
    <row r="299" spans="3:74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</row>
    <row r="300" spans="3:74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</row>
    <row r="301" spans="3:74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</row>
    <row r="302" spans="3:74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</row>
    <row r="303" spans="3:74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</row>
    <row r="304" spans="3:74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</row>
    <row r="305" spans="3:74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</row>
    <row r="306" spans="3:74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</row>
    <row r="307" spans="3:74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</row>
    <row r="308" spans="3:74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</row>
    <row r="309" spans="3:74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</row>
    <row r="310" spans="3:74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</row>
    <row r="311" spans="3:74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</row>
    <row r="312" spans="3:74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</row>
    <row r="313" spans="3:74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</row>
    <row r="314" spans="3:74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</row>
    <row r="315" spans="3:74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</row>
    <row r="316" spans="3:74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</row>
    <row r="317" spans="3:74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</row>
    <row r="318" spans="3:74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</row>
    <row r="319" spans="3:74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</row>
    <row r="320" spans="3:74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</row>
    <row r="321" spans="3:74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</row>
    <row r="322" spans="3:74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</row>
    <row r="323" spans="3:74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</row>
    <row r="324" spans="3:74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</row>
    <row r="325" spans="3:74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</row>
    <row r="326" spans="3:74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</row>
    <row r="327" spans="3:74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</row>
    <row r="328" spans="3:74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</row>
    <row r="329" spans="3:74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</row>
    <row r="330" spans="3:74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</row>
    <row r="331" spans="3:74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</row>
    <row r="332" spans="3:74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</row>
    <row r="333" spans="3:74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</row>
    <row r="334" spans="3:74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</row>
    <row r="335" spans="3:74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</row>
    <row r="336" spans="3:74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</row>
    <row r="337" spans="3:74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</row>
    <row r="338" spans="3:74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</row>
    <row r="339" spans="3:74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</row>
    <row r="340" spans="3:74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</row>
    <row r="341" spans="3:74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</row>
    <row r="342" spans="3:74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</row>
    <row r="343" spans="3:74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</row>
    <row r="344" spans="3:74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</row>
    <row r="345" spans="3:74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</row>
    <row r="346" spans="3:74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</row>
    <row r="347" spans="3:74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</row>
    <row r="348" spans="3:74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</row>
    <row r="349" spans="3:74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</row>
    <row r="350" spans="3:74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</row>
    <row r="351" spans="3:74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</row>
    <row r="352" spans="3:74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</row>
    <row r="353" spans="3:74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</row>
    <row r="354" spans="3:74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</row>
    <row r="355" spans="3:74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</row>
    <row r="356" spans="3:74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</row>
    <row r="357" spans="3:74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</row>
    <row r="358" spans="3:74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</row>
    <row r="359" spans="3:74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</row>
    <row r="360" spans="3:74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</row>
    <row r="361" spans="3:74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</row>
    <row r="362" spans="3:74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</row>
    <row r="363" spans="3:74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</row>
    <row r="364" spans="3:74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</row>
    <row r="365" spans="3:74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</row>
    <row r="366" spans="3:74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</row>
    <row r="367" spans="3:74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</row>
    <row r="368" spans="3:74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</row>
    <row r="369" spans="3:74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</row>
    <row r="370" spans="3:74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</row>
    <row r="371" spans="3:74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</row>
    <row r="372" spans="3:74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</row>
    <row r="373" spans="3:74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</row>
    <row r="374" spans="3:74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</row>
    <row r="375" spans="3:74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</row>
    <row r="376" spans="3:74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</row>
    <row r="377" spans="3:74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</row>
    <row r="378" spans="3:74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</row>
    <row r="379" spans="3:74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</row>
    <row r="380" spans="3:74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</row>
    <row r="381" spans="3:74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</row>
    <row r="382" spans="3:74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</row>
    <row r="383" spans="3:74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</row>
    <row r="384" spans="3:74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</row>
    <row r="385" spans="3:74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</row>
    <row r="386" spans="3:74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</row>
    <row r="387" spans="3:74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</row>
    <row r="388" spans="3:74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</row>
    <row r="389" spans="3:74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</row>
    <row r="390" spans="3:74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</row>
    <row r="391" spans="3:74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</row>
    <row r="392" spans="3:74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</row>
    <row r="393" spans="3:74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</row>
    <row r="394" spans="3:74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</row>
    <row r="395" spans="3:74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</row>
    <row r="396" spans="3:74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</row>
    <row r="397" spans="3:74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</row>
    <row r="398" spans="3:74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</row>
    <row r="399" spans="3:74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</row>
    <row r="400" spans="3:74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</row>
    <row r="401" spans="3:74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</row>
    <row r="402" spans="3:74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</row>
    <row r="403" spans="3:74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</row>
    <row r="404" spans="3:74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</row>
    <row r="405" spans="3:74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</row>
    <row r="406" spans="3:74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</row>
    <row r="407" spans="3:74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</row>
    <row r="408" spans="3:74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</row>
    <row r="409" spans="3:74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</row>
    <row r="410" spans="3:74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</row>
    <row r="411" spans="3:74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</row>
    <row r="412" spans="3:74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</row>
    <row r="413" spans="3:74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</row>
    <row r="414" spans="3:74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</row>
    <row r="415" spans="3:74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</row>
    <row r="416" spans="3:74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</row>
    <row r="417" spans="3:74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</row>
    <row r="418" spans="3:74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</row>
    <row r="419" spans="3:74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</row>
    <row r="420" spans="3:74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</row>
    <row r="421" spans="3:74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</row>
    <row r="422" spans="3:74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</row>
    <row r="423" spans="3:74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</row>
    <row r="424" spans="3:74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</row>
    <row r="425" spans="3:74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</row>
    <row r="426" spans="3:74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</row>
    <row r="427" spans="3:74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</row>
    <row r="428" spans="3:74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</row>
    <row r="429" spans="3:74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</row>
    <row r="430" spans="3:74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</row>
    <row r="431" spans="3:74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</row>
    <row r="432" spans="3:74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</row>
    <row r="433" spans="3:74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</row>
    <row r="434" spans="3:74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</row>
    <row r="435" spans="3:74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</row>
    <row r="436" spans="3:74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</row>
    <row r="437" spans="3:74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</row>
    <row r="438" spans="3:74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</row>
    <row r="439" spans="3:74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</row>
    <row r="440" spans="3:74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</row>
    <row r="441" spans="3:74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</row>
    <row r="442" spans="3:74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</row>
    <row r="443" spans="3:74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</row>
    <row r="444" spans="3:74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</row>
    <row r="445" spans="3:74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</row>
    <row r="446" spans="3:74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</row>
    <row r="447" spans="3:74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</row>
    <row r="448" spans="3:74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</row>
    <row r="449" spans="3:74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</row>
    <row r="450" spans="3:74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</row>
    <row r="451" spans="3:74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</row>
    <row r="452" spans="3:74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</row>
    <row r="453" spans="3:74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</row>
    <row r="454" spans="3:74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</row>
    <row r="455" spans="3:74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</row>
    <row r="456" spans="3:74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</row>
    <row r="457" spans="3:74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</row>
    <row r="458" spans="3:74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</row>
    <row r="459" spans="3:74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</row>
    <row r="460" spans="3:74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</row>
    <row r="461" spans="3:74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</row>
    <row r="462" spans="3:74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</row>
    <row r="463" spans="3:74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</row>
    <row r="464" spans="3:74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</row>
    <row r="465" spans="3:74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</row>
    <row r="466" spans="3:74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</row>
    <row r="467" spans="3:74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</row>
    <row r="468" spans="3:74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</row>
    <row r="469" spans="3:74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</row>
    <row r="470" spans="3:74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</row>
    <row r="471" spans="3:74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</row>
    <row r="472" spans="3:74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</row>
    <row r="473" spans="3:74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</row>
    <row r="474" spans="3:74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</row>
    <row r="475" spans="3:74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</row>
    <row r="476" spans="3:74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</row>
    <row r="477" spans="3:74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</row>
    <row r="478" spans="3:74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</row>
    <row r="479" spans="3:74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</row>
    <row r="480" spans="3:74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</row>
    <row r="481" spans="3:74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</row>
    <row r="482" spans="3:74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</row>
    <row r="483" spans="3:74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</row>
    <row r="484" spans="3:74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</row>
    <row r="485" spans="3:74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</row>
    <row r="486" spans="3:74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</row>
    <row r="487" spans="3:74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</row>
    <row r="488" spans="3:74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</row>
    <row r="489" spans="3:74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</row>
    <row r="490" spans="3:74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</row>
    <row r="491" spans="3:74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</row>
    <row r="492" spans="3:74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</row>
    <row r="493" spans="3:74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</row>
    <row r="494" spans="3:74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</row>
    <row r="495" spans="3:74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</row>
    <row r="496" spans="3:74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</row>
    <row r="497" spans="3:74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</row>
    <row r="498" spans="3:74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</row>
    <row r="499" spans="3:74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</row>
    <row r="500" spans="3:74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</row>
    <row r="501" spans="3:74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</row>
    <row r="502" spans="3:74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</row>
    <row r="503" spans="3:74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</row>
    <row r="504" spans="3:74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</row>
    <row r="505" spans="3:74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</row>
    <row r="506" spans="3:74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</row>
    <row r="507" spans="3:74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</row>
    <row r="508" spans="3:74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</row>
    <row r="509" spans="3:74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</row>
    <row r="510" spans="3:74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</row>
    <row r="511" spans="3:74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</row>
    <row r="512" spans="3:74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</row>
    <row r="513" spans="3:74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</row>
    <row r="514" spans="3:74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</row>
    <row r="515" spans="3:74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</row>
    <row r="516" spans="3:74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</row>
    <row r="517" spans="3:74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</row>
    <row r="518" spans="3:74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</row>
    <row r="519" spans="3:74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</row>
    <row r="520" spans="3:74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</row>
    <row r="521" spans="3:74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</row>
    <row r="522" spans="3:74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</row>
    <row r="523" spans="3:74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</row>
    <row r="524" spans="3:74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</row>
    <row r="525" spans="3:74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</row>
    <row r="526" spans="3:74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</row>
    <row r="527" spans="3:74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</row>
    <row r="528" spans="3:74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</row>
    <row r="529" spans="2:74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</row>
    <row r="530" spans="2:74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</row>
    <row r="531" spans="2:74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</row>
    <row r="532" spans="2:74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</row>
    <row r="533" spans="2:74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</row>
    <row r="534" spans="2:74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</row>
    <row r="535" spans="2:74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</row>
    <row r="536" spans="2:74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</row>
    <row r="537" spans="2:74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</row>
    <row r="538" spans="2:74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</row>
    <row r="539" spans="2:74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</row>
    <row r="540" spans="2:74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</row>
    <row r="541" spans="2:74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</row>
    <row r="542" spans="2:74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</row>
    <row r="543" spans="2:74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</row>
    <row r="544" spans="2:74" x14ac:dyDescent="0.2">
      <c r="B544" s="2" t="s">
        <v>37</v>
      </c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</row>
    <row r="545" spans="2:74" x14ac:dyDescent="0.2">
      <c r="B545" s="2" t="s">
        <v>4</v>
      </c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</row>
    <row r="546" spans="2:74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</row>
    <row r="547" spans="2:74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</row>
    <row r="548" spans="2:74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</row>
    <row r="549" spans="2:74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</row>
    <row r="550" spans="2:74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</row>
    <row r="551" spans="2:74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</row>
  </sheetData>
  <hyperlinks>
    <hyperlink ref="A1" location="Main!A1" display="Main" xr:uid="{AAD47430-6D0A-4926-BD7F-40E7CCB7BE8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2025-02-03T12:33:54Z</dcterms:created>
  <dcterms:modified xsi:type="dcterms:W3CDTF">2025-09-26T12:47:41Z</dcterms:modified>
</cp:coreProperties>
</file>