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15C13B2-AD8E-40A9-8237-0A97C131AC8B}" xr6:coauthVersionLast="47" xr6:coauthVersionMax="47" xr10:uidLastSave="{00000000-0000-0000-0000-000000000000}"/>
  <bookViews>
    <workbookView xWindow="19095" yWindow="0" windowWidth="19410" windowHeight="20925" xr2:uid="{2C48F8AE-97C5-44F0-B703-D9BCCE1BA6D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2" l="1"/>
  <c r="J38" i="2"/>
  <c r="J37" i="2"/>
  <c r="H39" i="2"/>
  <c r="G39" i="2"/>
  <c r="F39" i="2"/>
  <c r="E39" i="2"/>
  <c r="D39" i="2"/>
  <c r="C39" i="2"/>
  <c r="H38" i="2"/>
  <c r="G38" i="2"/>
  <c r="F38" i="2"/>
  <c r="E38" i="2"/>
  <c r="D38" i="2"/>
  <c r="C38" i="2"/>
  <c r="H37" i="2"/>
  <c r="G37" i="2"/>
  <c r="F37" i="2"/>
  <c r="E37" i="2"/>
  <c r="D37" i="2"/>
  <c r="C37" i="2"/>
  <c r="I39" i="2"/>
  <c r="I38" i="2"/>
  <c r="I37" i="2"/>
  <c r="J36" i="2"/>
  <c r="J35" i="2"/>
  <c r="J34" i="2"/>
  <c r="J33" i="2"/>
  <c r="J32" i="2"/>
  <c r="J31" i="2"/>
  <c r="J30" i="2"/>
  <c r="J29" i="2"/>
  <c r="J28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I36" i="2"/>
  <c r="I35" i="2"/>
  <c r="I34" i="2"/>
  <c r="I33" i="2"/>
  <c r="I32" i="2"/>
  <c r="I31" i="2"/>
  <c r="I30" i="2"/>
  <c r="I29" i="2"/>
  <c r="I28" i="2"/>
  <c r="E17" i="2"/>
  <c r="I17" i="2"/>
  <c r="J13" i="2"/>
  <c r="J16" i="2" s="1"/>
  <c r="J21" i="2" s="1"/>
  <c r="J23" i="2" s="1"/>
  <c r="J25" i="2" s="1"/>
  <c r="H13" i="2"/>
  <c r="H16" i="2" s="1"/>
  <c r="H21" i="2" s="1"/>
  <c r="H23" i="2" s="1"/>
  <c r="H25" i="2" s="1"/>
  <c r="G13" i="2"/>
  <c r="G16" i="2" s="1"/>
  <c r="G21" i="2" s="1"/>
  <c r="G23" i="2" s="1"/>
  <c r="G25" i="2" s="1"/>
  <c r="F13" i="2"/>
  <c r="F16" i="2" s="1"/>
  <c r="F21" i="2" s="1"/>
  <c r="F23" i="2" s="1"/>
  <c r="F25" i="2" s="1"/>
  <c r="E13" i="2"/>
  <c r="E16" i="2" s="1"/>
  <c r="D13" i="2"/>
  <c r="D16" i="2" s="1"/>
  <c r="D21" i="2" s="1"/>
  <c r="D23" i="2" s="1"/>
  <c r="D25" i="2" s="1"/>
  <c r="C13" i="2"/>
  <c r="C16" i="2" s="1"/>
  <c r="C21" i="2" s="1"/>
  <c r="C23" i="2" s="1"/>
  <c r="C25" i="2" s="1"/>
  <c r="I13" i="2"/>
  <c r="I16" i="2" s="1"/>
  <c r="J7" i="1"/>
  <c r="J4" i="1"/>
  <c r="J6" i="1"/>
  <c r="E21" i="2" l="1"/>
  <c r="E23" i="2" s="1"/>
  <c r="E25" i="2" s="1"/>
  <c r="I21" i="2"/>
  <c r="I23" i="2" s="1"/>
  <c r="I25" i="2" s="1"/>
</calcChain>
</file>

<file path=xl/sharedStrings.xml><?xml version="1.0" encoding="utf-8"?>
<sst xmlns="http://schemas.openxmlformats.org/spreadsheetml/2006/main" count="59" uniqueCount="55">
  <si>
    <t>Feng Tay Enterprise</t>
  </si>
  <si>
    <t>IR</t>
  </si>
  <si>
    <t>Price</t>
  </si>
  <si>
    <t>Shares</t>
  </si>
  <si>
    <t>MC</t>
  </si>
  <si>
    <t>Cash</t>
  </si>
  <si>
    <t>Debt</t>
  </si>
  <si>
    <t>EV</t>
  </si>
  <si>
    <t>Q324</t>
  </si>
  <si>
    <t>9910.TW</t>
  </si>
  <si>
    <t>numbers in mio TWD</t>
  </si>
  <si>
    <t>Main</t>
  </si>
  <si>
    <t>Q123</t>
  </si>
  <si>
    <t>Q223</t>
  </si>
  <si>
    <t>Q323</t>
  </si>
  <si>
    <t>Q423</t>
  </si>
  <si>
    <t>Q124</t>
  </si>
  <si>
    <t>Q224</t>
  </si>
  <si>
    <t>Q424</t>
  </si>
  <si>
    <t>EPS</t>
  </si>
  <si>
    <t>Revenues</t>
  </si>
  <si>
    <t>COGS</t>
  </si>
  <si>
    <t>Gross Profit</t>
  </si>
  <si>
    <t>S&amp;A</t>
  </si>
  <si>
    <t>R&amp;D</t>
  </si>
  <si>
    <t>Operating Income</t>
  </si>
  <si>
    <t>Interest &amp; Other Income</t>
  </si>
  <si>
    <t>Other Gains</t>
  </si>
  <si>
    <t>Financial Costs</t>
  </si>
  <si>
    <t>Profits of subsidaries</t>
  </si>
  <si>
    <t>Pretax Income</t>
  </si>
  <si>
    <t>Tax Expense</t>
  </si>
  <si>
    <t>Net Income</t>
  </si>
  <si>
    <t>Singapore Revenue</t>
  </si>
  <si>
    <t>America Revenue</t>
  </si>
  <si>
    <t>Switzerland Revenue</t>
  </si>
  <si>
    <t>Mainland China Revenue</t>
  </si>
  <si>
    <t xml:space="preserve">Mexico Rvenue </t>
  </si>
  <si>
    <t>Other Countries Revenue</t>
  </si>
  <si>
    <t>Notes</t>
  </si>
  <si>
    <t>Footwear manufacturing</t>
  </si>
  <si>
    <t>Footwear Manufacturing</t>
  </si>
  <si>
    <t>Other Revenue</t>
  </si>
  <si>
    <t>Singapore Growth</t>
  </si>
  <si>
    <t>America Growth</t>
  </si>
  <si>
    <t>Switzerland Growth</t>
  </si>
  <si>
    <t>China Growth</t>
  </si>
  <si>
    <t>Mexico Growth</t>
  </si>
  <si>
    <t>Other Revenue Growth</t>
  </si>
  <si>
    <t>Footwear Growth</t>
  </si>
  <si>
    <t>Other Countries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</si>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</sst>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2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4" fontId="2" fillId="0" borderId="0" xfId="0" applyNumberFormat="1" applyFont="1"/>
    <xf numFmtId="166" fontId="0" fillId="0" borderId="0" xfId="0" applyNumberFormat="1"/>
    <xf numFmtId="0" fontId="4" fillId="0" borderId="0" xfId="0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ngtay.com/en/investor/financ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8206-E986-4221-AC4F-59A95C52C4D9}">
  <dimension ref="A1:K14"/>
  <sheetViews>
    <sheetView tabSelected="1" zoomScale="200" zoomScaleNormal="200" workbookViewId="0">
      <selection activeCell="B15" sqref="B15"/>
    </sheetView>
  </sheetViews>
  <sheetFormatPr defaultRowHeight="15" x14ac:dyDescent="0.25"/>
  <cols>
    <col min="1" max="1" width="4.42578125" customWidth="1"/>
  </cols>
  <sheetData>
    <row r="1" spans="1:11" x14ac:dyDescent="0.25">
      <c r="A1" s="2" t="s">
        <v>0</v>
      </c>
    </row>
    <row r="2" spans="1:11" x14ac:dyDescent="0.25">
      <c r="A2" t="s">
        <v>10</v>
      </c>
      <c r="I2" t="s">
        <v>2</v>
      </c>
      <c r="J2">
        <v>132.5</v>
      </c>
    </row>
    <row r="3" spans="1:11" x14ac:dyDescent="0.25">
      <c r="I3" t="s">
        <v>3</v>
      </c>
      <c r="J3" s="4">
        <v>987.48299999999995</v>
      </c>
      <c r="K3" s="5" t="s">
        <v>8</v>
      </c>
    </row>
    <row r="4" spans="1:11" x14ac:dyDescent="0.25">
      <c r="B4" s="1" t="s">
        <v>9</v>
      </c>
      <c r="I4" t="s">
        <v>4</v>
      </c>
      <c r="J4" s="4">
        <f>+J2*J3</f>
        <v>130841.4975</v>
      </c>
    </row>
    <row r="5" spans="1:11" x14ac:dyDescent="0.25">
      <c r="B5" s="3" t="s">
        <v>1</v>
      </c>
      <c r="I5" t="s">
        <v>5</v>
      </c>
      <c r="J5" s="4">
        <v>3309.02</v>
      </c>
      <c r="K5" s="5" t="s">
        <v>8</v>
      </c>
    </row>
    <row r="6" spans="1:11" x14ac:dyDescent="0.25">
      <c r="I6" t="s">
        <v>6</v>
      </c>
      <c r="J6" s="4">
        <f>5485.828+1914.935</f>
        <v>7400.7630000000008</v>
      </c>
      <c r="K6" s="5" t="s">
        <v>8</v>
      </c>
    </row>
    <row r="7" spans="1:11" x14ac:dyDescent="0.25">
      <c r="I7" t="s">
        <v>7</v>
      </c>
      <c r="J7" s="4">
        <f>+J4-J5+J6</f>
        <v>134933.24049999999</v>
      </c>
    </row>
    <row r="13" spans="1:11" x14ac:dyDescent="0.25">
      <c r="B13" s="9" t="s">
        <v>39</v>
      </c>
    </row>
    <row r="14" spans="1:11" x14ac:dyDescent="0.25">
      <c r="B14" t="s">
        <v>40</v>
      </c>
    </row>
  </sheetData>
  <hyperlinks>
    <hyperlink ref="B5" r:id="rId1" xr:uid="{98332570-6E3F-4839-894A-6C22A2EFB8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CC20-0600-46D0-9116-7D99FC3E0617}">
  <dimension ref="A1:AP450"/>
  <sheetViews>
    <sheetView zoomScale="200" zoomScaleNormal="200" workbookViewId="0">
      <pane xSplit="2" ySplit="2" topLeftCell="E17" activePane="bottomRight" state="frozen"/>
      <selection pane="topRight" activeCell="C1" sqref="C1"/>
      <selection pane="bottomLeft" activeCell="A3" sqref="A3"/>
      <selection pane="bottomRight" activeCell="J37" sqref="J37:J39"/>
    </sheetView>
  </sheetViews>
  <sheetFormatPr defaultRowHeight="15" x14ac:dyDescent="0.25"/>
  <cols>
    <col min="1" max="1" width="5.42578125" bestFit="1" customWidth="1"/>
    <col min="2" max="2" width="25.140625" customWidth="1"/>
  </cols>
  <sheetData>
    <row r="1" spans="1:42" x14ac:dyDescent="0.25">
      <c r="A1" s="3" t="s">
        <v>11</v>
      </c>
    </row>
    <row r="2" spans="1:42" x14ac:dyDescent="0.25"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8</v>
      </c>
      <c r="J2" s="5" t="s">
        <v>18</v>
      </c>
    </row>
    <row r="3" spans="1:42" x14ac:dyDescent="0.25">
      <c r="B3" t="s">
        <v>33</v>
      </c>
      <c r="C3" s="4"/>
      <c r="D3" s="4"/>
      <c r="E3" s="4">
        <v>17699.851999999999</v>
      </c>
      <c r="F3" s="4"/>
      <c r="G3" s="4"/>
      <c r="H3" s="4"/>
      <c r="I3" s="4">
        <v>17413.063999999998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 x14ac:dyDescent="0.25">
      <c r="B4" t="s">
        <v>34</v>
      </c>
      <c r="C4" s="4"/>
      <c r="D4" s="4"/>
      <c r="E4" s="4">
        <v>2071.09</v>
      </c>
      <c r="F4" s="4"/>
      <c r="G4" s="4"/>
      <c r="H4" s="4"/>
      <c r="I4" s="4">
        <v>2005.6559999999999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 x14ac:dyDescent="0.25">
      <c r="B5" t="s">
        <v>35</v>
      </c>
      <c r="C5" s="4"/>
      <c r="D5" s="4"/>
      <c r="E5" s="4">
        <v>1028.645</v>
      </c>
      <c r="F5" s="4"/>
      <c r="G5" s="4"/>
      <c r="H5" s="4"/>
      <c r="I5" s="4">
        <v>1044.9860000000001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x14ac:dyDescent="0.25">
      <c r="B6" t="s">
        <v>36</v>
      </c>
      <c r="C6" s="4"/>
      <c r="D6" s="4"/>
      <c r="E6" s="4">
        <v>1032.2049999999999</v>
      </c>
      <c r="F6" s="4"/>
      <c r="G6" s="4"/>
      <c r="H6" s="4"/>
      <c r="I6" s="4">
        <v>949.55499999999995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x14ac:dyDescent="0.25">
      <c r="B7" t="s">
        <v>37</v>
      </c>
      <c r="C7" s="4"/>
      <c r="D7" s="4"/>
      <c r="E7" s="4">
        <v>534.44100000000003</v>
      </c>
      <c r="F7" s="4"/>
      <c r="G7" s="4"/>
      <c r="H7" s="4"/>
      <c r="I7" s="4">
        <v>550.59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x14ac:dyDescent="0.25">
      <c r="B8" t="s">
        <v>38</v>
      </c>
      <c r="C8" s="4"/>
      <c r="D8" s="4"/>
      <c r="E8" s="4">
        <v>736.66300000000001</v>
      </c>
      <c r="F8" s="4"/>
      <c r="G8" s="4"/>
      <c r="H8" s="4"/>
      <c r="I8" s="4">
        <v>755.20100000000002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 x14ac:dyDescent="0.25">
      <c r="B9" t="s">
        <v>41</v>
      </c>
      <c r="C9" s="4"/>
      <c r="D9" s="4"/>
      <c r="E9" s="4">
        <v>22031.001</v>
      </c>
      <c r="F9" s="4"/>
      <c r="G9" s="4"/>
      <c r="H9" s="4"/>
      <c r="I9" s="4">
        <v>21736.686000000002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 x14ac:dyDescent="0.25">
      <c r="B10" t="s">
        <v>42</v>
      </c>
      <c r="C10" s="4"/>
      <c r="D10" s="4"/>
      <c r="E10" s="4">
        <v>1041.895</v>
      </c>
      <c r="F10" s="4"/>
      <c r="G10" s="4"/>
      <c r="H10" s="4"/>
      <c r="I10" s="4">
        <v>982.36599999999999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x14ac:dyDescent="0.25">
      <c r="B11" s="2" t="s">
        <v>20</v>
      </c>
      <c r="C11" s="7"/>
      <c r="D11" s="7"/>
      <c r="E11" s="7">
        <v>23072.896000000001</v>
      </c>
      <c r="F11" s="7"/>
      <c r="G11" s="7"/>
      <c r="H11" s="7"/>
      <c r="I11" s="7">
        <v>22719.052</v>
      </c>
      <c r="J11" s="7"/>
      <c r="K11" s="7"/>
      <c r="L11" s="7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 x14ac:dyDescent="0.25">
      <c r="B12" t="s">
        <v>21</v>
      </c>
      <c r="C12" s="4"/>
      <c r="D12" s="4"/>
      <c r="E12" s="4">
        <v>18079.877</v>
      </c>
      <c r="F12" s="4"/>
      <c r="G12" s="4"/>
      <c r="H12" s="4"/>
      <c r="I12" s="4">
        <v>17339.358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2" x14ac:dyDescent="0.25">
      <c r="B13" t="s">
        <v>22</v>
      </c>
      <c r="C13" s="4">
        <f t="shared" ref="C13:H13" si="0">+C11-C12</f>
        <v>0</v>
      </c>
      <c r="D13" s="4">
        <f t="shared" si="0"/>
        <v>0</v>
      </c>
      <c r="E13" s="4">
        <f t="shared" si="0"/>
        <v>4993.0190000000002</v>
      </c>
      <c r="F13" s="4">
        <f t="shared" si="0"/>
        <v>0</v>
      </c>
      <c r="G13" s="4">
        <f t="shared" si="0"/>
        <v>0</v>
      </c>
      <c r="H13" s="4">
        <f t="shared" si="0"/>
        <v>0</v>
      </c>
      <c r="I13" s="4">
        <f>+I11-I12</f>
        <v>5379.6939999999995</v>
      </c>
      <c r="J13" s="4">
        <f t="shared" ref="J13" si="1">+J11-J12</f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 x14ac:dyDescent="0.25">
      <c r="B14" t="s">
        <v>23</v>
      </c>
      <c r="C14" s="4"/>
      <c r="D14" s="4"/>
      <c r="E14" s="4">
        <v>2333.5239999999999</v>
      </c>
      <c r="F14" s="4"/>
      <c r="G14" s="4"/>
      <c r="H14" s="4"/>
      <c r="I14" s="4">
        <v>2414.1990000000001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42" x14ac:dyDescent="0.25">
      <c r="B15" t="s">
        <v>24</v>
      </c>
      <c r="C15" s="4"/>
      <c r="D15" s="4"/>
      <c r="E15" s="4">
        <v>710.86699999999996</v>
      </c>
      <c r="F15" s="4"/>
      <c r="G15" s="4"/>
      <c r="H15" s="4"/>
      <c r="I15" s="4">
        <v>720.67200000000003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 x14ac:dyDescent="0.25">
      <c r="B16" t="s">
        <v>25</v>
      </c>
      <c r="C16" s="4">
        <f t="shared" ref="C16:H16" si="2">+C13-C14-C15</f>
        <v>0</v>
      </c>
      <c r="D16" s="4">
        <f t="shared" si="2"/>
        <v>0</v>
      </c>
      <c r="E16" s="4">
        <f t="shared" si="2"/>
        <v>1948.6280000000004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4">
        <f>+I13-I14-I15</f>
        <v>2244.8229999999994</v>
      </c>
      <c r="J16" s="4">
        <f t="shared" ref="J16" si="3">+J13-J14-J15</f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2:42" x14ac:dyDescent="0.25">
      <c r="B17" t="s">
        <v>26</v>
      </c>
      <c r="C17" s="4"/>
      <c r="D17" s="4"/>
      <c r="E17" s="4">
        <f>33.053+119.972</f>
        <v>153.02499999999998</v>
      </c>
      <c r="F17" s="4"/>
      <c r="G17" s="4"/>
      <c r="H17" s="4"/>
      <c r="I17" s="4">
        <f>23.277+85.796</f>
        <v>109.07300000000001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2:42" x14ac:dyDescent="0.25">
      <c r="B18" t="s">
        <v>27</v>
      </c>
      <c r="C18" s="4"/>
      <c r="D18" s="4"/>
      <c r="E18" s="4">
        <v>350.06400000000002</v>
      </c>
      <c r="F18" s="4"/>
      <c r="G18" s="4"/>
      <c r="H18" s="4"/>
      <c r="I18" s="4">
        <v>-340.13299999999998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2:42" x14ac:dyDescent="0.25">
      <c r="B19" t="s">
        <v>28</v>
      </c>
      <c r="C19" s="4"/>
      <c r="D19" s="4"/>
      <c r="E19" s="4">
        <v>71.596000000000004</v>
      </c>
      <c r="F19" s="4"/>
      <c r="G19" s="4"/>
      <c r="H19" s="4"/>
      <c r="I19" s="4">
        <v>77.864000000000004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2:42" x14ac:dyDescent="0.25">
      <c r="B20" t="s">
        <v>29</v>
      </c>
      <c r="C20" s="4"/>
      <c r="D20" s="4"/>
      <c r="E20" s="4">
        <v>26.707000000000001</v>
      </c>
      <c r="F20" s="4"/>
      <c r="G20" s="4"/>
      <c r="H20" s="4"/>
      <c r="I20" s="4">
        <v>65.944999999999993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2:42" x14ac:dyDescent="0.25">
      <c r="B21" t="s">
        <v>30</v>
      </c>
      <c r="C21" s="4">
        <f t="shared" ref="C21:H21" si="4">+C16+C17+C18-C19+C20</f>
        <v>0</v>
      </c>
      <c r="D21" s="4">
        <f t="shared" si="4"/>
        <v>0</v>
      </c>
      <c r="E21" s="4">
        <f t="shared" si="4"/>
        <v>2406.828</v>
      </c>
      <c r="F21" s="4">
        <f t="shared" si="4"/>
        <v>0</v>
      </c>
      <c r="G21" s="4">
        <f t="shared" si="4"/>
        <v>0</v>
      </c>
      <c r="H21" s="4">
        <f t="shared" si="4"/>
        <v>0</v>
      </c>
      <c r="I21" s="4">
        <f>+I16+I17+I18-I19+I20</f>
        <v>2001.8439999999991</v>
      </c>
      <c r="J21" s="4">
        <f t="shared" ref="J21" si="5">+J16+J17+J18-J19+J20</f>
        <v>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2:42" x14ac:dyDescent="0.25">
      <c r="B22" t="s">
        <v>31</v>
      </c>
      <c r="C22" s="4"/>
      <c r="D22" s="4"/>
      <c r="E22" s="4">
        <v>585.19500000000005</v>
      </c>
      <c r="F22" s="4"/>
      <c r="G22" s="4"/>
      <c r="H22" s="4"/>
      <c r="I22" s="4">
        <v>471.67599999999999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2:42" x14ac:dyDescent="0.25">
      <c r="B23" t="s">
        <v>32</v>
      </c>
      <c r="C23" s="4">
        <f t="shared" ref="C23:H23" si="6">+C21-C22</f>
        <v>0</v>
      </c>
      <c r="D23" s="4">
        <f t="shared" si="6"/>
        <v>0</v>
      </c>
      <c r="E23" s="4">
        <f t="shared" si="6"/>
        <v>1821.6329999999998</v>
      </c>
      <c r="F23" s="4">
        <f t="shared" si="6"/>
        <v>0</v>
      </c>
      <c r="G23" s="4">
        <f t="shared" si="6"/>
        <v>0</v>
      </c>
      <c r="H23" s="4">
        <f t="shared" si="6"/>
        <v>0</v>
      </c>
      <c r="I23" s="4">
        <f>+I21-I22</f>
        <v>1530.1679999999992</v>
      </c>
      <c r="J23" s="4">
        <f t="shared" ref="J23" si="7">+J21-J22</f>
        <v>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2:42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2:42" x14ac:dyDescent="0.25">
      <c r="B25" t="s">
        <v>19</v>
      </c>
      <c r="C25" s="8" t="e">
        <f t="shared" ref="C25:H25" si="8">+C23/C26</f>
        <v>#DIV/0!</v>
      </c>
      <c r="D25" s="8" t="e">
        <f t="shared" si="8"/>
        <v>#DIV/0!</v>
      </c>
      <c r="E25" s="8">
        <f t="shared" si="8"/>
        <v>1.844723402833264</v>
      </c>
      <c r="F25" s="8" t="e">
        <f t="shared" si="8"/>
        <v>#DIV/0!</v>
      </c>
      <c r="G25" s="8" t="e">
        <f t="shared" si="8"/>
        <v>#DIV/0!</v>
      </c>
      <c r="H25" s="8" t="e">
        <f t="shared" si="8"/>
        <v>#DIV/0!</v>
      </c>
      <c r="I25" s="8">
        <f>+I23/I26</f>
        <v>1.5495638912264811</v>
      </c>
      <c r="J25" s="8" t="e">
        <f t="shared" ref="J25" si="9">+J23/J26</f>
        <v>#DIV/0!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2:42" x14ac:dyDescent="0.25">
      <c r="B26" t="s">
        <v>3</v>
      </c>
      <c r="C26" s="4"/>
      <c r="D26" s="4"/>
      <c r="E26" s="6">
        <v>987.48299999999995</v>
      </c>
      <c r="F26" s="4"/>
      <c r="G26" s="4"/>
      <c r="H26" s="4"/>
      <c r="I26" s="6">
        <v>987.48299999999995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2:42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2:42" x14ac:dyDescent="0.25">
      <c r="B28" t="s">
        <v>43</v>
      </c>
      <c r="C28" s="4"/>
      <c r="D28" s="4"/>
      <c r="E28" s="4"/>
      <c r="F28" s="4"/>
      <c r="G28" s="10" t="e">
        <f t="shared" ref="G28:H36" si="10">+G3/C3-1</f>
        <v>#DIV/0!</v>
      </c>
      <c r="H28" s="10" t="e">
        <f t="shared" si="10"/>
        <v>#DIV/0!</v>
      </c>
      <c r="I28" s="10">
        <f>+I3/E3-1</f>
        <v>-1.6202847345842208E-2</v>
      </c>
      <c r="J28" s="10" t="e">
        <f>+J3/F3-1</f>
        <v>#DIV/0!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2:42" x14ac:dyDescent="0.25">
      <c r="B29" t="s">
        <v>44</v>
      </c>
      <c r="C29" s="4"/>
      <c r="D29" s="4"/>
      <c r="E29" s="4"/>
      <c r="F29" s="4"/>
      <c r="G29" s="10" t="e">
        <f t="shared" si="10"/>
        <v>#DIV/0!</v>
      </c>
      <c r="H29" s="10" t="e">
        <f t="shared" si="10"/>
        <v>#DIV/0!</v>
      </c>
      <c r="I29" s="10">
        <f t="shared" ref="I29:J36" si="11">+I4/E4-1</f>
        <v>-3.1593991569656699E-2</v>
      </c>
      <c r="J29" s="10" t="e">
        <f t="shared" si="11"/>
        <v>#DIV/0!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2:42" x14ac:dyDescent="0.25">
      <c r="B30" t="s">
        <v>45</v>
      </c>
      <c r="C30" s="4"/>
      <c r="D30" s="4"/>
      <c r="E30" s="4"/>
      <c r="F30" s="4"/>
      <c r="G30" s="10" t="e">
        <f t="shared" si="10"/>
        <v>#DIV/0!</v>
      </c>
      <c r="H30" s="10" t="e">
        <f t="shared" si="10"/>
        <v>#DIV/0!</v>
      </c>
      <c r="I30" s="10">
        <f t="shared" si="11"/>
        <v>1.5885947046843318E-2</v>
      </c>
      <c r="J30" s="10" t="e">
        <f t="shared" si="11"/>
        <v>#DIV/0!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2:42" x14ac:dyDescent="0.25">
      <c r="B31" t="s">
        <v>46</v>
      </c>
      <c r="C31" s="4"/>
      <c r="D31" s="4"/>
      <c r="E31" s="4"/>
      <c r="F31" s="4"/>
      <c r="G31" s="10" t="e">
        <f t="shared" si="10"/>
        <v>#DIV/0!</v>
      </c>
      <c r="H31" s="10" t="e">
        <f t="shared" si="10"/>
        <v>#DIV/0!</v>
      </c>
      <c r="I31" s="10">
        <f t="shared" si="11"/>
        <v>-8.0071303665454008E-2</v>
      </c>
      <c r="J31" s="10" t="e">
        <f t="shared" si="11"/>
        <v>#DIV/0!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2:42" x14ac:dyDescent="0.25">
      <c r="B32" t="s">
        <v>47</v>
      </c>
      <c r="C32" s="4"/>
      <c r="D32" s="4"/>
      <c r="E32" s="4"/>
      <c r="F32" s="4"/>
      <c r="G32" s="10" t="e">
        <f t="shared" si="10"/>
        <v>#DIV/0!</v>
      </c>
      <c r="H32" s="10" t="e">
        <f t="shared" si="10"/>
        <v>#DIV/0!</v>
      </c>
      <c r="I32" s="10">
        <f t="shared" si="11"/>
        <v>3.0216618859705724E-2</v>
      </c>
      <c r="J32" s="10" t="e">
        <f t="shared" si="11"/>
        <v>#DIV/0!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2:42" x14ac:dyDescent="0.25">
      <c r="B33" t="s">
        <v>50</v>
      </c>
      <c r="C33" s="4"/>
      <c r="D33" s="4"/>
      <c r="E33" s="4"/>
      <c r="F33" s="4"/>
      <c r="G33" s="10" t="e">
        <f t="shared" si="10"/>
        <v>#DIV/0!</v>
      </c>
      <c r="H33" s="10" t="e">
        <f t="shared" si="10"/>
        <v>#DIV/0!</v>
      </c>
      <c r="I33" s="10">
        <f t="shared" si="11"/>
        <v>2.5164831137168608E-2</v>
      </c>
      <c r="J33" s="10" t="e">
        <f t="shared" si="11"/>
        <v>#DIV/0!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2:42" x14ac:dyDescent="0.25">
      <c r="B34" t="s">
        <v>49</v>
      </c>
      <c r="C34" s="4"/>
      <c r="D34" s="4"/>
      <c r="E34" s="4"/>
      <c r="F34" s="4"/>
      <c r="G34" s="10" t="e">
        <f t="shared" si="10"/>
        <v>#DIV/0!</v>
      </c>
      <c r="H34" s="10" t="e">
        <f t="shared" si="10"/>
        <v>#DIV/0!</v>
      </c>
      <c r="I34" s="10">
        <f t="shared" si="11"/>
        <v>-1.3359129709993645E-2</v>
      </c>
      <c r="J34" s="10" t="e">
        <f t="shared" si="11"/>
        <v>#DIV/0!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2:42" x14ac:dyDescent="0.25">
      <c r="B35" t="s">
        <v>48</v>
      </c>
      <c r="C35" s="4"/>
      <c r="D35" s="4"/>
      <c r="E35" s="4"/>
      <c r="F35" s="4"/>
      <c r="G35" s="10" t="e">
        <f t="shared" si="10"/>
        <v>#DIV/0!</v>
      </c>
      <c r="H35" s="10" t="e">
        <f t="shared" si="10"/>
        <v>#DIV/0!</v>
      </c>
      <c r="I35" s="10">
        <f t="shared" si="11"/>
        <v>-5.7135315938746212E-2</v>
      </c>
      <c r="J35" s="10" t="e">
        <f t="shared" si="11"/>
        <v>#DIV/0!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2:42" x14ac:dyDescent="0.25">
      <c r="B36" t="s">
        <v>51</v>
      </c>
      <c r="C36" s="4"/>
      <c r="D36" s="4"/>
      <c r="E36" s="4"/>
      <c r="F36" s="4"/>
      <c r="G36" s="10" t="e">
        <f t="shared" si="10"/>
        <v>#DIV/0!</v>
      </c>
      <c r="H36" s="10" t="e">
        <f t="shared" si="10"/>
        <v>#DIV/0!</v>
      </c>
      <c r="I36" s="10">
        <f t="shared" si="11"/>
        <v>-1.5335916219619827E-2</v>
      </c>
      <c r="J36" s="10" t="e">
        <f t="shared" si="11"/>
        <v>#DIV/0!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2:42" x14ac:dyDescent="0.25">
      <c r="B37" t="s">
        <v>52</v>
      </c>
      <c r="C37" s="10" t="e">
        <f t="shared" ref="C37:I37" si="12">+C13/C11</f>
        <v>#DIV/0!</v>
      </c>
      <c r="D37" s="10" t="e">
        <f t="shared" si="12"/>
        <v>#DIV/0!</v>
      </c>
      <c r="E37" s="10">
        <f t="shared" si="12"/>
        <v>0.21640192024442878</v>
      </c>
      <c r="F37" s="10" t="e">
        <f t="shared" si="12"/>
        <v>#DIV/0!</v>
      </c>
      <c r="G37" s="10" t="e">
        <f t="shared" si="12"/>
        <v>#DIV/0!</v>
      </c>
      <c r="H37" s="10" t="e">
        <f t="shared" si="12"/>
        <v>#DIV/0!</v>
      </c>
      <c r="I37" s="10">
        <f>+I13/I11</f>
        <v>0.23679218657539053</v>
      </c>
      <c r="J37" s="10" t="e">
        <f>+J13/J11</f>
        <v>#DIV/0!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2:42" x14ac:dyDescent="0.25">
      <c r="B38" t="s">
        <v>53</v>
      </c>
      <c r="C38" s="10" t="e">
        <f t="shared" ref="C38:I38" si="13">+C16/C11</f>
        <v>#DIV/0!</v>
      </c>
      <c r="D38" s="10" t="e">
        <f t="shared" si="13"/>
        <v>#DIV/0!</v>
      </c>
      <c r="E38" s="10">
        <f t="shared" si="13"/>
        <v>8.4455284676878031E-2</v>
      </c>
      <c r="F38" s="10" t="e">
        <f t="shared" si="13"/>
        <v>#DIV/0!</v>
      </c>
      <c r="G38" s="10" t="e">
        <f t="shared" si="13"/>
        <v>#DIV/0!</v>
      </c>
      <c r="H38" s="10" t="e">
        <f t="shared" si="13"/>
        <v>#DIV/0!</v>
      </c>
      <c r="I38" s="10">
        <f>+I16/I11</f>
        <v>9.8807952021941731E-2</v>
      </c>
      <c r="J38" s="10" t="e">
        <f>+J16/J11</f>
        <v>#DIV/0!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2:42" x14ac:dyDescent="0.25">
      <c r="B39" t="s">
        <v>54</v>
      </c>
      <c r="C39" s="10" t="e">
        <f t="shared" ref="C39:I39" si="14">+C22/C21</f>
        <v>#DIV/0!</v>
      </c>
      <c r="D39" s="10" t="e">
        <f t="shared" si="14"/>
        <v>#DIV/0!</v>
      </c>
      <c r="E39" s="10">
        <f t="shared" si="14"/>
        <v>0.24313951807108777</v>
      </c>
      <c r="F39" s="10" t="e">
        <f t="shared" si="14"/>
        <v>#DIV/0!</v>
      </c>
      <c r="G39" s="10" t="e">
        <f t="shared" si="14"/>
        <v>#DIV/0!</v>
      </c>
      <c r="H39" s="10" t="e">
        <f t="shared" si="14"/>
        <v>#DIV/0!</v>
      </c>
      <c r="I39" s="10">
        <f>+I22/I21</f>
        <v>0.23562075766143625</v>
      </c>
      <c r="J39" s="10" t="e">
        <f>+J22/J21</f>
        <v>#DIV/0!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spans="2:42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2:42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2:42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spans="2:42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2:42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2:42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2:42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2:42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spans="2:42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3:42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3:42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3:42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3:42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3:42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3:42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3:42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spans="3:42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3:42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3:42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3:42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spans="3:42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spans="3:42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3:42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3:42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3:42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 spans="3:42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</row>
    <row r="66" spans="3:42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 spans="3:42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 spans="3:42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 spans="3:42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 spans="3:42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 spans="3:42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 spans="3:42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 spans="3:42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 spans="3:42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</row>
    <row r="75" spans="3:42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</row>
    <row r="76" spans="3:42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</row>
    <row r="77" spans="3:42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</row>
    <row r="78" spans="3:42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3:42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</row>
    <row r="80" spans="3:42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spans="3:42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3:42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3:42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spans="3:42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spans="3:42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spans="3:42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3:42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spans="3:42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3:42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3:42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3:42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3:42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</row>
    <row r="93" spans="3:42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3:42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3:42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3:42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3:42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3:42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3:42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3:42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3:42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3:42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3:42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3:42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</row>
    <row r="105" spans="3:42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 spans="3:42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 spans="3:42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</row>
    <row r="108" spans="3:42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</row>
    <row r="109" spans="3:42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 spans="3:42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</row>
    <row r="111" spans="3:42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 spans="3:42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</row>
    <row r="113" spans="3:42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 spans="3:42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 spans="3:42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</row>
    <row r="116" spans="3:42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</row>
    <row r="117" spans="3:42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</row>
    <row r="118" spans="3:42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</row>
    <row r="119" spans="3:42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</row>
    <row r="120" spans="3:42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</row>
    <row r="121" spans="3:42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</row>
    <row r="122" spans="3:42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</row>
    <row r="123" spans="3:42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</row>
    <row r="124" spans="3:42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</row>
    <row r="125" spans="3:42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</row>
    <row r="126" spans="3:42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</row>
    <row r="127" spans="3:42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</row>
    <row r="128" spans="3:42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</row>
    <row r="129" spans="3:42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</row>
    <row r="130" spans="3:42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</row>
    <row r="131" spans="3:42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</row>
    <row r="132" spans="3:42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</row>
    <row r="133" spans="3:42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</row>
    <row r="134" spans="3:42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</row>
    <row r="135" spans="3:42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</row>
    <row r="136" spans="3:42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</row>
    <row r="137" spans="3:42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</row>
    <row r="138" spans="3:42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</row>
    <row r="139" spans="3:42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</row>
    <row r="140" spans="3:42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</row>
    <row r="141" spans="3:42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</row>
    <row r="142" spans="3:42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</row>
    <row r="143" spans="3:42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</row>
    <row r="144" spans="3:42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</row>
    <row r="145" spans="3:42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</row>
    <row r="146" spans="3:42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</row>
    <row r="147" spans="3:42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</row>
    <row r="148" spans="3:42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</row>
    <row r="149" spans="3:42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</row>
    <row r="150" spans="3:42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</row>
    <row r="151" spans="3:42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</row>
    <row r="152" spans="3:42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</row>
    <row r="153" spans="3:42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</row>
    <row r="154" spans="3:42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</row>
    <row r="155" spans="3:42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</row>
    <row r="156" spans="3:42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</row>
    <row r="157" spans="3:42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</row>
    <row r="158" spans="3:42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</row>
    <row r="159" spans="3:42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</row>
    <row r="160" spans="3:42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</row>
    <row r="161" spans="3:42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</row>
    <row r="162" spans="3:42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</row>
    <row r="163" spans="3:42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</row>
    <row r="164" spans="3:42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</row>
    <row r="165" spans="3:42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</row>
    <row r="166" spans="3:42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</row>
    <row r="167" spans="3:42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</row>
    <row r="168" spans="3:42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</row>
    <row r="169" spans="3:42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</row>
    <row r="170" spans="3:42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</row>
    <row r="171" spans="3:42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</row>
    <row r="172" spans="3:42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</row>
    <row r="173" spans="3:42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</row>
    <row r="174" spans="3:42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</row>
    <row r="175" spans="3:42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</row>
    <row r="176" spans="3:42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</row>
    <row r="177" spans="3:42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</row>
    <row r="178" spans="3:42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</row>
    <row r="179" spans="3:42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</row>
    <row r="180" spans="3:42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</row>
    <row r="181" spans="3:42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</row>
    <row r="182" spans="3:42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</row>
    <row r="183" spans="3:42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</row>
    <row r="184" spans="3:42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</row>
    <row r="185" spans="3:42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</row>
    <row r="186" spans="3:42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</row>
    <row r="187" spans="3:42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</row>
    <row r="188" spans="3:42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</row>
    <row r="189" spans="3:42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</row>
    <row r="190" spans="3:42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</row>
    <row r="191" spans="3:42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</row>
    <row r="192" spans="3:42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</row>
    <row r="193" spans="3:42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</row>
    <row r="194" spans="3:42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</row>
    <row r="195" spans="3:42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</row>
    <row r="196" spans="3:42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</row>
    <row r="197" spans="3:42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</row>
    <row r="198" spans="3:42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</row>
    <row r="199" spans="3:42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</row>
    <row r="200" spans="3:42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</row>
    <row r="201" spans="3:42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</row>
    <row r="202" spans="3:42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</row>
    <row r="203" spans="3:42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</row>
    <row r="204" spans="3:42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</row>
    <row r="205" spans="3:42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</row>
    <row r="206" spans="3:42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</row>
    <row r="207" spans="3:42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</row>
    <row r="208" spans="3:42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</row>
    <row r="209" spans="3:42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</row>
    <row r="210" spans="3:42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3:42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3:42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</row>
    <row r="213" spans="3:42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</row>
    <row r="214" spans="3:42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</row>
    <row r="215" spans="3:42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</row>
    <row r="216" spans="3:42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</row>
    <row r="217" spans="3:42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</row>
    <row r="218" spans="3:42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</row>
    <row r="219" spans="3:42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</row>
    <row r="220" spans="3:42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</row>
    <row r="221" spans="3:42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</row>
    <row r="222" spans="3:42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</row>
    <row r="223" spans="3:42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</row>
    <row r="224" spans="3:42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</row>
    <row r="225" spans="3:42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</row>
    <row r="226" spans="3:42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</row>
    <row r="227" spans="3:42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</row>
    <row r="228" spans="3:42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</row>
    <row r="229" spans="3:42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</row>
    <row r="230" spans="3:42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</row>
    <row r="231" spans="3:42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</row>
    <row r="232" spans="3:42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</row>
    <row r="233" spans="3:42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</row>
    <row r="234" spans="3:42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</row>
    <row r="235" spans="3:42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</row>
    <row r="236" spans="3:42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</row>
    <row r="237" spans="3:42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</row>
    <row r="238" spans="3:42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</row>
    <row r="239" spans="3:42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</row>
    <row r="240" spans="3:42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</row>
    <row r="241" spans="3:42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</row>
    <row r="242" spans="3:42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</row>
    <row r="243" spans="3:42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</row>
    <row r="244" spans="3:42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</row>
    <row r="245" spans="3:42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</row>
    <row r="246" spans="3:42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</row>
    <row r="247" spans="3:42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</row>
    <row r="248" spans="3:42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</row>
    <row r="249" spans="3:42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</row>
    <row r="250" spans="3:42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</row>
    <row r="251" spans="3:42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</row>
    <row r="252" spans="3:42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</row>
    <row r="253" spans="3:42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</row>
    <row r="254" spans="3:42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</row>
    <row r="255" spans="3:42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</row>
    <row r="256" spans="3:42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</row>
    <row r="257" spans="3:42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</row>
    <row r="258" spans="3:42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</row>
    <row r="259" spans="3:42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</row>
    <row r="260" spans="3:42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</row>
    <row r="261" spans="3:42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</row>
    <row r="262" spans="3:42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</row>
    <row r="263" spans="3:42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</row>
    <row r="264" spans="3:42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</row>
    <row r="265" spans="3:42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</row>
    <row r="266" spans="3:42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</row>
    <row r="267" spans="3:42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</row>
    <row r="268" spans="3:42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</row>
    <row r="269" spans="3:42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</row>
    <row r="270" spans="3:42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</row>
    <row r="271" spans="3:42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</row>
    <row r="272" spans="3:42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</row>
    <row r="273" spans="3:42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</row>
    <row r="274" spans="3:42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</row>
    <row r="275" spans="3:42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</row>
    <row r="276" spans="3:42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</row>
    <row r="277" spans="3:42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</row>
    <row r="278" spans="3:42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</row>
    <row r="279" spans="3:42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</row>
    <row r="280" spans="3:42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</row>
    <row r="281" spans="3:42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</row>
    <row r="282" spans="3:42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</row>
    <row r="283" spans="3:42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</row>
    <row r="284" spans="3:42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</row>
    <row r="285" spans="3:42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</row>
    <row r="286" spans="3:42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</row>
    <row r="287" spans="3:42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</row>
    <row r="288" spans="3:42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</row>
    <row r="289" spans="3:42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</row>
    <row r="290" spans="3:42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</row>
    <row r="291" spans="3:42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</row>
    <row r="292" spans="3:42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</row>
    <row r="293" spans="3:42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</row>
    <row r="294" spans="3:42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</row>
    <row r="295" spans="3:42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</row>
    <row r="296" spans="3:42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</row>
    <row r="297" spans="3:42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</row>
    <row r="298" spans="3:42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</row>
    <row r="299" spans="3:42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</row>
    <row r="300" spans="3:42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</row>
    <row r="301" spans="3:42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</row>
    <row r="302" spans="3:42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</row>
    <row r="303" spans="3:42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</row>
    <row r="304" spans="3:42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</row>
    <row r="305" spans="3:42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</row>
    <row r="306" spans="3:42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</row>
    <row r="307" spans="3:42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</row>
    <row r="308" spans="3:42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</row>
    <row r="309" spans="3:42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</row>
    <row r="310" spans="3:42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</row>
    <row r="311" spans="3:42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</row>
    <row r="312" spans="3:42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</row>
    <row r="313" spans="3:42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</row>
    <row r="314" spans="3:42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</row>
    <row r="315" spans="3:42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</row>
    <row r="316" spans="3:42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</row>
    <row r="317" spans="3:42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</row>
    <row r="318" spans="3:42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</row>
    <row r="319" spans="3:42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</row>
    <row r="320" spans="3:42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</row>
    <row r="321" spans="3:42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</row>
    <row r="322" spans="3:42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</row>
    <row r="323" spans="3:42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</row>
    <row r="324" spans="3:42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</row>
    <row r="325" spans="3:42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</row>
    <row r="326" spans="3:42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</row>
    <row r="327" spans="3:42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</row>
    <row r="328" spans="3:42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</row>
    <row r="329" spans="3:42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</row>
    <row r="330" spans="3:42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</row>
    <row r="331" spans="3:42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</row>
    <row r="332" spans="3:42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</row>
    <row r="333" spans="3:42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</row>
    <row r="334" spans="3:42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</row>
    <row r="335" spans="3:42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</row>
    <row r="336" spans="3:42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</row>
    <row r="337" spans="3:42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</row>
    <row r="338" spans="3:42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</row>
    <row r="339" spans="3:42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</row>
    <row r="340" spans="3:42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</row>
    <row r="341" spans="3:42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</row>
    <row r="342" spans="3:42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</row>
    <row r="343" spans="3:42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</row>
    <row r="344" spans="3:42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</row>
    <row r="345" spans="3:42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</row>
    <row r="346" spans="3:42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</row>
    <row r="347" spans="3:42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</row>
    <row r="348" spans="3:42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</row>
    <row r="349" spans="3:42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</row>
    <row r="350" spans="3:42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</row>
    <row r="351" spans="3:42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</row>
    <row r="352" spans="3:42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</row>
    <row r="353" spans="3:42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</row>
    <row r="354" spans="3:42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</row>
    <row r="355" spans="3:42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</row>
    <row r="356" spans="3:42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</row>
    <row r="357" spans="3:42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</row>
    <row r="358" spans="3:42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</row>
    <row r="359" spans="3:42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</row>
    <row r="360" spans="3:42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</row>
    <row r="361" spans="3:42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spans="3:42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</row>
    <row r="363" spans="3:42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</row>
    <row r="364" spans="3:42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</row>
    <row r="365" spans="3:42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</row>
    <row r="366" spans="3:42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</row>
    <row r="367" spans="3:42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</row>
    <row r="368" spans="3:42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</row>
    <row r="369" spans="3:42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</row>
    <row r="370" spans="3:42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</row>
    <row r="371" spans="3:42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</row>
    <row r="372" spans="3:42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</row>
    <row r="373" spans="3:42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</row>
    <row r="374" spans="3:42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</row>
    <row r="375" spans="3:42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</row>
    <row r="376" spans="3:42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</row>
    <row r="377" spans="3:42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</row>
    <row r="378" spans="3:42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</row>
    <row r="379" spans="3:42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</row>
    <row r="380" spans="3:42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</row>
    <row r="381" spans="3:42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</row>
    <row r="382" spans="3:42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</row>
    <row r="383" spans="3:42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</row>
    <row r="384" spans="3:42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</row>
    <row r="385" spans="3:42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</row>
    <row r="386" spans="3:42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</row>
    <row r="387" spans="3:42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</row>
    <row r="388" spans="3:42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</row>
    <row r="389" spans="3:42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</row>
    <row r="390" spans="3:42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</row>
    <row r="391" spans="3:42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</row>
    <row r="392" spans="3:42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</row>
    <row r="393" spans="3:42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</row>
    <row r="394" spans="3:42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</row>
    <row r="395" spans="3:42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</row>
    <row r="396" spans="3:42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</row>
    <row r="397" spans="3:42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</row>
    <row r="398" spans="3:42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</row>
    <row r="399" spans="3:42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</row>
    <row r="400" spans="3:42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</row>
    <row r="401" spans="3:42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</row>
    <row r="402" spans="3:42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</row>
    <row r="403" spans="3:42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</row>
    <row r="404" spans="3:42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</row>
    <row r="405" spans="3:42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</row>
    <row r="406" spans="3:42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</row>
    <row r="407" spans="3:42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</row>
    <row r="408" spans="3:42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</row>
    <row r="409" spans="3:42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</row>
    <row r="410" spans="3:42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</row>
    <row r="411" spans="3:42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</row>
    <row r="412" spans="3:42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</row>
    <row r="413" spans="3:42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</row>
    <row r="414" spans="3:42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</row>
    <row r="415" spans="3:42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</row>
    <row r="416" spans="3:42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</row>
    <row r="417" spans="3:42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</row>
    <row r="418" spans="3:42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</row>
    <row r="419" spans="3:42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</row>
    <row r="420" spans="3:42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</row>
    <row r="421" spans="3:42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</row>
    <row r="422" spans="3:42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</row>
    <row r="423" spans="3:42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</row>
    <row r="424" spans="3:42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</row>
    <row r="425" spans="3:42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</row>
    <row r="426" spans="3:42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</row>
    <row r="427" spans="3:42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</row>
    <row r="428" spans="3:42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</row>
    <row r="429" spans="3:42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</row>
    <row r="430" spans="3:42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</row>
    <row r="431" spans="3:42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</row>
    <row r="432" spans="3:42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</row>
    <row r="433" spans="3:42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</row>
    <row r="434" spans="3:42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</row>
    <row r="435" spans="3:42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</row>
    <row r="436" spans="3:42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</row>
    <row r="437" spans="3:42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</row>
    <row r="438" spans="3:42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</row>
    <row r="439" spans="3:42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</row>
    <row r="440" spans="3:42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</row>
    <row r="441" spans="3:42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</row>
    <row r="442" spans="3:42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</row>
    <row r="443" spans="3:42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</row>
    <row r="444" spans="3:42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</row>
    <row r="445" spans="3:42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</row>
    <row r="446" spans="3:42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</row>
    <row r="447" spans="3:42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</row>
    <row r="448" spans="3:42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</row>
    <row r="449" spans="3:42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</row>
    <row r="450" spans="3:42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</row>
  </sheetData>
  <hyperlinks>
    <hyperlink ref="A1" location="Main!A1" display="Main" xr:uid="{BB3D02BA-6F52-4527-B0A9-4F3FC2D19E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2025-03-10T17:20:17Z</dcterms:created>
  <dcterms:modified xsi:type="dcterms:W3CDTF">2025-03-11T12:45:03Z</dcterms:modified>
</cp:coreProperties>
</file>