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A4A41FD-12C0-4805-A381-84ADCA622EEC}" xr6:coauthVersionLast="47" xr6:coauthVersionMax="47" xr10:uidLastSave="{00000000-0000-0000-0000-000000000000}"/>
  <bookViews>
    <workbookView xWindow="19095" yWindow="0" windowWidth="19410" windowHeight="20925" xr2:uid="{C3EE2D3B-35B1-4886-BA08-2254D8777D4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G29" i="2"/>
  <c r="F29" i="2"/>
  <c r="D29" i="2"/>
  <c r="C29" i="2"/>
  <c r="E29" i="2"/>
  <c r="H15" i="2"/>
  <c r="H17" i="2" s="1"/>
  <c r="H20" i="2" s="1"/>
  <c r="H23" i="2" s="1"/>
  <c r="H25" i="2" s="1"/>
  <c r="H27" i="2" s="1"/>
  <c r="G15" i="2"/>
  <c r="G17" i="2" s="1"/>
  <c r="G20" i="2" s="1"/>
  <c r="G23" i="2" s="1"/>
  <c r="G25" i="2" s="1"/>
  <c r="G27" i="2" s="1"/>
  <c r="F15" i="2"/>
  <c r="F17" i="2" s="1"/>
  <c r="F20" i="2" s="1"/>
  <c r="F23" i="2" s="1"/>
  <c r="F25" i="2" s="1"/>
  <c r="F27" i="2" s="1"/>
  <c r="E15" i="2"/>
  <c r="E17" i="2" s="1"/>
  <c r="E20" i="2" s="1"/>
  <c r="E23" i="2" s="1"/>
  <c r="E25" i="2" s="1"/>
  <c r="E27" i="2" s="1"/>
  <c r="D15" i="2"/>
  <c r="D17" i="2" s="1"/>
  <c r="D20" i="2" s="1"/>
  <c r="D23" i="2" s="1"/>
  <c r="D25" i="2" s="1"/>
  <c r="D27" i="2" s="1"/>
  <c r="C15" i="2"/>
  <c r="C17" i="2" s="1"/>
  <c r="C20" i="2" s="1"/>
  <c r="C23" i="2" s="1"/>
  <c r="C25" i="2" s="1"/>
  <c r="C27" i="2" s="1"/>
  <c r="I6" i="1"/>
  <c r="I4" i="1"/>
  <c r="I7" i="1" s="1"/>
</calcChain>
</file>

<file path=xl/sharedStrings.xml><?xml version="1.0" encoding="utf-8"?>
<sst xmlns="http://schemas.openxmlformats.org/spreadsheetml/2006/main" count="46" uniqueCount="43">
  <si>
    <t>Burberry</t>
  </si>
  <si>
    <t>IR</t>
  </si>
  <si>
    <t>numbers in mio GBP</t>
  </si>
  <si>
    <t>Price</t>
  </si>
  <si>
    <t>Shares</t>
  </si>
  <si>
    <t>MC</t>
  </si>
  <si>
    <t>Cash</t>
  </si>
  <si>
    <t>Debt</t>
  </si>
  <si>
    <t>EV</t>
  </si>
  <si>
    <t>BRBY.L</t>
  </si>
  <si>
    <t>Main</t>
  </si>
  <si>
    <t>H223</t>
  </si>
  <si>
    <t>H123</t>
  </si>
  <si>
    <t>H124</t>
  </si>
  <si>
    <t>H224</t>
  </si>
  <si>
    <t>Retail Revenue</t>
  </si>
  <si>
    <t>Wholesale Revenue</t>
  </si>
  <si>
    <t>Licensing Revenue</t>
  </si>
  <si>
    <t>Revenue</t>
  </si>
  <si>
    <t>Asia Pacific Stores</t>
  </si>
  <si>
    <t>EMEIA Stores</t>
  </si>
  <si>
    <t>America Stores</t>
  </si>
  <si>
    <t>Total Stores</t>
  </si>
  <si>
    <t>Franchised Stores</t>
  </si>
  <si>
    <t>COGS</t>
  </si>
  <si>
    <t>Gross Profit</t>
  </si>
  <si>
    <t>Operating Expenses</t>
  </si>
  <si>
    <t>Other Operating Income</t>
  </si>
  <si>
    <t>Operating Income</t>
  </si>
  <si>
    <t>Finance Income</t>
  </si>
  <si>
    <t>Finance Expense</t>
  </si>
  <si>
    <t>Pretax Income</t>
  </si>
  <si>
    <t>Tax Expense</t>
  </si>
  <si>
    <t>Net Income</t>
  </si>
  <si>
    <t>EPS</t>
  </si>
  <si>
    <t>Minority Interest</t>
  </si>
  <si>
    <t>Net Income to Group</t>
  </si>
  <si>
    <t>Asia Pacific Revenue</t>
  </si>
  <si>
    <t>EMEIA Revenue</t>
  </si>
  <si>
    <t>America Revenue</t>
  </si>
  <si>
    <t>H225</t>
  </si>
  <si>
    <t>H125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</si>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</sst>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rberrypl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8A59-04E4-437E-917F-15FBBC078F39}">
  <dimension ref="A1:J7"/>
  <sheetViews>
    <sheetView tabSelected="1" topLeftCell="B1" zoomScale="200" zoomScaleNormal="200" workbookViewId="0">
      <selection activeCell="J5" sqref="J5:J6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0</v>
      </c>
    </row>
    <row r="2" spans="1:10" x14ac:dyDescent="0.25">
      <c r="A2" t="s">
        <v>2</v>
      </c>
      <c r="H2" t="s">
        <v>3</v>
      </c>
      <c r="I2">
        <v>7.57</v>
      </c>
    </row>
    <row r="3" spans="1:10" x14ac:dyDescent="0.25">
      <c r="H3" t="s">
        <v>4</v>
      </c>
      <c r="I3" s="4">
        <v>357.3</v>
      </c>
      <c r="J3" s="5" t="s">
        <v>42</v>
      </c>
    </row>
    <row r="4" spans="1:10" x14ac:dyDescent="0.25">
      <c r="B4" t="s">
        <v>9</v>
      </c>
      <c r="H4" t="s">
        <v>5</v>
      </c>
      <c r="I4" s="4">
        <f>+I2*I3</f>
        <v>2704.761</v>
      </c>
    </row>
    <row r="5" spans="1:10" x14ac:dyDescent="0.25">
      <c r="B5" s="2" t="s">
        <v>1</v>
      </c>
      <c r="H5" t="s">
        <v>6</v>
      </c>
      <c r="I5" s="4">
        <v>430</v>
      </c>
      <c r="J5" s="5" t="s">
        <v>42</v>
      </c>
    </row>
    <row r="6" spans="1:10" x14ac:dyDescent="0.25">
      <c r="H6" t="s">
        <v>7</v>
      </c>
      <c r="I6" s="4">
        <f>1+299+106</f>
        <v>406</v>
      </c>
      <c r="J6" s="5" t="s">
        <v>42</v>
      </c>
    </row>
    <row r="7" spans="1:10" x14ac:dyDescent="0.25">
      <c r="H7" t="s">
        <v>8</v>
      </c>
      <c r="I7" s="4">
        <f>+I4-I5+I6</f>
        <v>2680.761</v>
      </c>
    </row>
  </sheetData>
  <hyperlinks>
    <hyperlink ref="B5" r:id="rId1" xr:uid="{ED3C19E0-9D00-4A92-B3ED-9FA25692C2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5E70-D9BC-490B-A35F-97759AFDB091}">
  <dimension ref="A1:BL241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64" x14ac:dyDescent="0.25">
      <c r="A1" s="2" t="s">
        <v>10</v>
      </c>
    </row>
    <row r="2" spans="1:64" x14ac:dyDescent="0.25">
      <c r="C2" s="5" t="s">
        <v>12</v>
      </c>
      <c r="D2" s="5" t="s">
        <v>11</v>
      </c>
      <c r="E2" s="5" t="s">
        <v>13</v>
      </c>
      <c r="F2" s="5" t="s">
        <v>14</v>
      </c>
      <c r="G2" s="5" t="s">
        <v>41</v>
      </c>
      <c r="H2" s="5" t="s">
        <v>40</v>
      </c>
      <c r="I2" s="5"/>
      <c r="J2" s="5"/>
    </row>
    <row r="3" spans="1:64" x14ac:dyDescent="0.25">
      <c r="B3" t="s">
        <v>19</v>
      </c>
      <c r="C3" s="4"/>
      <c r="D3" s="4"/>
      <c r="E3" s="4"/>
      <c r="F3" s="4"/>
      <c r="G3" s="4">
        <v>242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64" x14ac:dyDescent="0.25">
      <c r="B4" t="s">
        <v>20</v>
      </c>
      <c r="C4" s="4"/>
      <c r="D4" s="4"/>
      <c r="E4" s="4"/>
      <c r="F4" s="4"/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64" x14ac:dyDescent="0.25">
      <c r="B5" t="s">
        <v>21</v>
      </c>
      <c r="C5" s="4"/>
      <c r="D5" s="4"/>
      <c r="E5" s="4"/>
      <c r="F5" s="4"/>
      <c r="G5" s="4">
        <v>87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64" x14ac:dyDescent="0.25">
      <c r="B6" s="1" t="s">
        <v>22</v>
      </c>
      <c r="C6" s="6"/>
      <c r="D6" s="6"/>
      <c r="E6" s="6">
        <v>422</v>
      </c>
      <c r="F6" s="6"/>
      <c r="G6" s="6">
        <v>429</v>
      </c>
      <c r="H6" s="6"/>
      <c r="I6" s="6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64" x14ac:dyDescent="0.25">
      <c r="B7" t="s">
        <v>23</v>
      </c>
      <c r="C7" s="4"/>
      <c r="D7" s="4"/>
      <c r="E7" s="4"/>
      <c r="F7" s="4"/>
      <c r="G7" s="4">
        <v>33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64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64" x14ac:dyDescent="0.25">
      <c r="B9" t="s">
        <v>37</v>
      </c>
      <c r="C9" s="4"/>
      <c r="D9" s="4"/>
      <c r="E9" s="4">
        <v>584</v>
      </c>
      <c r="F9" s="4"/>
      <c r="G9" s="4">
        <v>444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64" x14ac:dyDescent="0.25">
      <c r="B10" t="s">
        <v>38</v>
      </c>
      <c r="C10" s="4"/>
      <c r="D10" s="4"/>
      <c r="E10" s="4">
        <v>485</v>
      </c>
      <c r="F10" s="4"/>
      <c r="G10" s="4">
        <v>392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64" x14ac:dyDescent="0.25">
      <c r="B11" t="s">
        <v>39</v>
      </c>
      <c r="C11" s="4"/>
      <c r="D11" s="4"/>
      <c r="E11" s="4">
        <v>296</v>
      </c>
      <c r="F11" s="4"/>
      <c r="G11" s="4">
        <v>218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64" x14ac:dyDescent="0.25">
      <c r="B12" t="s">
        <v>15</v>
      </c>
      <c r="C12" s="4"/>
      <c r="D12" s="4"/>
      <c r="E12" s="4">
        <v>1124</v>
      </c>
      <c r="F12" s="4"/>
      <c r="G12" s="4">
        <v>885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spans="1:64" x14ac:dyDescent="0.25">
      <c r="B13" t="s">
        <v>16</v>
      </c>
      <c r="C13" s="4"/>
      <c r="D13" s="4"/>
      <c r="E13" s="4">
        <v>241</v>
      </c>
      <c r="F13" s="4"/>
      <c r="G13" s="4">
        <v>169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</row>
    <row r="14" spans="1:64" x14ac:dyDescent="0.25">
      <c r="B14" t="s">
        <v>17</v>
      </c>
      <c r="C14" s="4"/>
      <c r="D14" s="4"/>
      <c r="E14" s="4">
        <v>31</v>
      </c>
      <c r="F14" s="4"/>
      <c r="G14" s="4">
        <v>32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</row>
    <row r="15" spans="1:64" x14ac:dyDescent="0.25">
      <c r="B15" s="1" t="s">
        <v>18</v>
      </c>
      <c r="C15" s="6">
        <f>+SUM(C12:C14)</f>
        <v>0</v>
      </c>
      <c r="D15" s="6">
        <f t="shared" ref="D15:H15" si="0">+SUM(D12:D14)</f>
        <v>0</v>
      </c>
      <c r="E15" s="6">
        <f t="shared" si="0"/>
        <v>1396</v>
      </c>
      <c r="F15" s="6">
        <f t="shared" si="0"/>
        <v>0</v>
      </c>
      <c r="G15" s="6">
        <f t="shared" si="0"/>
        <v>1086</v>
      </c>
      <c r="H15" s="6">
        <f t="shared" si="0"/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spans="1:64" x14ac:dyDescent="0.25">
      <c r="B16" t="s">
        <v>24</v>
      </c>
      <c r="C16" s="4"/>
      <c r="D16" s="4"/>
      <c r="E16" s="4">
        <v>421</v>
      </c>
      <c r="F16" s="4"/>
      <c r="G16" s="4">
        <v>397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2:64" x14ac:dyDescent="0.25">
      <c r="B17" t="s">
        <v>25</v>
      </c>
      <c r="C17" s="4">
        <f t="shared" ref="C17:F17" si="1">+C15-C16</f>
        <v>0</v>
      </c>
      <c r="D17" s="4">
        <f t="shared" si="1"/>
        <v>0</v>
      </c>
      <c r="E17" s="4">
        <f t="shared" si="1"/>
        <v>975</v>
      </c>
      <c r="F17" s="4">
        <f t="shared" si="1"/>
        <v>0</v>
      </c>
      <c r="G17" s="4">
        <f>+G15-G16</f>
        <v>689</v>
      </c>
      <c r="H17" s="4">
        <f t="shared" ref="H17" si="2">+H15-H16</f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2:64" x14ac:dyDescent="0.25">
      <c r="B18" t="s">
        <v>26</v>
      </c>
      <c r="C18" s="4"/>
      <c r="D18" s="4"/>
      <c r="E18" s="4">
        <v>758</v>
      </c>
      <c r="F18" s="4"/>
      <c r="G18" s="4">
        <v>755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2:64" x14ac:dyDescent="0.25">
      <c r="B19" t="s">
        <v>27</v>
      </c>
      <c r="C19" s="4"/>
      <c r="D19" s="4"/>
      <c r="E19" s="4">
        <v>6</v>
      </c>
      <c r="F19" s="4"/>
      <c r="G19" s="4">
        <v>13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2:64" x14ac:dyDescent="0.25">
      <c r="B20" t="s">
        <v>28</v>
      </c>
      <c r="C20" s="4">
        <f t="shared" ref="C20:F20" si="3">+C17-C18+C19</f>
        <v>0</v>
      </c>
      <c r="D20" s="4">
        <f t="shared" si="3"/>
        <v>0</v>
      </c>
      <c r="E20" s="4">
        <f t="shared" si="3"/>
        <v>223</v>
      </c>
      <c r="F20" s="4">
        <f t="shared" si="3"/>
        <v>0</v>
      </c>
      <c r="G20" s="4">
        <f>+G17-G18+G19</f>
        <v>-53</v>
      </c>
      <c r="H20" s="4">
        <f t="shared" ref="H20" si="4">+H17-H18+H19</f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2:64" x14ac:dyDescent="0.25">
      <c r="B21" t="s">
        <v>29</v>
      </c>
      <c r="C21" s="4"/>
      <c r="D21" s="4"/>
      <c r="E21" s="4">
        <v>20</v>
      </c>
      <c r="F21" s="4"/>
      <c r="G21" s="4">
        <v>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2:64" x14ac:dyDescent="0.25">
      <c r="B22" t="s">
        <v>30</v>
      </c>
      <c r="C22" s="4"/>
      <c r="D22" s="4"/>
      <c r="E22" s="4">
        <v>24</v>
      </c>
      <c r="F22" s="4"/>
      <c r="G22" s="4">
        <v>38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2:64" x14ac:dyDescent="0.25">
      <c r="B23" t="s">
        <v>31</v>
      </c>
      <c r="C23" s="4">
        <f t="shared" ref="C23:F23" si="5">+C20+C21-C22</f>
        <v>0</v>
      </c>
      <c r="D23" s="4">
        <f t="shared" si="5"/>
        <v>0</v>
      </c>
      <c r="E23" s="4">
        <f t="shared" si="5"/>
        <v>219</v>
      </c>
      <c r="F23" s="4">
        <f t="shared" si="5"/>
        <v>0</v>
      </c>
      <c r="G23" s="4">
        <f>+G20+G21-G22</f>
        <v>-80</v>
      </c>
      <c r="H23" s="4">
        <f>+H20+H21-H22</f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2:64" x14ac:dyDescent="0.25">
      <c r="B24" t="s">
        <v>32</v>
      </c>
      <c r="C24" s="4"/>
      <c r="D24" s="4"/>
      <c r="E24" s="4">
        <v>60</v>
      </c>
      <c r="F24" s="4"/>
      <c r="G24" s="4">
        <v>-6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2:64" x14ac:dyDescent="0.25">
      <c r="B25" t="s">
        <v>33</v>
      </c>
      <c r="C25" s="4">
        <f t="shared" ref="C25:F25" si="6">+C23-C24</f>
        <v>0</v>
      </c>
      <c r="D25" s="4">
        <f t="shared" si="6"/>
        <v>0</v>
      </c>
      <c r="E25" s="4">
        <f t="shared" si="6"/>
        <v>159</v>
      </c>
      <c r="F25" s="4">
        <f t="shared" si="6"/>
        <v>0</v>
      </c>
      <c r="G25" s="4">
        <f>+G23-G24</f>
        <v>-74</v>
      </c>
      <c r="H25" s="4">
        <f t="shared" ref="H25" si="7">+H23-H24</f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2:64" x14ac:dyDescent="0.25">
      <c r="B26" t="s">
        <v>35</v>
      </c>
      <c r="C26" s="4"/>
      <c r="D26" s="4"/>
      <c r="E26" s="4">
        <v>1</v>
      </c>
      <c r="F26" s="4"/>
      <c r="G26" s="4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2:64" x14ac:dyDescent="0.25">
      <c r="B27" t="s">
        <v>36</v>
      </c>
      <c r="C27" s="4">
        <f t="shared" ref="C27:D27" si="8">+C25-C26</f>
        <v>0</v>
      </c>
      <c r="D27" s="4">
        <f t="shared" si="8"/>
        <v>0</v>
      </c>
      <c r="E27" s="4">
        <f>+E25-E26</f>
        <v>158</v>
      </c>
      <c r="F27" s="4">
        <f t="shared" ref="F27:H27" si="9">+F25-F26</f>
        <v>0</v>
      </c>
      <c r="G27" s="4">
        <f t="shared" si="9"/>
        <v>-74</v>
      </c>
      <c r="H27" s="4">
        <f t="shared" si="9"/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2:64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2:64" x14ac:dyDescent="0.25">
      <c r="B29" t="s">
        <v>34</v>
      </c>
      <c r="C29" s="3" t="e">
        <f t="shared" ref="C29:D29" si="10">+C27/C30</f>
        <v>#DIV/0!</v>
      </c>
      <c r="D29" s="3" t="e">
        <f t="shared" si="10"/>
        <v>#DIV/0!</v>
      </c>
      <c r="E29" s="3">
        <f>+E27/E30</f>
        <v>0.42347896006432589</v>
      </c>
      <c r="F29" s="3" t="e">
        <f t="shared" ref="F29:H29" si="11">+F27/F30</f>
        <v>#DIV/0!</v>
      </c>
      <c r="G29" s="3">
        <f t="shared" si="11"/>
        <v>-0.20710887209627762</v>
      </c>
      <c r="H29" s="3" t="e">
        <f t="shared" si="11"/>
        <v>#DIV/0!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2:64" x14ac:dyDescent="0.25">
      <c r="B30" t="s">
        <v>4</v>
      </c>
      <c r="C30" s="4"/>
      <c r="D30" s="4"/>
      <c r="E30" s="4">
        <v>373.1</v>
      </c>
      <c r="F30" s="4"/>
      <c r="G30" s="4">
        <v>357.3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2:64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2:64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3:6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3:6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3:64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3:6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3:64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3:64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3:64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3:6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3:64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3:64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3:6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3:6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3:6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3:6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3:6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3:6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3:6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3:6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3:6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3:6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3:6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3:6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3:6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3:6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3:6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3:6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spans="3:6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spans="3:6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spans="3:6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spans="3:6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spans="3:6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spans="3:6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spans="3:6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spans="3:6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spans="3:6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spans="3:6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spans="3:6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spans="3:6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spans="3:6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spans="3:6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spans="3:6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spans="3:6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spans="3:6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spans="3:6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spans="3:6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spans="3:6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spans="3:6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spans="3:6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3:6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spans="3:6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spans="3:6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spans="3:6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spans="3:6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spans="3:6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spans="3:6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spans="3:6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spans="3:6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spans="3:6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spans="3:6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spans="3:6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spans="3:6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spans="3:6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spans="3:6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spans="3:6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spans="3:6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spans="3:6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spans="3:6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spans="3:6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spans="3:6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spans="3:6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spans="3:6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spans="3:6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spans="3:6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spans="3:6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spans="3:6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spans="3:6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spans="3:6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spans="3:6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spans="3:6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spans="3:6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spans="3:6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spans="3:6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spans="3:6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spans="3:6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spans="3:6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spans="3:6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spans="3:6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spans="3:6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spans="3:6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spans="3:6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spans="3:6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spans="3:6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spans="3:6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spans="3:6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spans="3:6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spans="3:6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spans="3:6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  <row r="130" spans="3:6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</row>
    <row r="131" spans="3:6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</row>
    <row r="132" spans="3:6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</row>
    <row r="133" spans="3:6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</row>
    <row r="134" spans="3:6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spans="3:6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spans="3:6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spans="3:6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spans="3:6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spans="3:6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spans="3:6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spans="3:6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spans="3:6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spans="3:6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spans="3:6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spans="3:6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spans="3:6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spans="3:6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spans="3:6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spans="3:6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</row>
    <row r="150" spans="3:6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spans="3:6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spans="3:6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spans="3:6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spans="3:6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spans="3:6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</sheetData>
  <hyperlinks>
    <hyperlink ref="A1" location="Main!A1" display="Main" xr:uid="{33D47459-849F-4542-A880-18DF3E1185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2025-02-03T12:02:52Z</dcterms:created>
  <dcterms:modified xsi:type="dcterms:W3CDTF">2025-04-01T16:50:44Z</dcterms:modified>
</cp:coreProperties>
</file>