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8A50123-FF28-4502-BEF9-BC4D12379DD1}" xr6:coauthVersionLast="47" xr6:coauthVersionMax="47" xr10:uidLastSave="{00000000-0000-0000-0000-000000000000}"/>
  <bookViews>
    <workbookView xWindow="19095" yWindow="0" windowWidth="19410" windowHeight="20925" xr2:uid="{94A61280-3A5A-4CC3-9859-9EB84897E1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J10" i="2"/>
  <c r="J12" i="2" s="1"/>
  <c r="J14" i="2" s="1"/>
  <c r="J17" i="2" s="1"/>
  <c r="J19" i="2" s="1"/>
  <c r="J21" i="2" s="1"/>
  <c r="I10" i="2"/>
  <c r="I12" i="2" s="1"/>
  <c r="I14" i="2" s="1"/>
  <c r="I17" i="2" s="1"/>
  <c r="I19" i="2" s="1"/>
  <c r="I21" i="2" s="1"/>
  <c r="H10" i="2"/>
  <c r="H12" i="2" s="1"/>
  <c r="H14" i="2" s="1"/>
  <c r="H17" i="2" s="1"/>
  <c r="H19" i="2" s="1"/>
  <c r="H21" i="2" s="1"/>
  <c r="F10" i="2"/>
  <c r="F12" i="2" s="1"/>
  <c r="F14" i="2" s="1"/>
  <c r="F17" i="2" s="1"/>
  <c r="F19" i="2" s="1"/>
  <c r="F21" i="2" s="1"/>
  <c r="E10" i="2"/>
  <c r="E12" i="2" s="1"/>
  <c r="E14" i="2" s="1"/>
  <c r="E17" i="2" s="1"/>
  <c r="E19" i="2" s="1"/>
  <c r="E21" i="2" s="1"/>
  <c r="D10" i="2"/>
  <c r="D12" i="2" s="1"/>
  <c r="D14" i="2" s="1"/>
  <c r="D17" i="2" s="1"/>
  <c r="D19" i="2" s="1"/>
  <c r="D21" i="2" s="1"/>
  <c r="C10" i="2"/>
  <c r="C12" i="2" s="1"/>
  <c r="C14" i="2" s="1"/>
  <c r="C17" i="2" s="1"/>
  <c r="C19" i="2" s="1"/>
  <c r="C21" i="2" s="1"/>
  <c r="G10" i="2"/>
  <c r="G12" i="2" s="1"/>
  <c r="G14" i="2" s="1"/>
  <c r="G17" i="2" s="1"/>
  <c r="G19" i="2" s="1"/>
  <c r="G21" i="2" s="1"/>
  <c r="I4" i="1" l="1"/>
</calcChain>
</file>

<file path=xl/sharedStrings.xml><?xml version="1.0" encoding="utf-8"?>
<sst xmlns="http://schemas.openxmlformats.org/spreadsheetml/2006/main" count="36" uniqueCount="33">
  <si>
    <t>Costco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</si>
  <si>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</si>
  <si>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</si>
  <si>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</si>
  <si>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</si>
  <si>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</si>
  <si>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</si>
  <si>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</si>
  <si>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</si>
  <si>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FQ125</t>
  </si>
  <si>
    <t>Main</t>
  </si>
  <si>
    <t>Q124</t>
  </si>
  <si>
    <t>Q224</t>
  </si>
  <si>
    <t>Q324</t>
  </si>
  <si>
    <t>Q424</t>
  </si>
  <si>
    <t>Q225</t>
  </si>
  <si>
    <t>Q325</t>
  </si>
  <si>
    <t>Q425</t>
  </si>
  <si>
    <t>Net Sales</t>
  </si>
  <si>
    <t>Membership Fees</t>
  </si>
  <si>
    <t>Revenue</t>
  </si>
  <si>
    <t>Merchandise Cost</t>
  </si>
  <si>
    <t>Gross Profit</t>
  </si>
  <si>
    <t>SG&amp;A</t>
  </si>
  <si>
    <t>Operating Income</t>
  </si>
  <si>
    <t>Interest Expense</t>
  </si>
  <si>
    <t>Interes Income</t>
  </si>
  <si>
    <t>Pretax Income</t>
  </si>
  <si>
    <t>Tax Expense</t>
  </si>
  <si>
    <t>Net Income</t>
  </si>
  <si>
    <t>EPS</t>
  </si>
  <si>
    <t>Total Paid Members</t>
  </si>
  <si>
    <t>Total Cardholder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</si>
</sst>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7C38-B829-423D-ADE9-CC7E6F38CF45}">
  <dimension ref="A1:J7"/>
  <sheetViews>
    <sheetView tabSelected="1" topLeftCell="B1" zoomScale="200" zoomScaleNormal="200" workbookViewId="0">
      <selection activeCell="I8" sqref="I8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932.83</v>
      </c>
    </row>
    <row r="3" spans="1:10" x14ac:dyDescent="0.25">
      <c r="H3" t="s">
        <v>3</v>
      </c>
      <c r="I3" s="2">
        <v>443.89886999999999</v>
      </c>
      <c r="J3" s="3" t="s">
        <v>9</v>
      </c>
    </row>
    <row r="4" spans="1:10" x14ac:dyDescent="0.25">
      <c r="H4" t="s">
        <v>4</v>
      </c>
      <c r="I4" s="2">
        <f>+I2*I3</f>
        <v>414082.18290210003</v>
      </c>
    </row>
    <row r="5" spans="1:10" x14ac:dyDescent="0.25">
      <c r="H5" t="s">
        <v>5</v>
      </c>
      <c r="I5" s="2">
        <f>10907+920</f>
        <v>11827</v>
      </c>
      <c r="J5" s="3" t="s">
        <v>9</v>
      </c>
    </row>
    <row r="6" spans="1:10" x14ac:dyDescent="0.25">
      <c r="H6" t="s">
        <v>6</v>
      </c>
      <c r="I6" s="2">
        <v>5745</v>
      </c>
      <c r="J6" s="3" t="s">
        <v>9</v>
      </c>
    </row>
    <row r="7" spans="1:10" x14ac:dyDescent="0.25">
      <c r="H7" t="s">
        <v>7</v>
      </c>
      <c r="I7" s="2">
        <f>+I4-I5+I6</f>
        <v>408000.18290210003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90EA-D33B-4B19-9984-4B0ED042273C}">
  <dimension ref="A1:BI54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RowHeight="15" x14ac:dyDescent="0.25"/>
  <cols>
    <col min="1" max="1" width="5.42578125" bestFit="1" customWidth="1"/>
    <col min="2" max="2" width="28.7109375" customWidth="1"/>
  </cols>
  <sheetData>
    <row r="1" spans="1:61" x14ac:dyDescent="0.25">
      <c r="A1" s="4" t="s">
        <v>10</v>
      </c>
    </row>
    <row r="2" spans="1:61" x14ac:dyDescent="0.25">
      <c r="C2" s="3" t="s">
        <v>11</v>
      </c>
      <c r="D2" s="3" t="s">
        <v>12</v>
      </c>
      <c r="E2" s="3" t="s">
        <v>13</v>
      </c>
      <c r="F2" s="3" t="s">
        <v>14</v>
      </c>
      <c r="G2" s="3" t="s">
        <v>8</v>
      </c>
      <c r="H2" s="3" t="s">
        <v>15</v>
      </c>
      <c r="I2" s="3" t="s">
        <v>16</v>
      </c>
      <c r="J2" s="3" t="s">
        <v>17</v>
      </c>
    </row>
    <row r="3" spans="1:61" x14ac:dyDescent="0.25">
      <c r="B3" t="s">
        <v>31</v>
      </c>
      <c r="C3" s="2">
        <v>72</v>
      </c>
      <c r="D3" s="2"/>
      <c r="E3" s="2"/>
      <c r="F3" s="2"/>
      <c r="G3" s="2">
        <v>77.400000000000006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B4" t="s">
        <v>32</v>
      </c>
      <c r="C4" s="2">
        <v>129.5</v>
      </c>
      <c r="D4" s="2"/>
      <c r="E4" s="2"/>
      <c r="F4" s="2"/>
      <c r="G4" s="2">
        <v>138.80000000000001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B8" t="s">
        <v>18</v>
      </c>
      <c r="C8" s="2">
        <v>56717</v>
      </c>
      <c r="D8" s="2"/>
      <c r="E8" s="2"/>
      <c r="F8" s="2"/>
      <c r="G8" s="2">
        <v>60985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B9" t="s">
        <v>19</v>
      </c>
      <c r="C9" s="2">
        <v>1082</v>
      </c>
      <c r="D9" s="2"/>
      <c r="E9" s="2"/>
      <c r="F9" s="2"/>
      <c r="G9" s="2">
        <v>1166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B10" s="1" t="s">
        <v>20</v>
      </c>
      <c r="C10" s="5">
        <f t="shared" ref="C10:F10" si="0">+C8+C9</f>
        <v>57799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>+G8+G9</f>
        <v>62151</v>
      </c>
      <c r="H10" s="5">
        <f t="shared" ref="H10:J10" si="1">+H8+H9</f>
        <v>0</v>
      </c>
      <c r="I10" s="5">
        <f t="shared" si="1"/>
        <v>0</v>
      </c>
      <c r="J10" s="5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B11" t="s">
        <v>21</v>
      </c>
      <c r="C11" s="2">
        <v>50457</v>
      </c>
      <c r="D11" s="2"/>
      <c r="E11" s="2"/>
      <c r="F11" s="2"/>
      <c r="G11" s="2">
        <v>54109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B12" t="s">
        <v>22</v>
      </c>
      <c r="C12" s="2">
        <f>+C10-C11</f>
        <v>7342</v>
      </c>
      <c r="D12" s="2">
        <f t="shared" ref="D12:G12" si="2">+D10-D11</f>
        <v>0</v>
      </c>
      <c r="E12" s="2">
        <f t="shared" si="2"/>
        <v>0</v>
      </c>
      <c r="F12" s="2">
        <f t="shared" si="2"/>
        <v>0</v>
      </c>
      <c r="G12" s="2">
        <f t="shared" si="2"/>
        <v>8042</v>
      </c>
      <c r="H12" s="2">
        <f t="shared" ref="H12" si="3">+H10-H11</f>
        <v>0</v>
      </c>
      <c r="I12" s="2">
        <f t="shared" ref="I12" si="4">+I10-I11</f>
        <v>0</v>
      </c>
      <c r="J12" s="2">
        <f t="shared" ref="J12" si="5">+J10-J11</f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B13" t="s">
        <v>23</v>
      </c>
      <c r="C13" s="2">
        <v>5358</v>
      </c>
      <c r="D13" s="2"/>
      <c r="E13" s="2"/>
      <c r="F13" s="2"/>
      <c r="G13" s="2">
        <v>5846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B14" t="s">
        <v>24</v>
      </c>
      <c r="C14" s="2">
        <f>+C12-C13</f>
        <v>1984</v>
      </c>
      <c r="D14" s="2">
        <f t="shared" ref="D14:I14" si="6">+D12-D13</f>
        <v>0</v>
      </c>
      <c r="E14" s="2">
        <f t="shared" si="6"/>
        <v>0</v>
      </c>
      <c r="F14" s="2">
        <f t="shared" si="6"/>
        <v>0</v>
      </c>
      <c r="G14" s="2">
        <f t="shared" si="6"/>
        <v>2196</v>
      </c>
      <c r="H14" s="2">
        <f t="shared" si="6"/>
        <v>0</v>
      </c>
      <c r="I14" s="2">
        <f t="shared" si="6"/>
        <v>0</v>
      </c>
      <c r="J14" s="2">
        <f t="shared" ref="J14" si="7">+J12-J13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B15" t="s">
        <v>25</v>
      </c>
      <c r="C15" s="2">
        <v>38</v>
      </c>
      <c r="D15" s="2"/>
      <c r="E15" s="2"/>
      <c r="F15" s="2"/>
      <c r="G15" s="2">
        <v>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B16" t="s">
        <v>26</v>
      </c>
      <c r="C16" s="2">
        <v>160</v>
      </c>
      <c r="D16" s="2"/>
      <c r="E16" s="2"/>
      <c r="F16" s="2"/>
      <c r="G16" s="2">
        <v>147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2:61" x14ac:dyDescent="0.25">
      <c r="B17" t="s">
        <v>27</v>
      </c>
      <c r="C17" s="2">
        <f t="shared" ref="C17:F17" si="8">+C14-C15+C16</f>
        <v>2106</v>
      </c>
      <c r="D17" s="2">
        <f t="shared" si="8"/>
        <v>0</v>
      </c>
      <c r="E17" s="2">
        <f t="shared" si="8"/>
        <v>0</v>
      </c>
      <c r="F17" s="2">
        <f t="shared" si="8"/>
        <v>0</v>
      </c>
      <c r="G17" s="2">
        <f>+G14-G15+G16</f>
        <v>2306</v>
      </c>
      <c r="H17" s="2">
        <f t="shared" ref="H17:J17" si="9">+H14-H15+H16</f>
        <v>0</v>
      </c>
      <c r="I17" s="2">
        <f t="shared" si="9"/>
        <v>0</v>
      </c>
      <c r="J17" s="2">
        <f t="shared" si="9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2:61" x14ac:dyDescent="0.25">
      <c r="B18" t="s">
        <v>28</v>
      </c>
      <c r="C18" s="2">
        <v>517</v>
      </c>
      <c r="D18" s="2"/>
      <c r="E18" s="2"/>
      <c r="F18" s="2"/>
      <c r="G18" s="2">
        <v>508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2:61" x14ac:dyDescent="0.25">
      <c r="B19" t="s">
        <v>29</v>
      </c>
      <c r="C19" s="2">
        <f t="shared" ref="C19:F19" si="10">+C17-C18</f>
        <v>1589</v>
      </c>
      <c r="D19" s="2">
        <f t="shared" si="10"/>
        <v>0</v>
      </c>
      <c r="E19" s="2">
        <f t="shared" si="10"/>
        <v>0</v>
      </c>
      <c r="F19" s="2">
        <f t="shared" si="10"/>
        <v>0</v>
      </c>
      <c r="G19" s="2">
        <f>+G17-G18</f>
        <v>1798</v>
      </c>
      <c r="H19" s="2">
        <f t="shared" ref="H19:J19" si="11">+H17-H18</f>
        <v>0</v>
      </c>
      <c r="I19" s="2">
        <f t="shared" si="11"/>
        <v>0</v>
      </c>
      <c r="J19" s="2">
        <f t="shared" si="1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2:6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2:61" x14ac:dyDescent="0.25">
      <c r="B21" t="s">
        <v>30</v>
      </c>
      <c r="C21" s="7">
        <f t="shared" ref="C21:F21" si="12">+C19/C22</f>
        <v>3.5802238259502013</v>
      </c>
      <c r="D21" s="7" t="e">
        <f t="shared" si="12"/>
        <v>#DIV/0!</v>
      </c>
      <c r="E21" s="7" t="e">
        <f t="shared" si="12"/>
        <v>#DIV/0!</v>
      </c>
      <c r="F21" s="7" t="e">
        <f t="shared" si="12"/>
        <v>#DIV/0!</v>
      </c>
      <c r="G21" s="7">
        <f>+G19/G22</f>
        <v>4.0496589997927872</v>
      </c>
      <c r="H21" s="7" t="e">
        <f t="shared" ref="H21:J21" si="13">+H19/H22</f>
        <v>#DIV/0!</v>
      </c>
      <c r="I21" s="7" t="e">
        <f t="shared" si="13"/>
        <v>#DIV/0!</v>
      </c>
      <c r="J21" s="7" t="e">
        <f t="shared" si="13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2:61" x14ac:dyDescent="0.25">
      <c r="B22" t="s">
        <v>3</v>
      </c>
      <c r="C22" s="6">
        <v>443.827</v>
      </c>
      <c r="D22" s="2"/>
      <c r="E22" s="2"/>
      <c r="F22" s="2"/>
      <c r="G22" s="6">
        <v>443.988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2:6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1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3:6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3:6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3:6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3:6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3:6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3:6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3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3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3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3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3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3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3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3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3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3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:6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:6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:6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:6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:6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:6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:6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:6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:6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:6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:6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:6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:6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:6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:6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:6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:6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3:6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3:6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3:6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3:6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pans="3:6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pans="3:6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pans="3:6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pans="3:6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pans="3:6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pans="3:6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pans="3:6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pans="3:6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pans="3:6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pans="3:6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pans="3:6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pans="3:6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pans="3:6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pans="3:6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pans="3:6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pans="3:6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pans="3:6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pans="3:6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pans="3:6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pans="3:6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pans="3:6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pans="3:6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pans="3:6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pans="3:6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pans="3:6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pans="3:6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pans="3:6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pans="3:6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pans="3:6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pans="3:6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pans="3:6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pans="3:6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pans="3:6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pans="3:6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pans="3:6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pans="3:6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pans="3:6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pans="3:6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pans="3:6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pans="3:6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pans="3:6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pans="3:6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pans="3:6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pans="3:6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  <row r="448" spans="3:6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</row>
    <row r="449" spans="3:6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</row>
    <row r="450" spans="3:6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</row>
    <row r="451" spans="3:6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</row>
    <row r="452" spans="3:6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</row>
    <row r="453" spans="3:6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</row>
    <row r="454" spans="3:6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</row>
    <row r="455" spans="3:6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</row>
    <row r="456" spans="3:6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</row>
    <row r="457" spans="3:6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</row>
    <row r="458" spans="3:6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</row>
    <row r="459" spans="3:6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</row>
    <row r="460" spans="3:6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</row>
    <row r="461" spans="3:6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</row>
    <row r="462" spans="3:6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</row>
    <row r="463" spans="3:6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</row>
    <row r="464" spans="3:6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</row>
    <row r="465" spans="3:6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</row>
    <row r="466" spans="3:6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</row>
    <row r="467" spans="3:6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</row>
    <row r="468" spans="3:6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</row>
    <row r="469" spans="3:6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</row>
    <row r="470" spans="3:6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</row>
    <row r="471" spans="3:6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</row>
    <row r="472" spans="3:6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</row>
    <row r="473" spans="3:6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</row>
    <row r="474" spans="3:6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</row>
    <row r="475" spans="3:6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</row>
    <row r="476" spans="3:6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</row>
    <row r="477" spans="3:6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</row>
    <row r="478" spans="3:6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</row>
    <row r="479" spans="3:6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</row>
    <row r="480" spans="3:6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</row>
    <row r="481" spans="3:6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</row>
    <row r="482" spans="3:6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</row>
    <row r="483" spans="3:6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</row>
    <row r="484" spans="3:6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</row>
    <row r="485" spans="3:6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</row>
    <row r="486" spans="3:6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</row>
    <row r="487" spans="3:6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8" spans="3:6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</row>
    <row r="489" spans="3:6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</row>
    <row r="490" spans="3:6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</row>
    <row r="491" spans="3:6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</row>
    <row r="492" spans="3:6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</row>
    <row r="493" spans="3:6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</row>
    <row r="494" spans="3:6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</row>
    <row r="495" spans="3:6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</row>
    <row r="496" spans="3:6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</row>
    <row r="497" spans="3:6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</row>
    <row r="498" spans="3:6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</row>
    <row r="499" spans="3:6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</row>
    <row r="500" spans="3:6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</row>
    <row r="501" spans="3:6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</row>
    <row r="502" spans="3:6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</row>
    <row r="503" spans="3:6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</row>
    <row r="504" spans="3:6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</row>
    <row r="505" spans="3:6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</row>
    <row r="506" spans="3:6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</row>
    <row r="507" spans="3:6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</row>
    <row r="508" spans="3:61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</row>
    <row r="509" spans="3:61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</row>
    <row r="510" spans="3:61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</row>
    <row r="511" spans="3:61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</row>
    <row r="512" spans="3:61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</row>
    <row r="513" spans="3:61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</row>
    <row r="514" spans="3:61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</row>
    <row r="515" spans="3:61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</row>
    <row r="516" spans="3:61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</row>
    <row r="517" spans="3:61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</row>
    <row r="518" spans="3:61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</row>
    <row r="519" spans="3:61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</row>
    <row r="520" spans="3:61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</row>
    <row r="521" spans="3:61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</row>
    <row r="522" spans="3:61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</row>
    <row r="523" spans="3:61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</row>
    <row r="524" spans="3:61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</row>
    <row r="525" spans="3:61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</row>
    <row r="526" spans="3:61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</row>
    <row r="527" spans="3:61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</row>
    <row r="528" spans="3:61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</row>
    <row r="529" spans="3:61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</row>
    <row r="530" spans="3:61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</row>
    <row r="531" spans="3:61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</row>
    <row r="532" spans="3:61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</row>
    <row r="533" spans="3:61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</row>
    <row r="534" spans="3:61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</row>
    <row r="535" spans="3:61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</row>
    <row r="536" spans="3:61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</row>
    <row r="537" spans="3:61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</row>
    <row r="538" spans="3:61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</row>
    <row r="539" spans="3:61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</row>
    <row r="540" spans="3:61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</row>
    <row r="541" spans="3:61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</row>
    <row r="542" spans="3:61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</row>
    <row r="543" spans="3:61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</row>
    <row r="544" spans="3:61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</row>
    <row r="545" spans="3:61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</row>
    <row r="546" spans="3:61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</row>
    <row r="547" spans="3:61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</row>
    <row r="548" spans="3:61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</row>
    <row r="549" spans="3:61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</row>
  </sheetData>
  <hyperlinks>
    <hyperlink ref="A1" location="Main!A1" display="Main" xr:uid="{1963F3E6-B53A-460A-86E4-91ADBE8670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2025-03-26T12:32:19Z</dcterms:created>
  <dcterms:modified xsi:type="dcterms:W3CDTF">2025-03-26T12:53:50Z</dcterms:modified>
</cp:coreProperties>
</file>