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1AE38BD-C46A-48CE-A5FB-692C7CC44247}" xr6:coauthVersionLast="47" xr6:coauthVersionMax="47" xr10:uidLastSave="{00000000-0000-0000-0000-000000000000}"/>
  <bookViews>
    <workbookView xWindow="19095" yWindow="0" windowWidth="19410" windowHeight="20925" xr2:uid="{E8636AA9-D2D4-44E9-ACE2-5A0FD2DD8B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2" l="1"/>
  <c r="H29" i="2"/>
  <c r="G29" i="2"/>
  <c r="I28" i="2"/>
  <c r="H28" i="2"/>
  <c r="G28" i="2"/>
  <c r="I27" i="2"/>
  <c r="H27" i="2"/>
  <c r="G27" i="2"/>
  <c r="J29" i="2"/>
  <c r="J28" i="2"/>
  <c r="J27" i="2"/>
  <c r="Q10" i="2"/>
  <c r="Q12" i="2" s="1"/>
  <c r="Q14" i="2" s="1"/>
  <c r="Q18" i="2" s="1"/>
  <c r="Q20" i="2" s="1"/>
  <c r="Q22" i="2" s="1"/>
  <c r="Q24" i="2" s="1"/>
  <c r="P10" i="2"/>
  <c r="P12" i="2" s="1"/>
  <c r="P14" i="2" s="1"/>
  <c r="P18" i="2" s="1"/>
  <c r="P20" i="2" s="1"/>
  <c r="P22" i="2" s="1"/>
  <c r="P24" i="2" s="1"/>
  <c r="O10" i="2"/>
  <c r="O12" i="2" s="1"/>
  <c r="O14" i="2" s="1"/>
  <c r="O18" i="2" s="1"/>
  <c r="O20" i="2" s="1"/>
  <c r="O22" i="2" s="1"/>
  <c r="O24" i="2" s="1"/>
  <c r="N10" i="2"/>
  <c r="N12" i="2" s="1"/>
  <c r="M10" i="2"/>
  <c r="M12" i="2" s="1"/>
  <c r="L10" i="2"/>
  <c r="L12" i="2" s="1"/>
  <c r="I10" i="2"/>
  <c r="I12" i="2" s="1"/>
  <c r="H10" i="2"/>
  <c r="H12" i="2" s="1"/>
  <c r="G10" i="2"/>
  <c r="G12" i="2" s="1"/>
  <c r="G14" i="2" s="1"/>
  <c r="G18" i="2" s="1"/>
  <c r="G20" i="2" s="1"/>
  <c r="G22" i="2" s="1"/>
  <c r="G24" i="2" s="1"/>
  <c r="F10" i="2"/>
  <c r="F12" i="2" s="1"/>
  <c r="F14" i="2" s="1"/>
  <c r="F18" i="2" s="1"/>
  <c r="F20" i="2" s="1"/>
  <c r="F22" i="2" s="1"/>
  <c r="F24" i="2" s="1"/>
  <c r="E10" i="2"/>
  <c r="E12" i="2" s="1"/>
  <c r="E14" i="2" s="1"/>
  <c r="E18" i="2" s="1"/>
  <c r="E20" i="2" s="1"/>
  <c r="E22" i="2" s="1"/>
  <c r="E24" i="2" s="1"/>
  <c r="D10" i="2"/>
  <c r="D12" i="2" s="1"/>
  <c r="D14" i="2" s="1"/>
  <c r="D18" i="2" s="1"/>
  <c r="D20" i="2" s="1"/>
  <c r="D22" i="2" s="1"/>
  <c r="D24" i="2" s="1"/>
  <c r="C10" i="2"/>
  <c r="C12" i="2" s="1"/>
  <c r="C14" i="2" s="1"/>
  <c r="C18" i="2" s="1"/>
  <c r="C20" i="2" s="1"/>
  <c r="C22" i="2" s="1"/>
  <c r="C24" i="2" s="1"/>
  <c r="J10" i="2"/>
  <c r="J12" i="2" s="1"/>
  <c r="J14" i="2" s="1"/>
  <c r="J18" i="2" s="1"/>
  <c r="J20" i="2" s="1"/>
  <c r="J22" i="2" s="1"/>
  <c r="J24" i="2" s="1"/>
  <c r="I7" i="1"/>
  <c r="I6" i="1"/>
  <c r="I5" i="1"/>
  <c r="I4" i="1"/>
  <c r="J31" i="2" l="1"/>
  <c r="C31" i="2"/>
  <c r="J32" i="2"/>
  <c r="C32" i="2"/>
  <c r="J33" i="2"/>
  <c r="C33" i="2"/>
  <c r="N14" i="2"/>
  <c r="N31" i="2"/>
  <c r="L14" i="2"/>
  <c r="L31" i="2"/>
  <c r="M14" i="2"/>
  <c r="M31" i="2"/>
  <c r="H14" i="2"/>
  <c r="H31" i="2"/>
  <c r="I14" i="2"/>
  <c r="I31" i="2"/>
  <c r="D33" i="2"/>
  <c r="E33" i="2"/>
  <c r="F33" i="2"/>
  <c r="G30" i="2"/>
  <c r="G33" i="2"/>
  <c r="H30" i="2"/>
  <c r="I30" i="2"/>
  <c r="D31" i="2"/>
  <c r="E31" i="2"/>
  <c r="P31" i="2"/>
  <c r="F31" i="2"/>
  <c r="Q31" i="2"/>
  <c r="G31" i="2"/>
  <c r="P32" i="2"/>
  <c r="D32" i="2"/>
  <c r="Q32" i="2"/>
  <c r="E32" i="2"/>
  <c r="J30" i="2"/>
  <c r="F32" i="2"/>
  <c r="G32" i="2"/>
  <c r="P33" i="2"/>
  <c r="Q33" i="2"/>
  <c r="O31" i="2"/>
  <c r="O32" i="2"/>
  <c r="O33" i="2"/>
  <c r="L18" i="2" l="1"/>
  <c r="L32" i="2"/>
  <c r="H18" i="2"/>
  <c r="H32" i="2"/>
  <c r="I18" i="2"/>
  <c r="I32" i="2"/>
  <c r="M18" i="2"/>
  <c r="M32" i="2"/>
  <c r="N18" i="2"/>
  <c r="N32" i="2"/>
  <c r="N20" i="2" l="1"/>
  <c r="N22" i="2" s="1"/>
  <c r="N24" i="2" s="1"/>
  <c r="N33" i="2"/>
  <c r="M20" i="2"/>
  <c r="M22" i="2" s="1"/>
  <c r="M24" i="2" s="1"/>
  <c r="M33" i="2"/>
  <c r="I20" i="2"/>
  <c r="I22" i="2" s="1"/>
  <c r="I24" i="2" s="1"/>
  <c r="I33" i="2"/>
  <c r="H20" i="2"/>
  <c r="H22" i="2" s="1"/>
  <c r="H24" i="2" s="1"/>
  <c r="H33" i="2"/>
  <c r="L20" i="2"/>
  <c r="L22" i="2" s="1"/>
  <c r="L24" i="2" s="1"/>
  <c r="L33" i="2"/>
</calcChain>
</file>

<file path=xl/sharedStrings.xml><?xml version="1.0" encoding="utf-8"?>
<sst xmlns="http://schemas.openxmlformats.org/spreadsheetml/2006/main" count="58" uniqueCount="54">
  <si>
    <t>CPNG</t>
  </si>
  <si>
    <t>Coupang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</si>
  <si>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</si>
  <si>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</si>
  <si>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</si>
  <si>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</si>
  <si>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</si>
  <si>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</si>
  <si>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</si>
  <si>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</si>
  <si>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Q424</t>
  </si>
  <si>
    <t>Main</t>
  </si>
  <si>
    <t>Q123</t>
  </si>
  <si>
    <t>Q223</t>
  </si>
  <si>
    <t>Q323</t>
  </si>
  <si>
    <t>Q423</t>
  </si>
  <si>
    <t>Q124</t>
  </si>
  <si>
    <t>Q224</t>
  </si>
  <si>
    <t>Q324</t>
  </si>
  <si>
    <t>FY19</t>
  </si>
  <si>
    <t>FY20</t>
  </si>
  <si>
    <t>FY21</t>
  </si>
  <si>
    <t>FY22</t>
  </si>
  <si>
    <t>FY23</t>
  </si>
  <si>
    <t>FY24</t>
  </si>
  <si>
    <t>Retail Sales</t>
  </si>
  <si>
    <t>Other Revenue</t>
  </si>
  <si>
    <t>Revenue</t>
  </si>
  <si>
    <t>COGS</t>
  </si>
  <si>
    <t>Gross Profit</t>
  </si>
  <si>
    <t>SG&amp;A</t>
  </si>
  <si>
    <t>Operating Income</t>
  </si>
  <si>
    <t>Interest Income</t>
  </si>
  <si>
    <t>Interest Expense</t>
  </si>
  <si>
    <t>Other Expense</t>
  </si>
  <si>
    <t>Pretax Income</t>
  </si>
  <si>
    <t>Tax Expense</t>
  </si>
  <si>
    <t>Net Income</t>
  </si>
  <si>
    <t>Minority Interest</t>
  </si>
  <si>
    <t>Net Income to Group</t>
  </si>
  <si>
    <t>EPS</t>
  </si>
  <si>
    <t>Notes</t>
  </si>
  <si>
    <t>Acquisition of Farfetch in 2024</t>
  </si>
  <si>
    <t>Active Costumers</t>
  </si>
  <si>
    <t>RPAC</t>
  </si>
  <si>
    <t>Costumer Growth</t>
  </si>
  <si>
    <t>Retail Growth</t>
  </si>
  <si>
    <t>Other Growth</t>
  </si>
  <si>
    <t>Revenue Growth</t>
  </si>
  <si>
    <t xml:space="preserve">Gross Margin </t>
  </si>
  <si>
    <t xml:space="preserve">Operating Margin </t>
  </si>
  <si>
    <t>Tax Rate</t>
  </si>
  <si>
    <t>Group Revenue</t>
  </si>
  <si>
    <t>Farfetch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</si>
</sst>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6" formatCode="#,##0;\(#,##0\)"/>
    <numFmt numFmtId="167" formatCode="#,##0.00;\(#,##0.00\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166" fontId="0" fillId="0" borderId="0" xfId="0" applyNumberFormat="1"/>
    <xf numFmtId="166" fontId="2" fillId="0" borderId="0" xfId="0" applyNumberFormat="1" applyFont="1"/>
    <xf numFmtId="167" fontId="0" fillId="0" borderId="0" xfId="0" applyNumberFormat="1"/>
    <xf numFmtId="0" fontId="4" fillId="0" borderId="0" xfId="0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.aboutcoupang.com/English/financials/quarterly-results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095B-D030-4B82-BC14-4B3CE0139813}">
  <dimension ref="A1:J15"/>
  <sheetViews>
    <sheetView tabSelected="1" zoomScale="200" zoomScaleNormal="200" workbookViewId="0">
      <selection activeCell="B5" sqref="B5"/>
    </sheetView>
  </sheetViews>
  <sheetFormatPr defaultRowHeight="15" x14ac:dyDescent="0.25"/>
  <cols>
    <col min="1" max="1" width="3.85546875" customWidth="1"/>
  </cols>
  <sheetData>
    <row r="1" spans="1:10" x14ac:dyDescent="0.25">
      <c r="A1" s="1" t="s">
        <v>1</v>
      </c>
    </row>
    <row r="2" spans="1:10" x14ac:dyDescent="0.25">
      <c r="A2" t="s">
        <v>2</v>
      </c>
      <c r="H2" t="s">
        <v>4</v>
      </c>
      <c r="I2">
        <v>22.51</v>
      </c>
    </row>
    <row r="3" spans="1:10" x14ac:dyDescent="0.25">
      <c r="H3" t="s">
        <v>5</v>
      </c>
      <c r="I3" s="5">
        <v>1800</v>
      </c>
      <c r="J3" s="3" t="s">
        <v>10</v>
      </c>
    </row>
    <row r="4" spans="1:10" x14ac:dyDescent="0.25">
      <c r="B4" t="s">
        <v>0</v>
      </c>
      <c r="H4" t="s">
        <v>6</v>
      </c>
      <c r="I4" s="5">
        <f>+I2*I3</f>
        <v>40518</v>
      </c>
    </row>
    <row r="5" spans="1:10" x14ac:dyDescent="0.25">
      <c r="B5" s="4" t="s">
        <v>3</v>
      </c>
      <c r="H5" t="s">
        <v>7</v>
      </c>
      <c r="I5" s="5">
        <f>5879+151</f>
        <v>6030</v>
      </c>
      <c r="J5" s="3" t="s">
        <v>10</v>
      </c>
    </row>
    <row r="6" spans="1:10" x14ac:dyDescent="0.25">
      <c r="H6" t="s">
        <v>8</v>
      </c>
      <c r="I6" s="5">
        <f>66+988+479</f>
        <v>1533</v>
      </c>
      <c r="J6" s="3" t="s">
        <v>10</v>
      </c>
    </row>
    <row r="7" spans="1:10" x14ac:dyDescent="0.25">
      <c r="H7" t="s">
        <v>9</v>
      </c>
      <c r="I7" s="5">
        <f>+I4-I5+I6</f>
        <v>36021</v>
      </c>
    </row>
    <row r="14" spans="1:10" x14ac:dyDescent="0.25">
      <c r="B14" s="8" t="s">
        <v>41</v>
      </c>
    </row>
    <row r="15" spans="1:10" x14ac:dyDescent="0.25">
      <c r="B15" t="s">
        <v>42</v>
      </c>
    </row>
  </sheetData>
  <hyperlinks>
    <hyperlink ref="B5" r:id="rId1" xr:uid="{834AB902-C13D-4AED-9157-080CA95E4D6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E1A2-E5AD-4336-A943-6D14FDFF80C9}">
  <dimension ref="A1:BZ418"/>
  <sheetViews>
    <sheetView zoomScale="200" zoomScaleNormal="20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A14" sqref="A14"/>
    </sheetView>
  </sheetViews>
  <sheetFormatPr defaultRowHeight="15" x14ac:dyDescent="0.25"/>
  <cols>
    <col min="1" max="1" width="5.42578125" bestFit="1" customWidth="1"/>
    <col min="2" max="2" width="22.7109375" customWidth="1"/>
  </cols>
  <sheetData>
    <row r="1" spans="1:78" x14ac:dyDescent="0.25">
      <c r="A1" s="4" t="s">
        <v>11</v>
      </c>
    </row>
    <row r="2" spans="1:78" x14ac:dyDescent="0.25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10</v>
      </c>
      <c r="K2" s="3"/>
      <c r="L2" s="3" t="s">
        <v>19</v>
      </c>
      <c r="M2" s="3" t="s">
        <v>20</v>
      </c>
      <c r="N2" s="3" t="s">
        <v>21</v>
      </c>
      <c r="O2" s="3" t="s">
        <v>22</v>
      </c>
      <c r="P2" s="3" t="s">
        <v>23</v>
      </c>
      <c r="Q2" s="3" t="s">
        <v>24</v>
      </c>
    </row>
    <row r="3" spans="1:78" x14ac:dyDescent="0.25">
      <c r="B3" t="s">
        <v>43</v>
      </c>
      <c r="C3" s="5"/>
      <c r="D3" s="5"/>
      <c r="E3" s="5"/>
      <c r="F3" s="2">
        <v>20.8</v>
      </c>
      <c r="G3" s="5"/>
      <c r="H3" s="5"/>
      <c r="I3" s="5"/>
      <c r="J3" s="2">
        <v>22.8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</row>
    <row r="4" spans="1:78" x14ac:dyDescent="0.25">
      <c r="B4" t="s">
        <v>44</v>
      </c>
      <c r="C4" s="5"/>
      <c r="D4" s="5"/>
      <c r="E4" s="5"/>
      <c r="F4" s="5">
        <v>302</v>
      </c>
      <c r="G4" s="5"/>
      <c r="H4" s="5"/>
      <c r="I4" s="5"/>
      <c r="J4" s="5">
        <v>302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</row>
    <row r="5" spans="1:78" x14ac:dyDescent="0.25"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</row>
    <row r="6" spans="1:78" x14ac:dyDescent="0.25">
      <c r="B6" t="s">
        <v>25</v>
      </c>
      <c r="C6" s="5"/>
      <c r="D6" s="5"/>
      <c r="E6" s="5"/>
      <c r="F6" s="5">
        <v>5563</v>
      </c>
      <c r="G6" s="5"/>
      <c r="H6" s="5"/>
      <c r="I6" s="5"/>
      <c r="J6" s="5">
        <v>6052</v>
      </c>
      <c r="K6" s="5"/>
      <c r="L6" s="5"/>
      <c r="M6" s="5"/>
      <c r="N6" s="5"/>
      <c r="O6" s="5"/>
      <c r="P6" s="5">
        <v>21223</v>
      </c>
      <c r="Q6" s="5">
        <v>23866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</row>
    <row r="7" spans="1:78" x14ac:dyDescent="0.25">
      <c r="B7" t="s">
        <v>26</v>
      </c>
      <c r="C7" s="5"/>
      <c r="D7" s="5"/>
      <c r="E7" s="5"/>
      <c r="F7" s="5">
        <v>998</v>
      </c>
      <c r="G7" s="5"/>
      <c r="H7" s="5"/>
      <c r="I7" s="5"/>
      <c r="J7" s="5">
        <v>1913</v>
      </c>
      <c r="K7" s="5"/>
      <c r="L7" s="5"/>
      <c r="M7" s="5"/>
      <c r="N7" s="5"/>
      <c r="O7" s="5"/>
      <c r="P7" s="5">
        <v>3160</v>
      </c>
      <c r="Q7" s="5">
        <v>6402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</row>
    <row r="8" spans="1:78" x14ac:dyDescent="0.25">
      <c r="B8" t="s">
        <v>52</v>
      </c>
      <c r="C8" s="5"/>
      <c r="D8" s="5"/>
      <c r="E8" s="5"/>
      <c r="F8" s="5">
        <v>6561</v>
      </c>
      <c r="G8" s="5"/>
      <c r="H8" s="5"/>
      <c r="I8" s="5"/>
      <c r="J8" s="5">
        <v>7494</v>
      </c>
      <c r="K8" s="5"/>
      <c r="L8" s="5"/>
      <c r="M8" s="5"/>
      <c r="N8" s="5"/>
      <c r="O8" s="5"/>
      <c r="P8" s="5">
        <v>24383</v>
      </c>
      <c r="Q8" s="5">
        <v>28610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</row>
    <row r="9" spans="1:78" x14ac:dyDescent="0.25">
      <c r="B9" t="s">
        <v>53</v>
      </c>
      <c r="C9" s="5"/>
      <c r="D9" s="5"/>
      <c r="E9" s="5"/>
      <c r="F9" s="5">
        <v>0</v>
      </c>
      <c r="G9" s="5"/>
      <c r="H9" s="5"/>
      <c r="I9" s="5"/>
      <c r="J9" s="5">
        <v>471</v>
      </c>
      <c r="K9" s="5"/>
      <c r="L9" s="5"/>
      <c r="M9" s="5"/>
      <c r="N9" s="5"/>
      <c r="O9" s="5"/>
      <c r="P9" s="5">
        <v>0</v>
      </c>
      <c r="Q9" s="5">
        <v>1658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</row>
    <row r="10" spans="1:78" x14ac:dyDescent="0.25">
      <c r="B10" s="1" t="s">
        <v>27</v>
      </c>
      <c r="C10" s="6">
        <f t="shared" ref="C10:I10" si="0">+C6+C7</f>
        <v>0</v>
      </c>
      <c r="D10" s="6">
        <f t="shared" si="0"/>
        <v>0</v>
      </c>
      <c r="E10" s="6">
        <f t="shared" si="0"/>
        <v>0</v>
      </c>
      <c r="F10" s="6">
        <f t="shared" si="0"/>
        <v>6561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>+J6+J7</f>
        <v>7965</v>
      </c>
      <c r="K10" s="6"/>
      <c r="L10" s="6">
        <f t="shared" ref="L10:Q10" si="1">+L6+L7</f>
        <v>0</v>
      </c>
      <c r="M10" s="6">
        <f t="shared" si="1"/>
        <v>0</v>
      </c>
      <c r="N10" s="6">
        <f t="shared" si="1"/>
        <v>0</v>
      </c>
      <c r="O10" s="6">
        <f t="shared" si="1"/>
        <v>0</v>
      </c>
      <c r="P10" s="6">
        <f t="shared" si="1"/>
        <v>24383</v>
      </c>
      <c r="Q10" s="6">
        <f t="shared" si="1"/>
        <v>30268</v>
      </c>
      <c r="R10" s="6"/>
      <c r="S10" s="6"/>
      <c r="T10" s="6"/>
      <c r="U10" s="6"/>
      <c r="V10" s="6"/>
      <c r="W10" s="6"/>
      <c r="X10" s="6"/>
      <c r="Y10" s="6"/>
      <c r="Z10" s="6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</row>
    <row r="11" spans="1:78" x14ac:dyDescent="0.25">
      <c r="B11" t="s">
        <v>28</v>
      </c>
      <c r="C11" s="5"/>
      <c r="D11" s="5"/>
      <c r="E11" s="5"/>
      <c r="F11" s="5">
        <v>4881</v>
      </c>
      <c r="G11" s="5"/>
      <c r="H11" s="5"/>
      <c r="I11" s="5"/>
      <c r="J11" s="5">
        <v>5474</v>
      </c>
      <c r="K11" s="5"/>
      <c r="L11" s="5"/>
      <c r="M11" s="5"/>
      <c r="N11" s="5"/>
      <c r="O11" s="5"/>
      <c r="P11" s="5">
        <v>18193</v>
      </c>
      <c r="Q11" s="5">
        <v>21437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</row>
    <row r="12" spans="1:78" x14ac:dyDescent="0.25">
      <c r="B12" t="s">
        <v>29</v>
      </c>
      <c r="C12" s="5">
        <f t="shared" ref="C12:I12" si="2">+C10-C11</f>
        <v>0</v>
      </c>
      <c r="D12" s="5">
        <f t="shared" si="2"/>
        <v>0</v>
      </c>
      <c r="E12" s="5">
        <f t="shared" si="2"/>
        <v>0</v>
      </c>
      <c r="F12" s="5">
        <f t="shared" si="2"/>
        <v>1680</v>
      </c>
      <c r="G12" s="5">
        <f t="shared" si="2"/>
        <v>0</v>
      </c>
      <c r="H12" s="5">
        <f t="shared" si="2"/>
        <v>0</v>
      </c>
      <c r="I12" s="5">
        <f t="shared" si="2"/>
        <v>0</v>
      </c>
      <c r="J12" s="5">
        <f>+J10-J11</f>
        <v>2491</v>
      </c>
      <c r="K12" s="5"/>
      <c r="L12" s="5">
        <f t="shared" ref="L12:Q12" si="3">+L10-L11</f>
        <v>0</v>
      </c>
      <c r="M12" s="5">
        <f t="shared" si="3"/>
        <v>0</v>
      </c>
      <c r="N12" s="5">
        <f t="shared" si="3"/>
        <v>0</v>
      </c>
      <c r="O12" s="5">
        <f t="shared" si="3"/>
        <v>0</v>
      </c>
      <c r="P12" s="5">
        <f t="shared" si="3"/>
        <v>6190</v>
      </c>
      <c r="Q12" s="5">
        <f t="shared" si="3"/>
        <v>8831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</row>
    <row r="13" spans="1:78" x14ac:dyDescent="0.25">
      <c r="B13" t="s">
        <v>30</v>
      </c>
      <c r="C13" s="5"/>
      <c r="D13" s="5"/>
      <c r="E13" s="5"/>
      <c r="F13" s="5">
        <v>1550</v>
      </c>
      <c r="G13" s="5"/>
      <c r="H13" s="5"/>
      <c r="I13" s="5"/>
      <c r="J13" s="5">
        <v>2179</v>
      </c>
      <c r="K13" s="5"/>
      <c r="L13" s="5"/>
      <c r="M13" s="5"/>
      <c r="N13" s="5"/>
      <c r="O13" s="5"/>
      <c r="P13" s="5">
        <v>5717</v>
      </c>
      <c r="Q13" s="5">
        <v>8395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</row>
    <row r="14" spans="1:78" x14ac:dyDescent="0.25">
      <c r="B14" t="s">
        <v>31</v>
      </c>
      <c r="C14" s="5">
        <f t="shared" ref="C14:I14" si="4">+C12-C13</f>
        <v>0</v>
      </c>
      <c r="D14" s="5">
        <f t="shared" si="4"/>
        <v>0</v>
      </c>
      <c r="E14" s="5">
        <f t="shared" si="4"/>
        <v>0</v>
      </c>
      <c r="F14" s="5">
        <f t="shared" si="4"/>
        <v>130</v>
      </c>
      <c r="G14" s="5">
        <f t="shared" si="4"/>
        <v>0</v>
      </c>
      <c r="H14" s="5">
        <f t="shared" si="4"/>
        <v>0</v>
      </c>
      <c r="I14" s="5">
        <f t="shared" si="4"/>
        <v>0</v>
      </c>
      <c r="J14" s="5">
        <f>+J12-J13</f>
        <v>312</v>
      </c>
      <c r="K14" s="5"/>
      <c r="L14" s="5">
        <f t="shared" ref="L14:Q14" si="5">+L12-L13</f>
        <v>0</v>
      </c>
      <c r="M14" s="5">
        <f t="shared" si="5"/>
        <v>0</v>
      </c>
      <c r="N14" s="5">
        <f t="shared" si="5"/>
        <v>0</v>
      </c>
      <c r="O14" s="5">
        <f t="shared" si="5"/>
        <v>0</v>
      </c>
      <c r="P14" s="5">
        <f t="shared" si="5"/>
        <v>473</v>
      </c>
      <c r="Q14" s="5">
        <f t="shared" si="5"/>
        <v>436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</row>
    <row r="15" spans="1:78" x14ac:dyDescent="0.25">
      <c r="B15" t="s">
        <v>32</v>
      </c>
      <c r="C15" s="5"/>
      <c r="D15" s="5"/>
      <c r="E15" s="5"/>
      <c r="F15" s="5">
        <v>54</v>
      </c>
      <c r="G15" s="5"/>
      <c r="H15" s="5"/>
      <c r="I15" s="5"/>
      <c r="J15" s="5">
        <v>53</v>
      </c>
      <c r="K15" s="5"/>
      <c r="L15" s="5"/>
      <c r="M15" s="5"/>
      <c r="N15" s="5"/>
      <c r="O15" s="5"/>
      <c r="P15" s="5">
        <v>178</v>
      </c>
      <c r="Q15" s="5">
        <v>216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</row>
    <row r="16" spans="1:78" x14ac:dyDescent="0.25">
      <c r="B16" t="s">
        <v>33</v>
      </c>
      <c r="C16" s="5"/>
      <c r="D16" s="5"/>
      <c r="E16" s="5"/>
      <c r="F16" s="5">
        <v>13</v>
      </c>
      <c r="G16" s="5"/>
      <c r="H16" s="5"/>
      <c r="I16" s="5"/>
      <c r="J16" s="5">
        <v>40</v>
      </c>
      <c r="K16" s="5"/>
      <c r="L16" s="5"/>
      <c r="M16" s="5"/>
      <c r="N16" s="5"/>
      <c r="O16" s="5"/>
      <c r="P16" s="5">
        <v>48</v>
      </c>
      <c r="Q16" s="5">
        <v>140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</row>
    <row r="17" spans="2:78" x14ac:dyDescent="0.25">
      <c r="B17" t="s">
        <v>34</v>
      </c>
      <c r="C17" s="5"/>
      <c r="D17" s="5"/>
      <c r="E17" s="5"/>
      <c r="F17" s="5">
        <v>0</v>
      </c>
      <c r="G17" s="5"/>
      <c r="H17" s="5"/>
      <c r="I17" s="5"/>
      <c r="J17" s="5">
        <v>-46</v>
      </c>
      <c r="K17" s="5"/>
      <c r="L17" s="5"/>
      <c r="M17" s="5"/>
      <c r="N17" s="5"/>
      <c r="O17" s="5"/>
      <c r="P17" s="5">
        <v>-19</v>
      </c>
      <c r="Q17" s="5">
        <v>-39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</row>
    <row r="18" spans="2:78" x14ac:dyDescent="0.25">
      <c r="B18" t="s">
        <v>35</v>
      </c>
      <c r="C18" s="5">
        <f t="shared" ref="C18" si="6">+C14+C15-C16+C17</f>
        <v>0</v>
      </c>
      <c r="D18" s="5">
        <f t="shared" ref="D18" si="7">+D14+D15-D16+D17</f>
        <v>0</v>
      </c>
      <c r="E18" s="5">
        <f t="shared" ref="E18" si="8">+E14+E15-E16+E17</f>
        <v>0</v>
      </c>
      <c r="F18" s="5">
        <f t="shared" ref="F18" si="9">+F14+F15-F16+F17</f>
        <v>171</v>
      </c>
      <c r="G18" s="5">
        <f t="shared" ref="G18" si="10">+G14+G15-G16+G17</f>
        <v>0</v>
      </c>
      <c r="H18" s="5">
        <f t="shared" ref="H18" si="11">+H14+H15-H16+H17</f>
        <v>0</v>
      </c>
      <c r="I18" s="5">
        <f t="shared" ref="I18" si="12">+I14+I15-I16+I17</f>
        <v>0</v>
      </c>
      <c r="J18" s="5">
        <f t="shared" ref="J18" si="13">+J14+J15-J16+J17</f>
        <v>279</v>
      </c>
      <c r="K18" s="5"/>
      <c r="L18" s="5">
        <f t="shared" ref="L18:P18" si="14">+L14+L15-L16+L17</f>
        <v>0</v>
      </c>
      <c r="M18" s="5">
        <f t="shared" si="14"/>
        <v>0</v>
      </c>
      <c r="N18" s="5">
        <f t="shared" si="14"/>
        <v>0</v>
      </c>
      <c r="O18" s="5">
        <f t="shared" si="14"/>
        <v>0</v>
      </c>
      <c r="P18" s="5">
        <f t="shared" si="14"/>
        <v>584</v>
      </c>
      <c r="Q18" s="5">
        <f>+Q14+Q15-Q16+Q17</f>
        <v>473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</row>
    <row r="19" spans="2:78" x14ac:dyDescent="0.25">
      <c r="B19" t="s">
        <v>36</v>
      </c>
      <c r="C19" s="5"/>
      <c r="D19" s="5"/>
      <c r="E19" s="5"/>
      <c r="F19" s="5">
        <v>-861</v>
      </c>
      <c r="G19" s="5"/>
      <c r="H19" s="5"/>
      <c r="I19" s="5"/>
      <c r="J19" s="5">
        <v>148</v>
      </c>
      <c r="K19" s="5"/>
      <c r="L19" s="5"/>
      <c r="M19" s="5"/>
      <c r="N19" s="5"/>
      <c r="O19" s="5"/>
      <c r="P19" s="5">
        <v>-776</v>
      </c>
      <c r="Q19" s="5">
        <v>407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</row>
    <row r="20" spans="2:78" x14ac:dyDescent="0.25">
      <c r="B20" t="s">
        <v>37</v>
      </c>
      <c r="C20" s="5">
        <f t="shared" ref="C20" si="15">+C18-C19</f>
        <v>0</v>
      </c>
      <c r="D20" s="5">
        <f t="shared" ref="D20" si="16">+D18-D19</f>
        <v>0</v>
      </c>
      <c r="E20" s="5">
        <f t="shared" ref="E20" si="17">+E18-E19</f>
        <v>0</v>
      </c>
      <c r="F20" s="5">
        <f t="shared" ref="F20" si="18">+F18-F19</f>
        <v>1032</v>
      </c>
      <c r="G20" s="5">
        <f t="shared" ref="G20" si="19">+G18-G19</f>
        <v>0</v>
      </c>
      <c r="H20" s="5">
        <f t="shared" ref="H20" si="20">+H18-H19</f>
        <v>0</v>
      </c>
      <c r="I20" s="5">
        <f t="shared" ref="I20" si="21">+I18-I19</f>
        <v>0</v>
      </c>
      <c r="J20" s="5">
        <f t="shared" ref="J20" si="22">+J18-J19</f>
        <v>131</v>
      </c>
      <c r="K20" s="5"/>
      <c r="L20" s="5">
        <f t="shared" ref="L20:P20" si="23">+L18-L19</f>
        <v>0</v>
      </c>
      <c r="M20" s="5">
        <f t="shared" si="23"/>
        <v>0</v>
      </c>
      <c r="N20" s="5">
        <f t="shared" si="23"/>
        <v>0</v>
      </c>
      <c r="O20" s="5">
        <f t="shared" si="23"/>
        <v>0</v>
      </c>
      <c r="P20" s="5">
        <f t="shared" si="23"/>
        <v>1360</v>
      </c>
      <c r="Q20" s="5">
        <f>+Q18-Q19</f>
        <v>66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</row>
    <row r="21" spans="2:78" x14ac:dyDescent="0.25">
      <c r="B21" t="s">
        <v>38</v>
      </c>
      <c r="C21" s="5"/>
      <c r="D21" s="5"/>
      <c r="E21" s="5"/>
      <c r="F21" s="5">
        <v>0</v>
      </c>
      <c r="G21" s="5"/>
      <c r="H21" s="5"/>
      <c r="I21" s="5"/>
      <c r="J21" s="5">
        <v>-25</v>
      </c>
      <c r="K21" s="5"/>
      <c r="L21" s="5"/>
      <c r="M21" s="5"/>
      <c r="N21" s="5"/>
      <c r="O21" s="5"/>
      <c r="P21" s="5">
        <v>0</v>
      </c>
      <c r="Q21" s="5">
        <v>-88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</row>
    <row r="22" spans="2:78" x14ac:dyDescent="0.25">
      <c r="B22" t="s">
        <v>39</v>
      </c>
      <c r="C22" s="5">
        <f t="shared" ref="C22" si="24">+C20-C21</f>
        <v>0</v>
      </c>
      <c r="D22" s="5">
        <f t="shared" ref="D22" si="25">+D20-D21</f>
        <v>0</v>
      </c>
      <c r="E22" s="5">
        <f t="shared" ref="E22" si="26">+E20-E21</f>
        <v>0</v>
      </c>
      <c r="F22" s="5">
        <f t="shared" ref="F22" si="27">+F20-F21</f>
        <v>1032</v>
      </c>
      <c r="G22" s="5">
        <f t="shared" ref="G22" si="28">+G20-G21</f>
        <v>0</v>
      </c>
      <c r="H22" s="5">
        <f t="shared" ref="H22" si="29">+H20-H21</f>
        <v>0</v>
      </c>
      <c r="I22" s="5">
        <f t="shared" ref="I22" si="30">+I20-I21</f>
        <v>0</v>
      </c>
      <c r="J22" s="5">
        <f t="shared" ref="J22" si="31">+J20-J21</f>
        <v>156</v>
      </c>
      <c r="K22" s="5"/>
      <c r="L22" s="5">
        <f t="shared" ref="L22:O22" si="32">+L20-L21</f>
        <v>0</v>
      </c>
      <c r="M22" s="5">
        <f t="shared" si="32"/>
        <v>0</v>
      </c>
      <c r="N22" s="5">
        <f t="shared" si="32"/>
        <v>0</v>
      </c>
      <c r="O22" s="5">
        <f t="shared" si="32"/>
        <v>0</v>
      </c>
      <c r="P22" s="5">
        <f>+P20-P21</f>
        <v>1360</v>
      </c>
      <c r="Q22" s="5">
        <f>+Q20-Q21</f>
        <v>154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</row>
    <row r="23" spans="2:78" x14ac:dyDescent="0.25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</row>
    <row r="24" spans="2:78" x14ac:dyDescent="0.25">
      <c r="B24" t="s">
        <v>40</v>
      </c>
      <c r="C24" s="7" t="e">
        <f t="shared" ref="C24" si="33">+C22/C25</f>
        <v>#DIV/0!</v>
      </c>
      <c r="D24" s="7" t="e">
        <f t="shared" ref="D24" si="34">+D22/D25</f>
        <v>#DIV/0!</v>
      </c>
      <c r="E24" s="7" t="e">
        <f t="shared" ref="E24" si="35">+E22/E25</f>
        <v>#DIV/0!</v>
      </c>
      <c r="F24" s="7">
        <f t="shared" ref="F24" si="36">+F22/F25</f>
        <v>0.57685858021240921</v>
      </c>
      <c r="G24" s="7" t="e">
        <f t="shared" ref="G24" si="37">+G22/G25</f>
        <v>#DIV/0!</v>
      </c>
      <c r="H24" s="7" t="e">
        <f t="shared" ref="H24" si="38">+H22/H25</f>
        <v>#DIV/0!</v>
      </c>
      <c r="I24" s="7" t="e">
        <f t="shared" ref="I24" si="39">+I22/I25</f>
        <v>#DIV/0!</v>
      </c>
      <c r="J24" s="7">
        <f t="shared" ref="J24" si="40">+J22/J25</f>
        <v>8.666666666666667E-2</v>
      </c>
      <c r="K24" s="5"/>
      <c r="L24" s="7" t="e">
        <f t="shared" ref="L24:P24" si="41">+L22/L25</f>
        <v>#DIV/0!</v>
      </c>
      <c r="M24" s="7" t="e">
        <f t="shared" si="41"/>
        <v>#DIV/0!</v>
      </c>
      <c r="N24" s="7" t="e">
        <f t="shared" si="41"/>
        <v>#DIV/0!</v>
      </c>
      <c r="O24" s="7" t="e">
        <f t="shared" si="41"/>
        <v>#DIV/0!</v>
      </c>
      <c r="P24" s="7">
        <f t="shared" si="41"/>
        <v>0.76318742985409649</v>
      </c>
      <c r="Q24" s="7">
        <f>+Q22/Q25</f>
        <v>8.5841694537346705E-2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</row>
    <row r="25" spans="2:78" x14ac:dyDescent="0.25">
      <c r="B25" t="s">
        <v>5</v>
      </c>
      <c r="C25" s="5"/>
      <c r="D25" s="5"/>
      <c r="E25" s="5"/>
      <c r="F25" s="5">
        <v>1789</v>
      </c>
      <c r="G25" s="5"/>
      <c r="H25" s="5"/>
      <c r="I25" s="5"/>
      <c r="J25" s="5">
        <v>1800</v>
      </c>
      <c r="K25" s="5"/>
      <c r="L25" s="5"/>
      <c r="M25" s="5"/>
      <c r="N25" s="5"/>
      <c r="O25" s="5"/>
      <c r="P25" s="5">
        <v>1782</v>
      </c>
      <c r="Q25" s="5">
        <v>1794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</row>
    <row r="26" spans="2:78" x14ac:dyDescent="0.2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</row>
    <row r="27" spans="2:78" x14ac:dyDescent="0.25">
      <c r="B27" t="s">
        <v>45</v>
      </c>
      <c r="C27" s="5"/>
      <c r="D27" s="5"/>
      <c r="E27" s="5"/>
      <c r="F27" s="5"/>
      <c r="G27" s="9" t="e">
        <f t="shared" ref="G27:I27" si="42">+G3/C3-1</f>
        <v>#DIV/0!</v>
      </c>
      <c r="H27" s="9" t="e">
        <f t="shared" si="42"/>
        <v>#DIV/0!</v>
      </c>
      <c r="I27" s="9" t="e">
        <f t="shared" si="42"/>
        <v>#DIV/0!</v>
      </c>
      <c r="J27" s="9">
        <f>+J3/F3-1</f>
        <v>9.6153846153846256E-2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</row>
    <row r="28" spans="2:78" x14ac:dyDescent="0.25">
      <c r="B28" t="s">
        <v>46</v>
      </c>
      <c r="C28" s="5"/>
      <c r="D28" s="5"/>
      <c r="E28" s="5"/>
      <c r="F28" s="5"/>
      <c r="G28" s="9" t="e">
        <f>+G6/C6-1</f>
        <v>#DIV/0!</v>
      </c>
      <c r="H28" s="9" t="e">
        <f>+H6/D6-1</f>
        <v>#DIV/0!</v>
      </c>
      <c r="I28" s="9" t="e">
        <f>+I6/E6-1</f>
        <v>#DIV/0!</v>
      </c>
      <c r="J28" s="9">
        <f>+J6/F6-1</f>
        <v>8.7902211037210076E-2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</row>
    <row r="29" spans="2:78" x14ac:dyDescent="0.25">
      <c r="B29" t="s">
        <v>47</v>
      </c>
      <c r="C29" s="5"/>
      <c r="D29" s="5"/>
      <c r="E29" s="5"/>
      <c r="F29" s="5"/>
      <c r="G29" s="9" t="e">
        <f>+G7/C7-1</f>
        <v>#DIV/0!</v>
      </c>
      <c r="H29" s="9" t="e">
        <f>+H7/D7-1</f>
        <v>#DIV/0!</v>
      </c>
      <c r="I29" s="9" t="e">
        <f>+I7/E7-1</f>
        <v>#DIV/0!</v>
      </c>
      <c r="J29" s="9">
        <f>+J7/F7-1</f>
        <v>0.91683366733466931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</row>
    <row r="30" spans="2:78" x14ac:dyDescent="0.25">
      <c r="B30" t="s">
        <v>48</v>
      </c>
      <c r="C30" s="5"/>
      <c r="D30" s="5"/>
      <c r="E30" s="5"/>
      <c r="F30" s="5"/>
      <c r="G30" s="9" t="e">
        <f t="shared" ref="G30:I30" si="43">+G10/C10-1</f>
        <v>#DIV/0!</v>
      </c>
      <c r="H30" s="9" t="e">
        <f t="shared" si="43"/>
        <v>#DIV/0!</v>
      </c>
      <c r="I30" s="9" t="e">
        <f t="shared" si="43"/>
        <v>#DIV/0!</v>
      </c>
      <c r="J30" s="9">
        <f t="shared" ref="J30" si="44">+J10/F10-1</f>
        <v>0.21399176954732502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</row>
    <row r="31" spans="2:78" x14ac:dyDescent="0.25">
      <c r="B31" t="s">
        <v>49</v>
      </c>
      <c r="C31" s="9" t="e">
        <f t="shared" ref="C31:J31" si="45">+C12/C10</f>
        <v>#DIV/0!</v>
      </c>
      <c r="D31" s="9" t="e">
        <f t="shared" si="45"/>
        <v>#DIV/0!</v>
      </c>
      <c r="E31" s="9" t="e">
        <f t="shared" si="45"/>
        <v>#DIV/0!</v>
      </c>
      <c r="F31" s="9">
        <f t="shared" si="45"/>
        <v>0.25605852766346593</v>
      </c>
      <c r="G31" s="9" t="e">
        <f t="shared" si="45"/>
        <v>#DIV/0!</v>
      </c>
      <c r="H31" s="9" t="e">
        <f t="shared" si="45"/>
        <v>#DIV/0!</v>
      </c>
      <c r="I31" s="9" t="e">
        <f t="shared" si="45"/>
        <v>#DIV/0!</v>
      </c>
      <c r="J31" s="9">
        <f>+J12/J10</f>
        <v>0.31274325172630257</v>
      </c>
      <c r="K31" s="5"/>
      <c r="L31" s="9" t="e">
        <f t="shared" ref="L31:Q31" si="46">+L12/L10</f>
        <v>#DIV/0!</v>
      </c>
      <c r="M31" s="9" t="e">
        <f t="shared" si="46"/>
        <v>#DIV/0!</v>
      </c>
      <c r="N31" s="9" t="e">
        <f t="shared" si="46"/>
        <v>#DIV/0!</v>
      </c>
      <c r="O31" s="9" t="e">
        <f t="shared" si="46"/>
        <v>#DIV/0!</v>
      </c>
      <c r="P31" s="9">
        <f t="shared" si="46"/>
        <v>0.2538653980232129</v>
      </c>
      <c r="Q31" s="9">
        <f t="shared" si="46"/>
        <v>0.29176027487775869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</row>
    <row r="32" spans="2:78" x14ac:dyDescent="0.25">
      <c r="B32" t="s">
        <v>50</v>
      </c>
      <c r="C32" s="9" t="e">
        <f t="shared" ref="C32:J32" si="47">+C14/C10</f>
        <v>#DIV/0!</v>
      </c>
      <c r="D32" s="9" t="e">
        <f t="shared" si="47"/>
        <v>#DIV/0!</v>
      </c>
      <c r="E32" s="9" t="e">
        <f t="shared" si="47"/>
        <v>#DIV/0!</v>
      </c>
      <c r="F32" s="9">
        <f t="shared" si="47"/>
        <v>1.9814052735863435E-2</v>
      </c>
      <c r="G32" s="9" t="e">
        <f t="shared" si="47"/>
        <v>#DIV/0!</v>
      </c>
      <c r="H32" s="9" t="e">
        <f t="shared" si="47"/>
        <v>#DIV/0!</v>
      </c>
      <c r="I32" s="9" t="e">
        <f t="shared" si="47"/>
        <v>#DIV/0!</v>
      </c>
      <c r="J32" s="9">
        <f>+J14/J10</f>
        <v>3.9171374764595104E-2</v>
      </c>
      <c r="K32" s="5"/>
      <c r="L32" s="9" t="e">
        <f t="shared" ref="L32:Q32" si="48">+L14/L10</f>
        <v>#DIV/0!</v>
      </c>
      <c r="M32" s="9" t="e">
        <f t="shared" si="48"/>
        <v>#DIV/0!</v>
      </c>
      <c r="N32" s="9" t="e">
        <f t="shared" si="48"/>
        <v>#DIV/0!</v>
      </c>
      <c r="O32" s="9" t="e">
        <f t="shared" si="48"/>
        <v>#DIV/0!</v>
      </c>
      <c r="P32" s="9">
        <f t="shared" si="48"/>
        <v>1.9398761432145348E-2</v>
      </c>
      <c r="Q32" s="9">
        <f t="shared" si="48"/>
        <v>1.4404651777454737E-2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</row>
    <row r="33" spans="2:78" x14ac:dyDescent="0.25">
      <c r="B33" t="s">
        <v>51</v>
      </c>
      <c r="C33" s="9" t="e">
        <f t="shared" ref="C33:J33" si="49">+C19/C18</f>
        <v>#DIV/0!</v>
      </c>
      <c r="D33" s="9" t="e">
        <f t="shared" si="49"/>
        <v>#DIV/0!</v>
      </c>
      <c r="E33" s="9" t="e">
        <f t="shared" si="49"/>
        <v>#DIV/0!</v>
      </c>
      <c r="F33" s="9">
        <f t="shared" si="49"/>
        <v>-5.0350877192982457</v>
      </c>
      <c r="G33" s="9" t="e">
        <f t="shared" si="49"/>
        <v>#DIV/0!</v>
      </c>
      <c r="H33" s="9" t="e">
        <f t="shared" si="49"/>
        <v>#DIV/0!</v>
      </c>
      <c r="I33" s="9" t="e">
        <f t="shared" si="49"/>
        <v>#DIV/0!</v>
      </c>
      <c r="J33" s="9">
        <f>+J19/J18</f>
        <v>0.53046594982078854</v>
      </c>
      <c r="K33" s="5"/>
      <c r="L33" s="9" t="e">
        <f t="shared" ref="L33:Q33" si="50">+L19/L18</f>
        <v>#DIV/0!</v>
      </c>
      <c r="M33" s="9" t="e">
        <f t="shared" si="50"/>
        <v>#DIV/0!</v>
      </c>
      <c r="N33" s="9" t="e">
        <f t="shared" si="50"/>
        <v>#DIV/0!</v>
      </c>
      <c r="O33" s="9" t="e">
        <f t="shared" si="50"/>
        <v>#DIV/0!</v>
      </c>
      <c r="P33" s="9">
        <f t="shared" si="50"/>
        <v>-1.3287671232876712</v>
      </c>
      <c r="Q33" s="9">
        <f t="shared" si="50"/>
        <v>0.86046511627906974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</row>
    <row r="34" spans="2:78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</row>
    <row r="35" spans="2:78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</row>
    <row r="36" spans="2:78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</row>
    <row r="37" spans="2:78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</row>
    <row r="38" spans="2:78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</row>
    <row r="39" spans="2:78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</row>
    <row r="40" spans="2:78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</row>
    <row r="41" spans="2:78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</row>
    <row r="42" spans="2:78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</row>
    <row r="43" spans="2:78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</row>
    <row r="44" spans="2:78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</row>
    <row r="45" spans="2:78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</row>
    <row r="46" spans="2:78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</row>
    <row r="47" spans="2:78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</row>
    <row r="48" spans="2:78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</row>
    <row r="49" spans="3:78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</row>
    <row r="50" spans="3:78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</row>
    <row r="51" spans="3:78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</row>
    <row r="52" spans="3:78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</row>
    <row r="53" spans="3:78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</row>
    <row r="54" spans="3:78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</row>
    <row r="55" spans="3:78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</row>
    <row r="56" spans="3:78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</row>
    <row r="57" spans="3:78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</row>
    <row r="58" spans="3:78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</row>
    <row r="59" spans="3:78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</row>
    <row r="60" spans="3:78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</row>
    <row r="61" spans="3:78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</row>
    <row r="62" spans="3:78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</row>
    <row r="63" spans="3:78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</row>
    <row r="64" spans="3:78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</row>
    <row r="65" spans="3:78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</row>
    <row r="66" spans="3:78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</row>
    <row r="67" spans="3:78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</row>
    <row r="68" spans="3:78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</row>
    <row r="69" spans="3:78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</row>
    <row r="70" spans="3:78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</row>
    <row r="71" spans="3:78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</row>
    <row r="72" spans="3:78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</row>
    <row r="73" spans="3:78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</row>
    <row r="74" spans="3:78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</row>
    <row r="75" spans="3:78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</row>
    <row r="76" spans="3:78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</row>
    <row r="77" spans="3:78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</row>
    <row r="78" spans="3:78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</row>
    <row r="79" spans="3:78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</row>
    <row r="80" spans="3:78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</row>
    <row r="81" spans="3:78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</row>
    <row r="82" spans="3:78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</row>
    <row r="83" spans="3:78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</row>
    <row r="84" spans="3:78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</row>
    <row r="85" spans="3:78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</row>
    <row r="86" spans="3:78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</row>
    <row r="87" spans="3:78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</row>
    <row r="88" spans="3:78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</row>
    <row r="89" spans="3:78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</row>
    <row r="90" spans="3:78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</row>
    <row r="91" spans="3:78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</row>
    <row r="92" spans="3:78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</row>
    <row r="93" spans="3:78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</row>
    <row r="94" spans="3:78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</row>
    <row r="95" spans="3:78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</row>
    <row r="96" spans="3:78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</row>
    <row r="97" spans="3:78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</row>
    <row r="98" spans="3:78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</row>
    <row r="99" spans="3:78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</row>
    <row r="100" spans="3:78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</row>
    <row r="101" spans="3:78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</row>
    <row r="102" spans="3:78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</row>
    <row r="103" spans="3:78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</row>
    <row r="104" spans="3:78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</row>
    <row r="105" spans="3:78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</row>
    <row r="106" spans="3:78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</row>
    <row r="107" spans="3:78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</row>
    <row r="108" spans="3:78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</row>
    <row r="109" spans="3:78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</row>
    <row r="110" spans="3:78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</row>
    <row r="111" spans="3:78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</row>
    <row r="112" spans="3:78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</row>
    <row r="113" spans="3:78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</row>
    <row r="114" spans="3:78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</row>
    <row r="115" spans="3:78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</row>
    <row r="116" spans="3:78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</row>
    <row r="117" spans="3:78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</row>
    <row r="118" spans="3:78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</row>
    <row r="119" spans="3:78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</row>
    <row r="120" spans="3:78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</row>
    <row r="121" spans="3:78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</row>
    <row r="122" spans="3:78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</row>
    <row r="123" spans="3:78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</row>
    <row r="124" spans="3:78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</row>
    <row r="125" spans="3:78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</row>
    <row r="126" spans="3:78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</row>
    <row r="127" spans="3:78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</row>
    <row r="128" spans="3:78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</row>
    <row r="129" spans="3:78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</row>
    <row r="130" spans="3:78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</row>
    <row r="131" spans="3:78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</row>
    <row r="132" spans="3:78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</row>
    <row r="133" spans="3:78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</row>
    <row r="134" spans="3:78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</row>
    <row r="135" spans="3:78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</row>
    <row r="136" spans="3:78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</row>
    <row r="137" spans="3:78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</row>
    <row r="138" spans="3:78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</row>
    <row r="139" spans="3:78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</row>
    <row r="140" spans="3:78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</row>
    <row r="141" spans="3:78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</row>
    <row r="142" spans="3:78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</row>
    <row r="143" spans="3:78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</row>
    <row r="144" spans="3:78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</row>
    <row r="145" spans="3:78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</row>
    <row r="146" spans="3:78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</row>
    <row r="147" spans="3:78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</row>
    <row r="148" spans="3:78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</row>
    <row r="149" spans="3:78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</row>
    <row r="150" spans="3:78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</row>
    <row r="151" spans="3:78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</row>
    <row r="152" spans="3:78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</row>
    <row r="153" spans="3:78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</row>
    <row r="154" spans="3:78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</row>
    <row r="155" spans="3:78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</row>
    <row r="156" spans="3:78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</row>
    <row r="157" spans="3:78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</row>
    <row r="158" spans="3:78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</row>
    <row r="159" spans="3:78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</row>
    <row r="160" spans="3:78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</row>
    <row r="161" spans="3:78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</row>
    <row r="162" spans="3:78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</row>
    <row r="163" spans="3:78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</row>
    <row r="164" spans="3:78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</row>
    <row r="165" spans="3:78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</row>
    <row r="166" spans="3:78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</row>
    <row r="167" spans="3:78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</row>
    <row r="168" spans="3:78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</row>
    <row r="169" spans="3:78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</row>
    <row r="170" spans="3:78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</row>
    <row r="171" spans="3:78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</row>
    <row r="172" spans="3:78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</row>
    <row r="173" spans="3:78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</row>
    <row r="174" spans="3:78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</row>
    <row r="175" spans="3:78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</row>
    <row r="176" spans="3:78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</row>
    <row r="177" spans="3:78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</row>
    <row r="178" spans="3:78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</row>
    <row r="179" spans="3:78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</row>
    <row r="180" spans="3:78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</row>
    <row r="181" spans="3:78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</row>
    <row r="182" spans="3:78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</row>
    <row r="183" spans="3:78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</row>
    <row r="184" spans="3:78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</row>
    <row r="185" spans="3:78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</row>
    <row r="186" spans="3:78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</row>
    <row r="187" spans="3:78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</row>
    <row r="188" spans="3:78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</row>
    <row r="189" spans="3:78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</row>
    <row r="190" spans="3:78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</row>
    <row r="191" spans="3:78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</row>
    <row r="192" spans="3:78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</row>
    <row r="193" spans="3:78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</row>
    <row r="194" spans="3:78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</row>
    <row r="195" spans="3:78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</row>
    <row r="196" spans="3:78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</row>
    <row r="197" spans="3:78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</row>
    <row r="198" spans="3:78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</row>
    <row r="199" spans="3:78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</row>
    <row r="200" spans="3:78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</row>
    <row r="201" spans="3:78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</row>
    <row r="202" spans="3:78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</row>
    <row r="203" spans="3:78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</row>
    <row r="204" spans="3:78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</row>
    <row r="205" spans="3:78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</row>
    <row r="206" spans="3:78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</row>
    <row r="207" spans="3:78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</row>
    <row r="208" spans="3:78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</row>
    <row r="209" spans="3:78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</row>
    <row r="210" spans="3:78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</row>
    <row r="211" spans="3:78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</row>
    <row r="212" spans="3:78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</row>
    <row r="213" spans="3:78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</row>
    <row r="214" spans="3:78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</row>
    <row r="215" spans="3:78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</row>
    <row r="216" spans="3:78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</row>
    <row r="217" spans="3:78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</row>
    <row r="218" spans="3:78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</row>
    <row r="219" spans="3:78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</row>
    <row r="220" spans="3:78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</row>
    <row r="221" spans="3:78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</row>
    <row r="222" spans="3:78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</row>
    <row r="223" spans="3:78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</row>
    <row r="224" spans="3:78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</row>
    <row r="225" spans="3:78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</row>
    <row r="226" spans="3:78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</row>
    <row r="227" spans="3:78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</row>
    <row r="228" spans="3:78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</row>
    <row r="229" spans="3:78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</row>
    <row r="230" spans="3:78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</row>
    <row r="231" spans="3:78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</row>
    <row r="232" spans="3:78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</row>
    <row r="233" spans="3:78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</row>
    <row r="234" spans="3:78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</row>
    <row r="235" spans="3:78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</row>
    <row r="236" spans="3:78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</row>
    <row r="237" spans="3:78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</row>
    <row r="238" spans="3:78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</row>
    <row r="239" spans="3:78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</row>
    <row r="240" spans="3:78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</row>
    <row r="241" spans="3:78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</row>
    <row r="242" spans="3:78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</row>
    <row r="243" spans="3:78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</row>
    <row r="244" spans="3:78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</row>
    <row r="245" spans="3:78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</row>
    <row r="246" spans="3:78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</row>
    <row r="247" spans="3:78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</row>
    <row r="248" spans="3:78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</row>
    <row r="249" spans="3:78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</row>
    <row r="250" spans="3:78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</row>
    <row r="251" spans="3:78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</row>
    <row r="252" spans="3:78" x14ac:dyDescent="0.2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</row>
    <row r="253" spans="3:78" x14ac:dyDescent="0.2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</row>
    <row r="254" spans="3:78" x14ac:dyDescent="0.2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</row>
    <row r="255" spans="3:78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</row>
    <row r="256" spans="3:78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</row>
    <row r="257" spans="3:78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</row>
    <row r="258" spans="3:78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</row>
    <row r="259" spans="3:78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</row>
    <row r="260" spans="3:78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</row>
    <row r="261" spans="3:78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</row>
    <row r="262" spans="3:78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</row>
    <row r="263" spans="3:78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</row>
    <row r="264" spans="3:78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</row>
    <row r="265" spans="3:78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</row>
    <row r="266" spans="3:78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</row>
    <row r="267" spans="3:78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</row>
    <row r="268" spans="3:78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</row>
    <row r="269" spans="3:78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</row>
    <row r="270" spans="3:78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</row>
    <row r="271" spans="3:78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</row>
    <row r="272" spans="3:78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</row>
    <row r="273" spans="3:78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</row>
    <row r="274" spans="3:78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</row>
    <row r="275" spans="3:78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</row>
    <row r="276" spans="3:78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</row>
    <row r="277" spans="3:78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</row>
    <row r="278" spans="3:78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</row>
    <row r="279" spans="3:78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</row>
    <row r="280" spans="3:78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</row>
    <row r="281" spans="3:78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</row>
    <row r="282" spans="3:78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</row>
    <row r="283" spans="3:78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</row>
    <row r="284" spans="3:78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</row>
    <row r="285" spans="3:78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</row>
    <row r="286" spans="3:78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</row>
    <row r="287" spans="3:78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</row>
    <row r="288" spans="3:78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</row>
    <row r="289" spans="3:78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</row>
    <row r="290" spans="3:78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</row>
    <row r="291" spans="3:78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</row>
    <row r="292" spans="3:78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</row>
    <row r="293" spans="3:78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</row>
    <row r="294" spans="3:78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</row>
    <row r="295" spans="3:78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</row>
    <row r="296" spans="3:78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</row>
    <row r="297" spans="3:78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</row>
    <row r="298" spans="3:78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</row>
    <row r="299" spans="3:78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</row>
    <row r="300" spans="3:78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</row>
    <row r="301" spans="3:78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</row>
    <row r="302" spans="3:78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</row>
    <row r="303" spans="3:78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</row>
    <row r="304" spans="3:78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</row>
    <row r="305" spans="3:78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</row>
    <row r="306" spans="3:78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</row>
    <row r="307" spans="3:78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</row>
    <row r="308" spans="3:78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</row>
    <row r="309" spans="3:78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</row>
    <row r="310" spans="3:78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</row>
    <row r="311" spans="3:78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</row>
    <row r="312" spans="3:78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</row>
    <row r="313" spans="3:78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</row>
    <row r="314" spans="3:78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</row>
    <row r="315" spans="3:78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</row>
    <row r="316" spans="3:78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</row>
    <row r="317" spans="3:78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</row>
    <row r="318" spans="3:78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</row>
    <row r="319" spans="3:78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</row>
    <row r="320" spans="3:78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</row>
    <row r="321" spans="3:78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</row>
    <row r="322" spans="3:78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</row>
    <row r="323" spans="3:78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</row>
    <row r="324" spans="3:78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</row>
    <row r="325" spans="3:78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</row>
    <row r="326" spans="3:78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</row>
    <row r="327" spans="3:78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</row>
    <row r="328" spans="3:78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</row>
    <row r="329" spans="3:78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</row>
    <row r="330" spans="3:78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</row>
    <row r="331" spans="3:78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</row>
    <row r="332" spans="3:78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</row>
    <row r="333" spans="3:78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</row>
    <row r="334" spans="3:78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</row>
    <row r="335" spans="3:78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</row>
    <row r="336" spans="3:78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</row>
    <row r="337" spans="3:78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</row>
    <row r="338" spans="3:78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</row>
    <row r="339" spans="3:78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</row>
    <row r="340" spans="3:78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</row>
    <row r="341" spans="3:78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</row>
    <row r="342" spans="3:78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</row>
    <row r="343" spans="3:78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</row>
    <row r="344" spans="3:78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</row>
    <row r="345" spans="3:78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</row>
    <row r="346" spans="3:78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</row>
    <row r="347" spans="3:78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</row>
    <row r="348" spans="3:78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</row>
    <row r="349" spans="3:78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</row>
    <row r="350" spans="3:78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</row>
    <row r="351" spans="3:78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</row>
    <row r="352" spans="3:78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</row>
    <row r="353" spans="3:78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</row>
    <row r="354" spans="3:78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</row>
    <row r="355" spans="3:78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</row>
    <row r="356" spans="3:78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</row>
    <row r="357" spans="3:78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</row>
    <row r="358" spans="3:78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</row>
    <row r="359" spans="3:78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</row>
    <row r="360" spans="3:78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</row>
    <row r="361" spans="3:78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</row>
    <row r="362" spans="3:78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</row>
    <row r="363" spans="3:78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</row>
    <row r="364" spans="3:78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</row>
    <row r="365" spans="3:78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</row>
    <row r="366" spans="3:78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</row>
    <row r="367" spans="3:78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</row>
    <row r="368" spans="3:78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</row>
    <row r="369" spans="3:78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</row>
    <row r="370" spans="3:78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</row>
    <row r="371" spans="3:78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</row>
    <row r="372" spans="3:78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</row>
    <row r="373" spans="3:78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</row>
    <row r="374" spans="3:78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</row>
    <row r="375" spans="3:78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</row>
    <row r="376" spans="3:78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</row>
    <row r="377" spans="3:78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</row>
    <row r="378" spans="3:78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</row>
    <row r="379" spans="3:78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</row>
    <row r="380" spans="3:78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</row>
    <row r="381" spans="3:78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</row>
    <row r="382" spans="3:78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</row>
    <row r="383" spans="3:78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</row>
    <row r="384" spans="3:78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</row>
    <row r="385" spans="3:78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</row>
    <row r="386" spans="3:78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</row>
    <row r="387" spans="3:78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</row>
    <row r="388" spans="3:78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</row>
    <row r="389" spans="3:78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</row>
    <row r="390" spans="3:78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</row>
    <row r="391" spans="3:78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</row>
    <row r="392" spans="3:78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</row>
    <row r="393" spans="3:78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</row>
    <row r="394" spans="3:78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</row>
    <row r="395" spans="3:78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</row>
    <row r="396" spans="3:78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</row>
    <row r="397" spans="3:78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</row>
    <row r="398" spans="3:78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</row>
    <row r="399" spans="3:78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</row>
    <row r="400" spans="3:78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</row>
    <row r="401" spans="3:78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</row>
    <row r="402" spans="3:78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</row>
    <row r="403" spans="3:78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</row>
    <row r="404" spans="3:78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</row>
    <row r="405" spans="3:78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</row>
    <row r="406" spans="3:78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</row>
    <row r="407" spans="3:78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</row>
    <row r="408" spans="3:78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</row>
    <row r="409" spans="3:78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</row>
    <row r="410" spans="3:78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</row>
    <row r="411" spans="3:78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</row>
    <row r="412" spans="3:78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</row>
    <row r="413" spans="3:78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</row>
    <row r="414" spans="3:78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</row>
    <row r="415" spans="3:78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</row>
    <row r="416" spans="3:78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</row>
    <row r="417" spans="3:78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</row>
    <row r="418" spans="3:78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</row>
  </sheetData>
  <hyperlinks>
    <hyperlink ref="A1" location="Main!A1" display="Main" xr:uid="{459631F2-5B53-4A5D-86E1-6AB041DBF3E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2025-03-15T12:49:17Z</dcterms:created>
  <dcterms:modified xsi:type="dcterms:W3CDTF">2025-03-15T13:13:09Z</dcterms:modified>
</cp:coreProperties>
</file>