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863597C-EA60-4F1B-A203-25C8012F1B65}" xr6:coauthVersionLast="47" xr6:coauthVersionMax="47" xr10:uidLastSave="{00000000-0000-0000-0000-000000000000}"/>
  <bookViews>
    <workbookView xWindow="19095" yWindow="0" windowWidth="19410" windowHeight="20925" xr2:uid="{6715A156-F918-4D58-9060-1C5E19574F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O22" i="2"/>
  <c r="N22" i="2"/>
  <c r="M22" i="2"/>
  <c r="L22" i="2"/>
  <c r="Q22" i="2"/>
  <c r="N20" i="2"/>
  <c r="M20" i="2"/>
  <c r="L20" i="2"/>
  <c r="Q20" i="2"/>
  <c r="P20" i="2"/>
  <c r="O20" i="2"/>
  <c r="P18" i="2"/>
  <c r="N18" i="2"/>
  <c r="M18" i="2"/>
  <c r="L18" i="2"/>
  <c r="Q18" i="2"/>
  <c r="P13" i="2"/>
  <c r="O13" i="2"/>
  <c r="O18" i="2" s="1"/>
  <c r="N13" i="2"/>
  <c r="M13" i="2"/>
  <c r="L13" i="2"/>
  <c r="Q13" i="2"/>
  <c r="P9" i="2"/>
  <c r="O9" i="2"/>
  <c r="N9" i="2"/>
  <c r="M9" i="2"/>
  <c r="L9" i="2"/>
  <c r="Q9" i="2"/>
  <c r="H7" i="1"/>
  <c r="H4" i="1"/>
</calcChain>
</file>

<file path=xl/sharedStrings.xml><?xml version="1.0" encoding="utf-8"?>
<sst xmlns="http://schemas.openxmlformats.org/spreadsheetml/2006/main" count="53" uniqueCount="49">
  <si>
    <t>CRI</t>
  </si>
  <si>
    <t>Carters</t>
  </si>
  <si>
    <t>numbers in mio USD</t>
  </si>
  <si>
    <t>IR</t>
  </si>
  <si>
    <t>Price</t>
  </si>
  <si>
    <t>MC</t>
  </si>
  <si>
    <t>Shares</t>
  </si>
  <si>
    <t>Cash</t>
  </si>
  <si>
    <t>Debt</t>
  </si>
  <si>
    <t>EV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</si>
  <si>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</si>
  <si>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</si>
  <si>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</si>
  <si>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</si>
  <si>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</si>
  <si>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</si>
  <si>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</si>
  <si>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</si>
  <si>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</si>
  <si>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</si>
  <si>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</si>
  <si>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</si>
  <si>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</si>
  <si>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</si>
  <si>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</si>
  <si>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Founded: 1865</t>
  </si>
  <si>
    <t>Notes</t>
  </si>
  <si>
    <t>Children appereal and accessoires</t>
  </si>
  <si>
    <t>Brands:</t>
  </si>
  <si>
    <t>Carter's, OshKosh, Skip Hop, Little Planet, Child of Mine</t>
  </si>
  <si>
    <t>Employee Count: 15.350</t>
  </si>
  <si>
    <t>US Whole Sale</t>
  </si>
  <si>
    <t>US Retail</t>
  </si>
  <si>
    <t xml:space="preserve">International </t>
  </si>
  <si>
    <t>Revenue</t>
  </si>
  <si>
    <t>COGS</t>
  </si>
  <si>
    <t>Gross Profit</t>
  </si>
  <si>
    <t>Royalty Income</t>
  </si>
  <si>
    <t>SG&amp;A</t>
  </si>
  <si>
    <t>Asset Impairment</t>
  </si>
  <si>
    <t>Operating Income</t>
  </si>
  <si>
    <t>Interest Expense</t>
  </si>
  <si>
    <t>Interest Income</t>
  </si>
  <si>
    <t>Extinguishment of Debt</t>
  </si>
  <si>
    <t>Pretax Income</t>
  </si>
  <si>
    <t>Tax Expense</t>
  </si>
  <si>
    <t>Net Income</t>
  </si>
  <si>
    <t>Other Expenses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</si>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</sst>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3" fillId="0" borderId="0" xfId="0" applyFont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9643-0E62-4E16-B114-A0BCD0115E29}">
  <dimension ref="A1:I14"/>
  <sheetViews>
    <sheetView tabSelected="1" zoomScale="200" zoomScaleNormal="200" workbookViewId="0">
      <selection activeCell="H8" sqref="H8"/>
    </sheetView>
  </sheetViews>
  <sheetFormatPr defaultRowHeight="15" x14ac:dyDescent="0.25"/>
  <cols>
    <col min="1" max="1" width="4.28515625" customWidth="1"/>
  </cols>
  <sheetData>
    <row r="1" spans="1:9" x14ac:dyDescent="0.25">
      <c r="A1" s="1" t="s">
        <v>1</v>
      </c>
    </row>
    <row r="2" spans="1:9" x14ac:dyDescent="0.25">
      <c r="A2" t="s">
        <v>2</v>
      </c>
      <c r="G2" t="s">
        <v>4</v>
      </c>
      <c r="H2" s="2">
        <v>41.42</v>
      </c>
    </row>
    <row r="3" spans="1:9" x14ac:dyDescent="0.25">
      <c r="G3" t="s">
        <v>6</v>
      </c>
      <c r="H3" s="2">
        <v>36.010750000000002</v>
      </c>
      <c r="I3" s="3" t="s">
        <v>10</v>
      </c>
    </row>
    <row r="4" spans="1:9" x14ac:dyDescent="0.25">
      <c r="B4" t="s">
        <v>0</v>
      </c>
      <c r="G4" t="s">
        <v>5</v>
      </c>
      <c r="H4" s="2">
        <f>+H2*H3</f>
        <v>1491.5652650000002</v>
      </c>
    </row>
    <row r="5" spans="1:9" x14ac:dyDescent="0.25">
      <c r="B5" t="s">
        <v>3</v>
      </c>
      <c r="G5" t="s">
        <v>7</v>
      </c>
      <c r="H5" s="2">
        <v>412.92599999999999</v>
      </c>
      <c r="I5" s="3" t="s">
        <v>10</v>
      </c>
    </row>
    <row r="6" spans="1:9" x14ac:dyDescent="0.25">
      <c r="G6" t="s">
        <v>8</v>
      </c>
      <c r="H6" s="2">
        <v>498.12</v>
      </c>
      <c r="I6" s="3" t="s">
        <v>10</v>
      </c>
    </row>
    <row r="7" spans="1:9" x14ac:dyDescent="0.25">
      <c r="G7" t="s">
        <v>9</v>
      </c>
      <c r="H7" s="2">
        <f>+H4-H5+H6</f>
        <v>1576.7592650000001</v>
      </c>
    </row>
    <row r="9" spans="1:9" x14ac:dyDescent="0.25">
      <c r="G9" t="s">
        <v>25</v>
      </c>
    </row>
    <row r="10" spans="1:9" x14ac:dyDescent="0.25">
      <c r="B10" t="s">
        <v>28</v>
      </c>
      <c r="G10" t="s">
        <v>30</v>
      </c>
    </row>
    <row r="11" spans="1:9" x14ac:dyDescent="0.25">
      <c r="B11" t="s">
        <v>29</v>
      </c>
    </row>
    <row r="13" spans="1:9" x14ac:dyDescent="0.25">
      <c r="B13" s="5" t="s">
        <v>26</v>
      </c>
    </row>
    <row r="14" spans="1:9" x14ac:dyDescent="0.25">
      <c r="B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F5BC-E1F6-4DFB-9C9E-0433A7905549}">
  <dimension ref="A1:BC381"/>
  <sheetViews>
    <sheetView zoomScale="200" zoomScaleNormal="2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O24" sqref="O24"/>
    </sheetView>
  </sheetViews>
  <sheetFormatPr defaultRowHeight="15" x14ac:dyDescent="0.25"/>
  <cols>
    <col min="1" max="1" width="5.42578125" bestFit="1" customWidth="1"/>
    <col min="2" max="2" width="23.5703125" customWidth="1"/>
  </cols>
  <sheetData>
    <row r="1" spans="1:55" x14ac:dyDescent="0.25">
      <c r="A1" s="4" t="s">
        <v>11</v>
      </c>
    </row>
    <row r="2" spans="1:55" x14ac:dyDescent="0.25">
      <c r="C2" s="3" t="s">
        <v>12</v>
      </c>
      <c r="D2" s="3" t="s">
        <v>13</v>
      </c>
      <c r="E2" s="3" t="s">
        <v>14</v>
      </c>
      <c r="F2" s="3" t="s">
        <v>10</v>
      </c>
      <c r="G2" s="3" t="s">
        <v>15</v>
      </c>
      <c r="H2" s="3" t="s">
        <v>16</v>
      </c>
      <c r="I2" s="3" t="s">
        <v>17</v>
      </c>
      <c r="J2" s="3" t="s">
        <v>18</v>
      </c>
      <c r="K2" s="3"/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</row>
    <row r="3" spans="1:55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B4" t="s">
        <v>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v>1501.78</v>
      </c>
      <c r="Q4" s="2">
        <v>1417.1079999999999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5">
      <c r="B5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1014.5839999999999</v>
      </c>
      <c r="Q5" s="2">
        <v>1021.396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5">
      <c r="B6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429.23</v>
      </c>
      <c r="Q6" s="2">
        <v>405.59800000000001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5">
      <c r="B7" s="1" t="s">
        <v>34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>
        <v>3212.7330000000002</v>
      </c>
      <c r="P7" s="6">
        <v>2945.5940000000001</v>
      </c>
      <c r="Q7" s="6">
        <v>2844.1019999999999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5">
      <c r="B8" t="s">
        <v>35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1740.375</v>
      </c>
      <c r="P8" s="2">
        <v>1549.6590000000001</v>
      </c>
      <c r="Q8" s="2">
        <v>1478.9359999999999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5">
      <c r="B9" t="s">
        <v>36</v>
      </c>
      <c r="C9" s="2"/>
      <c r="D9" s="2"/>
      <c r="E9" s="2"/>
      <c r="F9" s="2"/>
      <c r="G9" s="2"/>
      <c r="H9" s="2"/>
      <c r="I9" s="2"/>
      <c r="J9" s="2"/>
      <c r="K9" s="2"/>
      <c r="L9" s="2">
        <f t="shared" ref="L9:P9" si="0">+L7-L8</f>
        <v>0</v>
      </c>
      <c r="M9" s="2">
        <f t="shared" si="0"/>
        <v>0</v>
      </c>
      <c r="N9" s="2">
        <f t="shared" si="0"/>
        <v>0</v>
      </c>
      <c r="O9" s="2">
        <f t="shared" si="0"/>
        <v>1472.3580000000002</v>
      </c>
      <c r="P9" s="2">
        <f t="shared" si="0"/>
        <v>1395.9349999999999</v>
      </c>
      <c r="Q9" s="2">
        <f>+Q7-Q8</f>
        <v>1365.1659999999999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5">
      <c r="B10" t="s">
        <v>37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25.82</v>
      </c>
      <c r="P10" s="2">
        <v>21.41</v>
      </c>
      <c r="Q10" s="2">
        <v>19.251000000000001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B11" t="s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1110.0070000000001</v>
      </c>
      <c r="P11" s="2">
        <v>1093.94</v>
      </c>
      <c r="Q11" s="2">
        <v>1099.6890000000001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B12" t="s">
        <v>39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v>9</v>
      </c>
      <c r="P12" s="2">
        <v>0</v>
      </c>
      <c r="Q12" s="2">
        <v>30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5">
      <c r="B13" t="s">
        <v>40</v>
      </c>
      <c r="C13" s="2"/>
      <c r="D13" s="2"/>
      <c r="E13" s="2"/>
      <c r="F13" s="2"/>
      <c r="G13" s="2"/>
      <c r="H13" s="2"/>
      <c r="I13" s="2"/>
      <c r="J13" s="2"/>
      <c r="K13" s="2"/>
      <c r="L13" s="2">
        <f t="shared" ref="L13:P13" si="1">+L9+L10-SUM(L11:L12)</f>
        <v>0</v>
      </c>
      <c r="M13" s="2">
        <f t="shared" si="1"/>
        <v>0</v>
      </c>
      <c r="N13" s="2">
        <f t="shared" si="1"/>
        <v>0</v>
      </c>
      <c r="O13" s="2">
        <f t="shared" si="1"/>
        <v>379.17100000000005</v>
      </c>
      <c r="P13" s="2">
        <f t="shared" si="1"/>
        <v>323.40499999999997</v>
      </c>
      <c r="Q13" s="2">
        <f>+Q9+Q10-SUM(Q11:Q12)</f>
        <v>254.72799999999984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5">
      <c r="B14" t="s">
        <v>41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42.780999999999999</v>
      </c>
      <c r="P14" s="2">
        <v>33.972999999999999</v>
      </c>
      <c r="Q14" s="2">
        <v>31.331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B15" t="s">
        <v>42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1.2609999999999999</v>
      </c>
      <c r="P15" s="2">
        <v>4.7759999999999998</v>
      </c>
      <c r="Q15" s="2">
        <v>11.039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5">
      <c r="B16" t="s">
        <v>47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0.97499999999999998</v>
      </c>
      <c r="P16" s="2">
        <v>-8.0340000000000007</v>
      </c>
      <c r="Q16" s="2">
        <v>3.6269999999999998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2:55" x14ac:dyDescent="0.25">
      <c r="B17" t="s">
        <v>43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19.940000000000001</v>
      </c>
      <c r="P17" s="2">
        <v>0</v>
      </c>
      <c r="Q17" s="2"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2:55" x14ac:dyDescent="0.25">
      <c r="B18" t="s">
        <v>44</v>
      </c>
      <c r="C18" s="2"/>
      <c r="D18" s="2"/>
      <c r="E18" s="2"/>
      <c r="F18" s="2"/>
      <c r="G18" s="2"/>
      <c r="H18" s="2"/>
      <c r="I18" s="2"/>
      <c r="J18" s="2"/>
      <c r="K18" s="2"/>
      <c r="L18" s="2">
        <f t="shared" ref="L18:P18" si="2">+L13-L14+L15-L16-L17</f>
        <v>0</v>
      </c>
      <c r="M18" s="2">
        <f t="shared" si="2"/>
        <v>0</v>
      </c>
      <c r="N18" s="2">
        <f t="shared" si="2"/>
        <v>0</v>
      </c>
      <c r="O18" s="2">
        <f t="shared" si="2"/>
        <v>316.73600000000005</v>
      </c>
      <c r="P18" s="2">
        <f t="shared" si="2"/>
        <v>302.24199999999996</v>
      </c>
      <c r="Q18" s="2">
        <f>+Q13-Q14+Q15-Q16-Q17</f>
        <v>230.80899999999983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2:55" x14ac:dyDescent="0.25">
      <c r="B19" t="s">
        <v>45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66.697999999999993</v>
      </c>
      <c r="P19" s="2">
        <v>69.742000000000004</v>
      </c>
      <c r="Q19" s="2">
        <v>45.3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2:55" x14ac:dyDescent="0.25">
      <c r="B20" t="s">
        <v>46</v>
      </c>
      <c r="C20" s="2"/>
      <c r="D20" s="2"/>
      <c r="E20" s="2"/>
      <c r="F20" s="2"/>
      <c r="G20" s="2"/>
      <c r="H20" s="2"/>
      <c r="I20" s="2"/>
      <c r="J20" s="2"/>
      <c r="K20" s="2"/>
      <c r="L20" s="2">
        <f t="shared" ref="L20:N20" si="3">+L18-L19</f>
        <v>0</v>
      </c>
      <c r="M20" s="2">
        <f t="shared" si="3"/>
        <v>0</v>
      </c>
      <c r="N20" s="2">
        <f t="shared" si="3"/>
        <v>0</v>
      </c>
      <c r="O20" s="2">
        <f>+O18-O19</f>
        <v>250.03800000000007</v>
      </c>
      <c r="P20" s="2">
        <f t="shared" ref="P20:Q20" si="4">+P18-P19</f>
        <v>232.49999999999994</v>
      </c>
      <c r="Q20" s="2">
        <f t="shared" si="4"/>
        <v>185.50899999999984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2:5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2:55" x14ac:dyDescent="0.25">
      <c r="B22" t="s">
        <v>48</v>
      </c>
      <c r="C22" s="2"/>
      <c r="D22" s="2"/>
      <c r="E22" s="2"/>
      <c r="F22" s="2"/>
      <c r="G22" s="2"/>
      <c r="H22" s="2"/>
      <c r="I22" s="2"/>
      <c r="J22" s="2"/>
      <c r="K22" s="2"/>
      <c r="L22" s="7" t="e">
        <f t="shared" ref="L22:P22" si="5">+L20/L23</f>
        <v>#DIV/0!</v>
      </c>
      <c r="M22" s="7" t="e">
        <f t="shared" si="5"/>
        <v>#DIV/0!</v>
      </c>
      <c r="N22" s="7" t="e">
        <f t="shared" si="5"/>
        <v>#DIV/0!</v>
      </c>
      <c r="O22" s="7">
        <f t="shared" si="5"/>
        <v>6.6336921456180846</v>
      </c>
      <c r="P22" s="7">
        <f t="shared" si="5"/>
        <v>6.3609366154963727</v>
      </c>
      <c r="Q22" s="7">
        <f>+Q20/Q23</f>
        <v>5.1470236317384721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2:55" x14ac:dyDescent="0.25">
      <c r="B23" t="s">
        <v>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37.692132000000001</v>
      </c>
      <c r="P23" s="2">
        <v>36.551220999999998</v>
      </c>
      <c r="Q23" s="2">
        <v>36.041995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2:5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2:5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2:5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2:5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2:5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2:5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2:5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2:5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2:5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3:5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3:5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3:5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3:5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3:5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3:5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3:5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3:5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3:5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3:5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3:5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3:5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3:5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3:5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3:5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3:5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:5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:5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:5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:5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:5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:5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:5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:5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:5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:5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:5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:5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:5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:5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:5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:5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:5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:5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:5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:5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:5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:5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:5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:5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:5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:5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:5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:5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:5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:5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:5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:5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:5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:5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:5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:5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:5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:5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:5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:5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:5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:5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:5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:5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:5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:5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:5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:5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:5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:5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:5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:5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:5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:5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:5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:5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:5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:5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:5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:5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:5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:5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:5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:5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:5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:5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:5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:5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:5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:5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:5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:5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:5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:5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:5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:5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:5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:5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:5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:5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:5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:5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:5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:5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:5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:5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:5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:5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:5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:5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:5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:5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:5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:5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:5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:5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:5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:5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:5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:5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:5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:5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:5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:5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:5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:5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:5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:5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:5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:5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:5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:5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:5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:5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:5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:5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:5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:5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:5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:5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:5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:5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:5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:5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:5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:5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:5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:5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:5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:5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:5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:5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:5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:5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:5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:5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:5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:5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:5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:5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:5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:5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:5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:5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:5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:5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:5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:5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:5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:5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:5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:5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:5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:5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:5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:5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:5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:5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:5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:5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:5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:5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:5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:5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:5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:5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:5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:5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:5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:5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:5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:5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:5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:5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:5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:5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:5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:5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:5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:5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:5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:5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:5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:5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:5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:5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:5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:5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:5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:5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:5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:5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:5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:5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:5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:5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:5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:5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:5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:5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:5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:5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:5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:5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:5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:5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:5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:5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:5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:5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:5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:5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:5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:5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:5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:5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:5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:5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:5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:5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:5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:5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:5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:5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:5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:5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:5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:5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:5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:5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:5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:5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:5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:5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:5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:5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:5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:5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:5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:5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:5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:5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:5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:5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:5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:5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:5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:5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:5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:5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:5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:5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:5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:5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:5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:5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:5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:5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:5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:5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:5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:5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:5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:5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:5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:5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:5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:5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:5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:5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:5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:5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:5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:5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:5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:5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:5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:5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3:5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3:5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3:5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3:5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3:5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3:5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3:5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3:5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3:5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3:5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3:5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3:5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3:5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3:5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3:5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3:5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3:5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3:5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3:5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3:5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3:5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3:5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3:5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3:5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3:5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3:5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3:5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3:5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3:5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3:5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3:5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3:5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3:5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3:5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3:5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3:5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3:5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3:5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3:5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3:5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3:5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3:5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3:5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3:5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3:5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3:5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3:5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3:5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3:5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3:5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3:5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3:5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3:5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3:5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3:5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</sheetData>
  <hyperlinks>
    <hyperlink ref="A1" location="Main!A1" display="Main" xr:uid="{BD71C515-A579-490C-9082-39AF3F1552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2025-03-11T17:39:31Z</dcterms:created>
  <dcterms:modified xsi:type="dcterms:W3CDTF">2025-03-11T17:56:23Z</dcterms:modified>
</cp:coreProperties>
</file>