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991BC28-8933-4C1D-8676-94B08506B051}" xr6:coauthVersionLast="47" xr6:coauthVersionMax="47" xr10:uidLastSave="{00000000-0000-0000-0000-000000000000}"/>
  <bookViews>
    <workbookView xWindow="-105" yWindow="0" windowWidth="19410" windowHeight="20925" xr2:uid="{AEBF823D-7219-4C80-9D04-AC171D3186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H31" i="2"/>
  <c r="G31" i="2"/>
  <c r="F31" i="2"/>
  <c r="E31" i="2"/>
  <c r="D31" i="2"/>
  <c r="C31" i="2"/>
  <c r="I31" i="2"/>
  <c r="J32" i="2"/>
  <c r="H32" i="2"/>
  <c r="G32" i="2"/>
  <c r="F32" i="2"/>
  <c r="E32" i="2"/>
  <c r="D32" i="2"/>
  <c r="C32" i="2"/>
  <c r="I32" i="2"/>
  <c r="J30" i="2"/>
  <c r="H30" i="2"/>
  <c r="G30" i="2"/>
  <c r="F30" i="2"/>
  <c r="E30" i="2"/>
  <c r="D30" i="2"/>
  <c r="C30" i="2"/>
  <c r="J29" i="2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I30" i="2"/>
  <c r="I29" i="2"/>
  <c r="I28" i="2"/>
  <c r="J27" i="2"/>
  <c r="H27" i="2"/>
  <c r="G27" i="2"/>
  <c r="J26" i="2"/>
  <c r="H26" i="2"/>
  <c r="G26" i="2"/>
  <c r="J25" i="2"/>
  <c r="H25" i="2"/>
  <c r="G25" i="2"/>
  <c r="I27" i="2"/>
  <c r="I26" i="2"/>
  <c r="I25" i="2"/>
  <c r="J22" i="2"/>
  <c r="H22" i="2"/>
  <c r="G22" i="2"/>
  <c r="F22" i="2"/>
  <c r="E22" i="2"/>
  <c r="D22" i="2"/>
  <c r="C22" i="2"/>
  <c r="I22" i="2"/>
  <c r="J20" i="2"/>
  <c r="H20" i="2"/>
  <c r="G20" i="2"/>
  <c r="F20" i="2"/>
  <c r="E20" i="2"/>
  <c r="D20" i="2"/>
  <c r="C20" i="2"/>
  <c r="I20" i="2"/>
  <c r="J18" i="2"/>
  <c r="H18" i="2"/>
  <c r="G18" i="2"/>
  <c r="F18" i="2"/>
  <c r="E18" i="2"/>
  <c r="D18" i="2"/>
  <c r="C18" i="2"/>
  <c r="I18" i="2"/>
  <c r="J14" i="2"/>
  <c r="H14" i="2"/>
  <c r="G14" i="2"/>
  <c r="F14" i="2"/>
  <c r="D14" i="2"/>
  <c r="C14" i="2"/>
  <c r="J8" i="2"/>
  <c r="H8" i="2"/>
  <c r="G8" i="2"/>
  <c r="F8" i="2"/>
  <c r="E8" i="2"/>
  <c r="E14" i="2" s="1"/>
  <c r="D8" i="2"/>
  <c r="C8" i="2"/>
  <c r="I14" i="2"/>
  <c r="I8" i="2"/>
  <c r="J5" i="2"/>
  <c r="H5" i="2"/>
  <c r="G5" i="2"/>
  <c r="F5" i="2"/>
  <c r="E5" i="2"/>
  <c r="D5" i="2"/>
  <c r="C5" i="2"/>
  <c r="I5" i="2"/>
  <c r="G7" i="1"/>
  <c r="G6" i="1"/>
  <c r="G5" i="1"/>
  <c r="G4" i="1"/>
</calcChain>
</file>

<file path=xl/sharedStrings.xml><?xml version="1.0" encoding="utf-8"?>
<sst xmlns="http://schemas.openxmlformats.org/spreadsheetml/2006/main" count="50" uniqueCount="46">
  <si>
    <t>CSCO</t>
  </si>
  <si>
    <t>IR</t>
  </si>
  <si>
    <t>Cisco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</si>
  <si>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</si>
  <si>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</si>
  <si>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</si>
  <si>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</si>
  <si>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</si>
  <si>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</si>
  <si>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</si>
  <si>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</si>
  <si>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</si>
  <si>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</si>
  <si>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</si>
  <si>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</si>
  <si>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</si>
  <si>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</si>
  <si>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</si>
  <si>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</si>
  <si>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</t>
  </si>
  <si>
    <t>Services</t>
  </si>
  <si>
    <t>Revenue</t>
  </si>
  <si>
    <t>Cost of Products</t>
  </si>
  <si>
    <t>Cost of Services</t>
  </si>
  <si>
    <t>Gross Profit</t>
  </si>
  <si>
    <t>R&amp;D</t>
  </si>
  <si>
    <t>S&amp;M</t>
  </si>
  <si>
    <t>G&amp;A</t>
  </si>
  <si>
    <t xml:space="preserve">Amortization </t>
  </si>
  <si>
    <t>Restructuring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</si>
  <si>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</si>
  <si>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</si>
  <si>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</si>
  <si>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</si>
  <si>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</si>
  <si>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</si>
  <si>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</si>
  <si>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</si>
  <si>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Product Growth</t>
  </si>
  <si>
    <t>Services Growth</t>
  </si>
  <si>
    <t>Product GM</t>
  </si>
  <si>
    <t>Services GM</t>
  </si>
  <si>
    <t xml:space="preserve">Gross Margin </t>
  </si>
  <si>
    <t xml:space="preserve">Operating Margin 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</si>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</sst>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076-73C5-46DF-BF0E-D3CB0E4D0796}">
  <dimension ref="A1:H7"/>
  <sheetViews>
    <sheetView tabSelected="1" zoomScale="200" zoomScaleNormal="200" workbookViewId="0">
      <selection activeCell="G6" sqref="G6"/>
    </sheetView>
  </sheetViews>
  <sheetFormatPr defaultRowHeight="15" x14ac:dyDescent="0.25"/>
  <cols>
    <col min="1" max="1" width="3.5703125" customWidth="1"/>
  </cols>
  <sheetData>
    <row r="1" spans="1:8" x14ac:dyDescent="0.25">
      <c r="A1" s="1" t="s">
        <v>2</v>
      </c>
    </row>
    <row r="2" spans="1:8" x14ac:dyDescent="0.25">
      <c r="A2" t="s">
        <v>3</v>
      </c>
      <c r="F2" t="s">
        <v>4</v>
      </c>
      <c r="G2">
        <v>58.74</v>
      </c>
    </row>
    <row r="3" spans="1:8" x14ac:dyDescent="0.25">
      <c r="F3" t="s">
        <v>5</v>
      </c>
      <c r="G3" s="3">
        <v>3982.7582600000001</v>
      </c>
      <c r="H3" s="4" t="s">
        <v>10</v>
      </c>
    </row>
    <row r="4" spans="1:8" x14ac:dyDescent="0.25">
      <c r="B4" t="s">
        <v>0</v>
      </c>
      <c r="F4" t="s">
        <v>6</v>
      </c>
      <c r="G4" s="3">
        <f>+G2*G3</f>
        <v>233947.22019240001</v>
      </c>
    </row>
    <row r="5" spans="1:8" x14ac:dyDescent="0.25">
      <c r="B5" t="s">
        <v>1</v>
      </c>
      <c r="F5" t="s">
        <v>7</v>
      </c>
      <c r="G5" s="3">
        <f>9065+9606</f>
        <v>18671</v>
      </c>
      <c r="H5" s="4" t="s">
        <v>10</v>
      </c>
    </row>
    <row r="6" spans="1:8" x14ac:dyDescent="0.25">
      <c r="F6" t="s">
        <v>8</v>
      </c>
      <c r="G6" s="3">
        <f>12364+19623</f>
        <v>31987</v>
      </c>
      <c r="H6" s="4" t="s">
        <v>10</v>
      </c>
    </row>
    <row r="7" spans="1:8" x14ac:dyDescent="0.25">
      <c r="F7" t="s">
        <v>9</v>
      </c>
      <c r="G7" s="3">
        <f>+G4-G5+G6</f>
        <v>247263.22019240001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DC66-B6BF-4E4D-B861-0B7EBC1D9284}">
  <dimension ref="A1:X272"/>
  <sheetViews>
    <sheetView zoomScale="200" zoomScaleNormal="2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RowHeight="15" x14ac:dyDescent="0.25"/>
  <cols>
    <col min="1" max="1" width="5.42578125" bestFit="1" customWidth="1"/>
    <col min="2" max="2" width="23.5703125" customWidth="1"/>
  </cols>
  <sheetData>
    <row r="1" spans="1:24" x14ac:dyDescent="0.25">
      <c r="A1" s="5" t="s">
        <v>11</v>
      </c>
    </row>
    <row r="2" spans="1:2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4" x14ac:dyDescent="0.25">
      <c r="B3" t="s">
        <v>19</v>
      </c>
      <c r="C3" s="3"/>
      <c r="D3" s="3"/>
      <c r="E3" s="3">
        <v>11139</v>
      </c>
      <c r="F3" s="3"/>
      <c r="G3" s="3"/>
      <c r="H3" s="3"/>
      <c r="I3" s="3">
        <v>10114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B4" t="s">
        <v>20</v>
      </c>
      <c r="C4" s="3"/>
      <c r="D4" s="3"/>
      <c r="E4" s="3">
        <v>3529</v>
      </c>
      <c r="F4" s="3"/>
      <c r="G4" s="3"/>
      <c r="H4" s="3"/>
      <c r="I4" s="3">
        <v>3727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B5" s="1" t="s">
        <v>21</v>
      </c>
      <c r="C5" s="6">
        <f t="shared" ref="C5:H5" si="0">SUM(C3:C4)</f>
        <v>0</v>
      </c>
      <c r="D5" s="6">
        <f t="shared" si="0"/>
        <v>0</v>
      </c>
      <c r="E5" s="6">
        <f t="shared" si="0"/>
        <v>14668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SUM(I3:I4)</f>
        <v>13841</v>
      </c>
      <c r="J5" s="6">
        <f t="shared" ref="J5" si="1">SUM(J3:J4)</f>
        <v>0</v>
      </c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B6" t="s">
        <v>22</v>
      </c>
      <c r="C6" s="3"/>
      <c r="D6" s="3"/>
      <c r="E6" s="3">
        <v>3957</v>
      </c>
      <c r="F6" s="3"/>
      <c r="G6" s="3"/>
      <c r="H6" s="3"/>
      <c r="I6" s="3">
        <v>3526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B7" t="s">
        <v>23</v>
      </c>
      <c r="C7" s="3"/>
      <c r="D7" s="3"/>
      <c r="E7" s="3">
        <v>1154</v>
      </c>
      <c r="F7" s="3"/>
      <c r="G7" s="3"/>
      <c r="H7" s="3"/>
      <c r="I7" s="3">
        <v>1194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B8" t="s">
        <v>24</v>
      </c>
      <c r="C8" s="3">
        <f t="shared" ref="C8:H8" si="2">+C5-SUM(C6:C7)</f>
        <v>0</v>
      </c>
      <c r="D8" s="3">
        <f t="shared" si="2"/>
        <v>0</v>
      </c>
      <c r="E8" s="3">
        <f t="shared" si="2"/>
        <v>9557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+I5-SUM(I6:I7)</f>
        <v>9121</v>
      </c>
      <c r="J8" s="3">
        <f t="shared" ref="J8" si="3">+J5-SUM(J6:J7)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B9" t="s">
        <v>25</v>
      </c>
      <c r="C9" s="3"/>
      <c r="D9" s="3"/>
      <c r="E9" s="3">
        <v>1913</v>
      </c>
      <c r="F9" s="3"/>
      <c r="G9" s="3"/>
      <c r="H9" s="3"/>
      <c r="I9" s="3">
        <v>2286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B10" t="s">
        <v>26</v>
      </c>
      <c r="C10" s="3"/>
      <c r="D10" s="3"/>
      <c r="E10" s="3">
        <v>2506</v>
      </c>
      <c r="F10" s="3"/>
      <c r="G10" s="3"/>
      <c r="H10" s="3"/>
      <c r="I10" s="3">
        <v>2752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B11" t="s">
        <v>27</v>
      </c>
      <c r="C11" s="3"/>
      <c r="D11" s="3"/>
      <c r="E11" s="3">
        <v>672</v>
      </c>
      <c r="F11" s="3"/>
      <c r="G11" s="3"/>
      <c r="H11" s="3"/>
      <c r="I11" s="3">
        <v>795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B12" t="s">
        <v>28</v>
      </c>
      <c r="C12" s="3"/>
      <c r="D12" s="3"/>
      <c r="E12" s="3">
        <v>67</v>
      </c>
      <c r="F12" s="3"/>
      <c r="G12" s="3"/>
      <c r="H12" s="3"/>
      <c r="I12" s="3">
        <v>265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B13" t="s">
        <v>29</v>
      </c>
      <c r="C13" s="3"/>
      <c r="D13" s="3"/>
      <c r="E13" s="3">
        <v>123</v>
      </c>
      <c r="F13" s="3"/>
      <c r="G13" s="3"/>
      <c r="H13" s="3"/>
      <c r="I13" s="3">
        <v>665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B14" t="s">
        <v>30</v>
      </c>
      <c r="C14" s="3">
        <f t="shared" ref="C14:H14" si="4">+C8-SUM(C9:C13)</f>
        <v>0</v>
      </c>
      <c r="D14" s="3">
        <f t="shared" si="4"/>
        <v>0</v>
      </c>
      <c r="E14" s="3">
        <f t="shared" si="4"/>
        <v>4276</v>
      </c>
      <c r="F14" s="3">
        <f t="shared" si="4"/>
        <v>0</v>
      </c>
      <c r="G14" s="3">
        <f t="shared" si="4"/>
        <v>0</v>
      </c>
      <c r="H14" s="3">
        <f t="shared" si="4"/>
        <v>0</v>
      </c>
      <c r="I14" s="3">
        <f>+I8-SUM(I9:I13)</f>
        <v>2358</v>
      </c>
      <c r="J14" s="3">
        <f t="shared" ref="J14" si="5">+J8-SUM(J9:J13)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B15" t="s">
        <v>31</v>
      </c>
      <c r="C15" s="3"/>
      <c r="D15" s="3"/>
      <c r="E15" s="3">
        <v>360</v>
      </c>
      <c r="F15" s="3"/>
      <c r="G15" s="3"/>
      <c r="H15" s="3"/>
      <c r="I15" s="3">
        <v>286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B16" t="s">
        <v>32</v>
      </c>
      <c r="C16" s="3"/>
      <c r="D16" s="3"/>
      <c r="E16" s="3">
        <v>111</v>
      </c>
      <c r="F16" s="3"/>
      <c r="G16" s="3"/>
      <c r="H16" s="3"/>
      <c r="I16" s="3">
        <v>418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x14ac:dyDescent="0.25">
      <c r="B17" t="s">
        <v>33</v>
      </c>
      <c r="C17" s="3"/>
      <c r="D17" s="3"/>
      <c r="E17" s="3">
        <v>-83</v>
      </c>
      <c r="F17" s="3"/>
      <c r="G17" s="3"/>
      <c r="H17" s="3"/>
      <c r="I17" s="3">
        <v>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x14ac:dyDescent="0.25">
      <c r="B18" t="s">
        <v>34</v>
      </c>
      <c r="C18" s="3">
        <f t="shared" ref="C18:H18" si="6">+C14+C15-C16+C17</f>
        <v>0</v>
      </c>
      <c r="D18" s="3">
        <f t="shared" si="6"/>
        <v>0</v>
      </c>
      <c r="E18" s="3">
        <f t="shared" si="6"/>
        <v>4442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+I14+I15-I16+I17</f>
        <v>2267</v>
      </c>
      <c r="J18" s="3">
        <f t="shared" ref="J18" si="7">+J14+J15-J16+J17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25">
      <c r="B19" t="s">
        <v>35</v>
      </c>
      <c r="C19" s="3"/>
      <c r="D19" s="3"/>
      <c r="E19" s="3">
        <v>804</v>
      </c>
      <c r="F19" s="3"/>
      <c r="G19" s="3"/>
      <c r="H19" s="3"/>
      <c r="I19" s="3">
        <v>-444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25">
      <c r="B20" t="s">
        <v>36</v>
      </c>
      <c r="C20" s="3">
        <f t="shared" ref="C20:H20" si="8">+C18-C19</f>
        <v>0</v>
      </c>
      <c r="D20" s="3">
        <f t="shared" si="8"/>
        <v>0</v>
      </c>
      <c r="E20" s="3">
        <f t="shared" si="8"/>
        <v>3638</v>
      </c>
      <c r="F20" s="3">
        <f t="shared" si="8"/>
        <v>0</v>
      </c>
      <c r="G20" s="3">
        <f t="shared" si="8"/>
        <v>0</v>
      </c>
      <c r="H20" s="3">
        <f t="shared" si="8"/>
        <v>0</v>
      </c>
      <c r="I20" s="3">
        <f>+I18-I19</f>
        <v>2711</v>
      </c>
      <c r="J20" s="3">
        <f t="shared" ref="J20" si="9">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x14ac:dyDescent="0.25">
      <c r="B22" t="s">
        <v>37</v>
      </c>
      <c r="C22" s="2" t="e">
        <f t="shared" ref="C22:H22" si="10">+C20/C23</f>
        <v>#DIV/0!</v>
      </c>
      <c r="D22" s="2" t="e">
        <f t="shared" si="10"/>
        <v>#DIV/0!</v>
      </c>
      <c r="E22" s="2">
        <f t="shared" si="10"/>
        <v>0.89672171555336455</v>
      </c>
      <c r="F22" s="2" t="e">
        <f t="shared" si="10"/>
        <v>#DIV/0!</v>
      </c>
      <c r="G22" s="2" t="e">
        <f t="shared" si="10"/>
        <v>#DIV/0!</v>
      </c>
      <c r="H22" s="2" t="e">
        <f t="shared" si="10"/>
        <v>#DIV/0!</v>
      </c>
      <c r="I22" s="2">
        <f>+I20/I23</f>
        <v>0.67944862155388475</v>
      </c>
      <c r="J22" s="2" t="e">
        <f t="shared" ref="J22" si="11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25">
      <c r="B23" t="s">
        <v>5</v>
      </c>
      <c r="C23" s="3"/>
      <c r="D23" s="3"/>
      <c r="E23" s="3">
        <v>4057</v>
      </c>
      <c r="F23" s="3"/>
      <c r="G23" s="3"/>
      <c r="H23" s="3"/>
      <c r="I23" s="3">
        <v>3990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x14ac:dyDescent="0.25">
      <c r="B25" t="s">
        <v>38</v>
      </c>
      <c r="C25" s="3"/>
      <c r="D25" s="3"/>
      <c r="E25" s="3"/>
      <c r="F25" s="3"/>
      <c r="G25" s="7" t="e">
        <f t="shared" ref="G25:H27" si="12">+G3/C3-1</f>
        <v>#DIV/0!</v>
      </c>
      <c r="H25" s="7" t="e">
        <f t="shared" si="12"/>
        <v>#DIV/0!</v>
      </c>
      <c r="I25" s="7">
        <f>+I3/E3-1</f>
        <v>-9.2019032229104902E-2</v>
      </c>
      <c r="J25" s="7" t="e">
        <f t="shared" ref="J25:J27" si="13">+J3/F3-1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x14ac:dyDescent="0.25">
      <c r="B26" t="s">
        <v>39</v>
      </c>
      <c r="C26" s="3"/>
      <c r="D26" s="3"/>
      <c r="E26" s="3"/>
      <c r="F26" s="3"/>
      <c r="G26" s="7" t="e">
        <f t="shared" si="12"/>
        <v>#DIV/0!</v>
      </c>
      <c r="H26" s="7" t="e">
        <f t="shared" si="12"/>
        <v>#DIV/0!</v>
      </c>
      <c r="I26" s="7">
        <f t="shared" ref="I26:I27" si="14">+I4/E4-1</f>
        <v>5.6106545763672466E-2</v>
      </c>
      <c r="J26" s="7" t="e">
        <f t="shared" si="13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25">
      <c r="B27" t="s">
        <v>45</v>
      </c>
      <c r="C27" s="3"/>
      <c r="D27" s="3"/>
      <c r="E27" s="3"/>
      <c r="F27" s="3"/>
      <c r="G27" s="7" t="e">
        <f t="shared" si="12"/>
        <v>#DIV/0!</v>
      </c>
      <c r="H27" s="7" t="e">
        <f t="shared" si="12"/>
        <v>#DIV/0!</v>
      </c>
      <c r="I27" s="7">
        <f t="shared" si="14"/>
        <v>-5.6381238069266426E-2</v>
      </c>
      <c r="J27" s="7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x14ac:dyDescent="0.25">
      <c r="B28" t="s">
        <v>40</v>
      </c>
      <c r="C28" s="7" t="e">
        <f t="shared" ref="C28:J28" si="15">+(C3-C6)/C3</f>
        <v>#DIV/0!</v>
      </c>
      <c r="D28" s="7" t="e">
        <f t="shared" si="15"/>
        <v>#DIV/0!</v>
      </c>
      <c r="E28" s="7">
        <f t="shared" si="15"/>
        <v>0.6447616482628602</v>
      </c>
      <c r="F28" s="7" t="e">
        <f t="shared" si="15"/>
        <v>#DIV/0!</v>
      </c>
      <c r="G28" s="7" t="e">
        <f t="shared" si="15"/>
        <v>#DIV/0!</v>
      </c>
      <c r="H28" s="7" t="e">
        <f t="shared" si="15"/>
        <v>#DIV/0!</v>
      </c>
      <c r="I28" s="7">
        <f>+(I3-I6)/I3</f>
        <v>0.65137433260826572</v>
      </c>
      <c r="J28" s="7" t="e">
        <f t="shared" ref="J28:J29" si="16">+(J3-J6)/J3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25">
      <c r="B29" t="s">
        <v>41</v>
      </c>
      <c r="C29" s="7" t="e">
        <f t="shared" ref="C29:J29" si="17">+(C4-C7)/C4</f>
        <v>#DIV/0!</v>
      </c>
      <c r="D29" s="7" t="e">
        <f t="shared" si="17"/>
        <v>#DIV/0!</v>
      </c>
      <c r="E29" s="7">
        <f t="shared" si="17"/>
        <v>0.67299518277132331</v>
      </c>
      <c r="F29" s="7" t="e">
        <f t="shared" si="17"/>
        <v>#DIV/0!</v>
      </c>
      <c r="G29" s="7" t="e">
        <f t="shared" si="17"/>
        <v>#DIV/0!</v>
      </c>
      <c r="H29" s="7" t="e">
        <f t="shared" si="17"/>
        <v>#DIV/0!</v>
      </c>
      <c r="I29" s="7">
        <f>+(I4-I7)/I4</f>
        <v>0.67963509525087207</v>
      </c>
      <c r="J29" s="7" t="e">
        <f t="shared" si="16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25">
      <c r="B30" t="s">
        <v>42</v>
      </c>
      <c r="C30" s="7" t="e">
        <f t="shared" ref="C30:J30" si="18">+C8/C5</f>
        <v>#DIV/0!</v>
      </c>
      <c r="D30" s="7" t="e">
        <f t="shared" si="18"/>
        <v>#DIV/0!</v>
      </c>
      <c r="E30" s="7">
        <f t="shared" si="18"/>
        <v>0.6515544041450777</v>
      </c>
      <c r="F30" s="7" t="e">
        <f t="shared" si="18"/>
        <v>#DIV/0!</v>
      </c>
      <c r="G30" s="7" t="e">
        <f t="shared" si="18"/>
        <v>#DIV/0!</v>
      </c>
      <c r="H30" s="7" t="e">
        <f t="shared" si="18"/>
        <v>#DIV/0!</v>
      </c>
      <c r="I30" s="7">
        <f>+I8/I5</f>
        <v>0.65898417744382631</v>
      </c>
      <c r="J30" s="7" t="e">
        <f t="shared" ref="J30" si="19">+J8/J5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25">
      <c r="B31" t="s">
        <v>43</v>
      </c>
      <c r="C31" s="7" t="e">
        <f t="shared" ref="C31:J31" si="20">+C14/C5</f>
        <v>#DIV/0!</v>
      </c>
      <c r="D31" s="7" t="e">
        <f t="shared" si="20"/>
        <v>#DIV/0!</v>
      </c>
      <c r="E31" s="7">
        <f t="shared" si="20"/>
        <v>0.2915189528224707</v>
      </c>
      <c r="F31" s="7" t="e">
        <f t="shared" si="20"/>
        <v>#DIV/0!</v>
      </c>
      <c r="G31" s="7" t="e">
        <f t="shared" si="20"/>
        <v>#DIV/0!</v>
      </c>
      <c r="H31" s="7" t="e">
        <f t="shared" si="20"/>
        <v>#DIV/0!</v>
      </c>
      <c r="I31" s="7">
        <f>+I14/I5</f>
        <v>0.17036341304819017</v>
      </c>
      <c r="J31" s="7" t="e">
        <f t="shared" ref="J31" si="21">+J14/J5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x14ac:dyDescent="0.25">
      <c r="B32" t="s">
        <v>44</v>
      </c>
      <c r="C32" s="7" t="e">
        <f>+C19/C18</f>
        <v>#DIV/0!</v>
      </c>
      <c r="D32" s="7" t="e">
        <f>+D19/D18</f>
        <v>#DIV/0!</v>
      </c>
      <c r="E32" s="7">
        <f>+E19/E18</f>
        <v>0.18099954975236379</v>
      </c>
      <c r="F32" s="7" t="e">
        <f>+F19/F18</f>
        <v>#DIV/0!</v>
      </c>
      <c r="G32" s="7" t="e">
        <f>+G19/G18</f>
        <v>#DIV/0!</v>
      </c>
      <c r="H32" s="7" t="e">
        <f>+H19/H18</f>
        <v>#DIV/0!</v>
      </c>
      <c r="I32" s="7">
        <f>+I19/I18</f>
        <v>-0.19585355094838994</v>
      </c>
      <c r="J32" s="7" t="e">
        <f>+J19/J18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3:2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3:2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3:2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3:2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3:2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3:2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3:2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3:2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3:2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3:2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3:2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3:2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3:2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3:2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3:2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3:2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3:2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3:2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3:2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3:2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3:2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3:2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3:2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3:2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3:2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3:2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3:2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3:2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3:2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3:2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3:2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3:2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3:2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3:2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3:2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3:2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3:2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3:2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3:2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3:2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3:2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3:2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3:2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3:2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3:2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3:2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3:2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</sheetData>
  <hyperlinks>
    <hyperlink ref="A1" location="Main!A1" display="Main" xr:uid="{90086314-2E3D-4887-AED2-543CCE2FE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2025-01-11T11:21:03Z</dcterms:created>
  <dcterms:modified xsi:type="dcterms:W3CDTF">2025-01-11T11:36:01Z</dcterms:modified>
</cp:coreProperties>
</file>