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D749C68-1327-4901-858B-58FE1D0315F3}" xr6:coauthVersionLast="47" xr6:coauthVersionMax="47" xr10:uidLastSave="{00000000-0000-0000-0000-000000000000}"/>
  <bookViews>
    <workbookView xWindow="19095" yWindow="0" windowWidth="19410" windowHeight="20925" xr2:uid="{A92ECB89-E878-4F1D-A3EF-13E90C4A413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9" i="2" l="1"/>
  <c r="P49" i="2"/>
  <c r="O49" i="2"/>
  <c r="N49" i="2"/>
  <c r="M49" i="2"/>
  <c r="L49" i="2"/>
  <c r="Q49" i="2"/>
  <c r="R48" i="2"/>
  <c r="P48" i="2"/>
  <c r="O48" i="2"/>
  <c r="N48" i="2"/>
  <c r="M48" i="2"/>
  <c r="L48" i="2"/>
  <c r="Q48" i="2"/>
  <c r="R47" i="2"/>
  <c r="P47" i="2"/>
  <c r="O47" i="2"/>
  <c r="N47" i="2"/>
  <c r="M47" i="2"/>
  <c r="L47" i="2"/>
  <c r="Q47" i="2"/>
  <c r="R46" i="2"/>
  <c r="R45" i="2"/>
  <c r="R44" i="2"/>
  <c r="R43" i="2"/>
  <c r="R42" i="2"/>
  <c r="R41" i="2"/>
  <c r="R40" i="2"/>
  <c r="R39" i="2"/>
  <c r="R38" i="2"/>
  <c r="P46" i="2"/>
  <c r="O46" i="2"/>
  <c r="N46" i="2"/>
  <c r="M46" i="2"/>
  <c r="L46" i="2"/>
  <c r="P45" i="2"/>
  <c r="O45" i="2"/>
  <c r="N45" i="2"/>
  <c r="M45" i="2"/>
  <c r="L45" i="2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Q46" i="2"/>
  <c r="Q45" i="2"/>
  <c r="Q44" i="2"/>
  <c r="Q43" i="2"/>
  <c r="Q42" i="2"/>
  <c r="Q41" i="2"/>
  <c r="Q40" i="2"/>
  <c r="Q39" i="2"/>
  <c r="P38" i="2"/>
  <c r="O38" i="2"/>
  <c r="N38" i="2"/>
  <c r="M38" i="2"/>
  <c r="L38" i="2"/>
  <c r="Q38" i="2"/>
  <c r="O28" i="2"/>
  <c r="R33" i="2"/>
  <c r="P33" i="2"/>
  <c r="N33" i="2"/>
  <c r="M33" i="2"/>
  <c r="L33" i="2"/>
  <c r="R31" i="2"/>
  <c r="P31" i="2"/>
  <c r="N31" i="2"/>
  <c r="M31" i="2"/>
  <c r="L31" i="2"/>
  <c r="R29" i="2"/>
  <c r="P29" i="2"/>
  <c r="N29" i="2"/>
  <c r="M29" i="2"/>
  <c r="L29" i="2"/>
  <c r="R25" i="2"/>
  <c r="P25" i="2"/>
  <c r="O25" i="2"/>
  <c r="O29" i="2" s="1"/>
  <c r="O31" i="2" s="1"/>
  <c r="O33" i="2" s="1"/>
  <c r="O35" i="2" s="1"/>
  <c r="N25" i="2"/>
  <c r="M25" i="2"/>
  <c r="L25" i="2"/>
  <c r="R15" i="2"/>
  <c r="P15" i="2"/>
  <c r="O15" i="2"/>
  <c r="N15" i="2"/>
  <c r="M15" i="2"/>
  <c r="L15" i="2"/>
  <c r="R35" i="2"/>
  <c r="P35" i="2"/>
  <c r="N35" i="2"/>
  <c r="M35" i="2"/>
  <c r="L35" i="2"/>
  <c r="Q25" i="2"/>
  <c r="Q29" i="2" s="1"/>
  <c r="Q31" i="2" s="1"/>
  <c r="Q33" i="2" s="1"/>
  <c r="Q35" i="2" s="1"/>
  <c r="Q15" i="2"/>
  <c r="I7" i="1"/>
  <c r="I6" i="1"/>
  <c r="I5" i="1"/>
  <c r="R4" i="2"/>
  <c r="P4" i="2"/>
  <c r="O4" i="2"/>
  <c r="N4" i="2"/>
  <c r="M4" i="2"/>
  <c r="L4" i="2"/>
  <c r="Q4" i="2"/>
  <c r="I4" i="1"/>
  <c r="I3" i="1"/>
</calcChain>
</file>

<file path=xl/sharedStrings.xml><?xml version="1.0" encoding="utf-8"?>
<sst xmlns="http://schemas.openxmlformats.org/spreadsheetml/2006/main" count="73" uniqueCount="68">
  <si>
    <t>Expedia Group</t>
  </si>
  <si>
    <t>EXPE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</si>
  <si>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</si>
  <si>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</si>
  <si>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</si>
  <si>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</si>
  <si>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</si>
  <si>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</si>
  <si>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</si>
  <si>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</si>
  <si>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Q424</t>
  </si>
  <si>
    <t>Main</t>
  </si>
  <si>
    <t>Q123</t>
  </si>
  <si>
    <t>Q223</t>
  </si>
  <si>
    <t>Q323</t>
  </si>
  <si>
    <t>Q423</t>
  </si>
  <si>
    <t>Q124</t>
  </si>
  <si>
    <t>Q224</t>
  </si>
  <si>
    <t>Q324</t>
  </si>
  <si>
    <t>FY19</t>
  </si>
  <si>
    <t>FY20</t>
  </si>
  <si>
    <t>FY21</t>
  </si>
  <si>
    <t>FY22</t>
  </si>
  <si>
    <t>FY23</t>
  </si>
  <si>
    <t>FY24</t>
  </si>
  <si>
    <t>FY25</t>
  </si>
  <si>
    <t>Revenue</t>
  </si>
  <si>
    <t>Gross Bookings</t>
  </si>
  <si>
    <t xml:space="preserve">Revenue Margin </t>
  </si>
  <si>
    <t>B2C</t>
  </si>
  <si>
    <t>B2B</t>
  </si>
  <si>
    <t>Trivag (third party)</t>
  </si>
  <si>
    <t>Lodging</t>
  </si>
  <si>
    <t>Air</t>
  </si>
  <si>
    <t>Advertising and media</t>
  </si>
  <si>
    <t>Other</t>
  </si>
  <si>
    <t>Cost of Sales</t>
  </si>
  <si>
    <t>Gross Profit</t>
  </si>
  <si>
    <t>S&amp;M direct</t>
  </si>
  <si>
    <t>S&amp;M indirect</t>
  </si>
  <si>
    <t>Technology and content</t>
  </si>
  <si>
    <t>G&amp;A</t>
  </si>
  <si>
    <t>D&amp;A</t>
  </si>
  <si>
    <t>Impairment of goodwill</t>
  </si>
  <si>
    <t>Impairment of intangibles</t>
  </si>
  <si>
    <t>Legal reserves</t>
  </si>
  <si>
    <t>Restructuring charges</t>
  </si>
  <si>
    <t>Operating Income</t>
  </si>
  <si>
    <t>Interest Income</t>
  </si>
  <si>
    <t>Interest Expense</t>
  </si>
  <si>
    <t>Pretax Income</t>
  </si>
  <si>
    <t>Tax Expense</t>
  </si>
  <si>
    <t>Net Income</t>
  </si>
  <si>
    <t>Loss to minority interest</t>
  </si>
  <si>
    <t>EPS</t>
  </si>
  <si>
    <t>Net Income to Company</t>
  </si>
  <si>
    <t>Gross Booking Growth</t>
  </si>
  <si>
    <t>B2C Growth</t>
  </si>
  <si>
    <t>B2B Growth</t>
  </si>
  <si>
    <t>trivago Growth</t>
  </si>
  <si>
    <t>Lodging Growth</t>
  </si>
  <si>
    <t>Air Growth</t>
  </si>
  <si>
    <t>Advertising Growth</t>
  </si>
  <si>
    <t>Other Growth</t>
  </si>
  <si>
    <t>Revenue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</si>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</sst>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3" fontId="2" fillId="0" borderId="0" xfId="0" applyNumberFormat="1" applyFont="1"/>
    <xf numFmtId="9" fontId="0" fillId="0" borderId="0" xfId="1" applyFont="1"/>
    <xf numFmtId="165" fontId="0" fillId="0" borderId="0" xfId="1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.expediagroup.com/investors/investors-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66FE-438A-4BC7-A694-D1DB4D76DF27}">
  <dimension ref="A1:J7"/>
  <sheetViews>
    <sheetView tabSelected="1" topLeftCell="B1" zoomScale="200" zoomScaleNormal="200" workbookViewId="0">
      <selection activeCell="H4" sqref="H4"/>
    </sheetView>
  </sheetViews>
  <sheetFormatPr defaultRowHeight="15" x14ac:dyDescent="0.25"/>
  <cols>
    <col min="1" max="1" width="4.5703125" customWidth="1"/>
  </cols>
  <sheetData>
    <row r="1" spans="1:10" x14ac:dyDescent="0.25">
      <c r="A1" s="1" t="s">
        <v>0</v>
      </c>
    </row>
    <row r="2" spans="1:10" x14ac:dyDescent="0.25">
      <c r="A2" t="s">
        <v>2</v>
      </c>
      <c r="H2" t="s">
        <v>4</v>
      </c>
      <c r="I2">
        <v>195.81</v>
      </c>
    </row>
    <row r="3" spans="1:10" x14ac:dyDescent="0.25">
      <c r="H3" t="s">
        <v>5</v>
      </c>
      <c r="I3" s="4">
        <f>123.333622+5.523452</f>
        <v>128.85707400000001</v>
      </c>
      <c r="J3" s="6" t="s">
        <v>10</v>
      </c>
    </row>
    <row r="4" spans="1:10" x14ac:dyDescent="0.25">
      <c r="B4" t="s">
        <v>1</v>
      </c>
      <c r="H4" t="s">
        <v>6</v>
      </c>
      <c r="I4" s="4">
        <f>+I2*I3</f>
        <v>25231.503659940001</v>
      </c>
    </row>
    <row r="5" spans="1:10" x14ac:dyDescent="0.25">
      <c r="B5" s="5" t="s">
        <v>3</v>
      </c>
      <c r="H5" t="s">
        <v>7</v>
      </c>
      <c r="I5" s="4">
        <f>4183+1391+300</f>
        <v>5874</v>
      </c>
      <c r="J5" s="6" t="s">
        <v>10</v>
      </c>
    </row>
    <row r="6" spans="1:10" x14ac:dyDescent="0.25">
      <c r="H6" t="s">
        <v>8</v>
      </c>
      <c r="I6" s="4">
        <f>1043+5223</f>
        <v>6266</v>
      </c>
      <c r="J6" s="6" t="s">
        <v>10</v>
      </c>
    </row>
    <row r="7" spans="1:10" x14ac:dyDescent="0.25">
      <c r="H7" t="s">
        <v>9</v>
      </c>
      <c r="I7" s="4">
        <f>+I4+I6-I5</f>
        <v>25623.503659940001</v>
      </c>
    </row>
  </sheetData>
  <hyperlinks>
    <hyperlink ref="B5" r:id="rId1" xr:uid="{A8C1A092-7422-4A72-85B5-EF9C827E37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A572-181E-4D5D-BB36-943DEE7363E8}">
  <dimension ref="A1:BM527"/>
  <sheetViews>
    <sheetView zoomScale="200" zoomScaleNormal="200" workbookViewId="0">
      <pane xSplit="2" ySplit="2" topLeftCell="L27" activePane="bottomRight" state="frozen"/>
      <selection pane="topRight" activeCell="C1" sqref="C1"/>
      <selection pane="bottomLeft" activeCell="A3" sqref="A3"/>
      <selection pane="bottomRight" activeCell="R49" sqref="L49:R49"/>
    </sheetView>
  </sheetViews>
  <sheetFormatPr defaultRowHeight="15" x14ac:dyDescent="0.25"/>
  <cols>
    <col min="1" max="1" width="5.42578125" bestFit="1" customWidth="1"/>
    <col min="2" max="2" width="27.28515625" customWidth="1"/>
  </cols>
  <sheetData>
    <row r="1" spans="1:65" x14ac:dyDescent="0.25">
      <c r="A1" s="5" t="s">
        <v>11</v>
      </c>
    </row>
    <row r="2" spans="1:65" x14ac:dyDescent="0.25"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10</v>
      </c>
      <c r="K2" s="6"/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</row>
    <row r="3" spans="1:65" x14ac:dyDescent="0.25">
      <c r="B3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>
        <v>95049</v>
      </c>
      <c r="P3" s="4">
        <v>104079</v>
      </c>
      <c r="Q3" s="4">
        <v>110921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x14ac:dyDescent="0.25">
      <c r="B4" t="s">
        <v>28</v>
      </c>
      <c r="C4" s="4"/>
      <c r="D4" s="4"/>
      <c r="E4" s="4"/>
      <c r="F4" s="4"/>
      <c r="G4" s="4"/>
      <c r="H4" s="4"/>
      <c r="I4" s="4"/>
      <c r="J4" s="4"/>
      <c r="K4" s="4"/>
      <c r="L4" s="9" t="e">
        <f t="shared" ref="L4:P4" si="0">+L13/L3</f>
        <v>#DIV/0!</v>
      </c>
      <c r="M4" s="9" t="e">
        <f t="shared" si="0"/>
        <v>#DIV/0!</v>
      </c>
      <c r="N4" s="9" t="e">
        <f t="shared" si="0"/>
        <v>#DIV/0!</v>
      </c>
      <c r="O4" s="9">
        <f t="shared" si="0"/>
        <v>0.12274721459457753</v>
      </c>
      <c r="P4" s="9">
        <f t="shared" si="0"/>
        <v>0.12335821827650151</v>
      </c>
      <c r="Q4" s="9">
        <f>+Q13/Q3</f>
        <v>0.12343018905347049</v>
      </c>
      <c r="R4" s="9" t="e">
        <f>+R13/R3</f>
        <v>#DIV/0!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25">
      <c r="B6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8741</v>
      </c>
      <c r="P6" s="4">
        <v>9113</v>
      </c>
      <c r="Q6" s="4">
        <v>9274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x14ac:dyDescent="0.25">
      <c r="B7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2546</v>
      </c>
      <c r="P7" s="4">
        <v>3388</v>
      </c>
      <c r="Q7" s="4">
        <v>4102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x14ac:dyDescent="0.25">
      <c r="B8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380</v>
      </c>
      <c r="P8" s="4">
        <v>338</v>
      </c>
      <c r="Q8" s="4">
        <v>315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x14ac:dyDescent="0.25">
      <c r="B9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8905</v>
      </c>
      <c r="P9" s="4">
        <v>10264</v>
      </c>
      <c r="Q9" s="4">
        <v>10950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x14ac:dyDescent="0.25">
      <c r="B10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362</v>
      </c>
      <c r="P10" s="4">
        <v>410</v>
      </c>
      <c r="Q10" s="4">
        <v>428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x14ac:dyDescent="0.25">
      <c r="B11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777</v>
      </c>
      <c r="P11" s="4">
        <v>821</v>
      </c>
      <c r="Q11" s="4">
        <v>954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x14ac:dyDescent="0.25">
      <c r="B12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1623</v>
      </c>
      <c r="P12" s="4">
        <v>1344</v>
      </c>
      <c r="Q12" s="4">
        <v>1359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25">
      <c r="B13" s="1" t="s">
        <v>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11667</v>
      </c>
      <c r="P13" s="7">
        <v>12839</v>
      </c>
      <c r="Q13" s="7">
        <v>13691</v>
      </c>
      <c r="R13" s="7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x14ac:dyDescent="0.25">
      <c r="B14" t="s">
        <v>36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1657</v>
      </c>
      <c r="P14" s="4">
        <v>1573</v>
      </c>
      <c r="Q14" s="4">
        <v>1443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25">
      <c r="B15" t="s">
        <v>37</v>
      </c>
      <c r="C15" s="4"/>
      <c r="D15" s="4"/>
      <c r="E15" s="4"/>
      <c r="F15" s="4"/>
      <c r="G15" s="4"/>
      <c r="H15" s="4"/>
      <c r="I15" s="4"/>
      <c r="J15" s="4"/>
      <c r="K15" s="4"/>
      <c r="L15" s="4">
        <f t="shared" ref="L15:P15" si="1">+L13-L14</f>
        <v>0</v>
      </c>
      <c r="M15" s="4">
        <f t="shared" si="1"/>
        <v>0</v>
      </c>
      <c r="N15" s="4">
        <f t="shared" si="1"/>
        <v>0</v>
      </c>
      <c r="O15" s="4">
        <f t="shared" si="1"/>
        <v>10010</v>
      </c>
      <c r="P15" s="4">
        <f t="shared" si="1"/>
        <v>11266</v>
      </c>
      <c r="Q15" s="4">
        <f>+Q13-Q14</f>
        <v>12248</v>
      </c>
      <c r="R15" s="4">
        <f t="shared" ref="R15" si="2">+R13-R14</f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x14ac:dyDescent="0.25">
      <c r="B16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5428</v>
      </c>
      <c r="P16" s="4">
        <v>6107</v>
      </c>
      <c r="Q16" s="4">
        <v>6846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2:65" x14ac:dyDescent="0.25">
      <c r="B17" t="s">
        <v>39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672</v>
      </c>
      <c r="P17" s="4">
        <v>756</v>
      </c>
      <c r="Q17" s="4">
        <v>781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2:65" x14ac:dyDescent="0.25">
      <c r="B18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1181</v>
      </c>
      <c r="P18" s="4">
        <v>1358</v>
      </c>
      <c r="Q18" s="4">
        <v>1314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2:65" x14ac:dyDescent="0.25">
      <c r="B19" t="s">
        <v>41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748</v>
      </c>
      <c r="P19" s="4">
        <v>771</v>
      </c>
      <c r="Q19" s="4">
        <v>805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2:65" x14ac:dyDescent="0.25">
      <c r="B20" t="s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792</v>
      </c>
      <c r="P20" s="4">
        <v>807</v>
      </c>
      <c r="Q20" s="4">
        <v>838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2:65" x14ac:dyDescent="0.25">
      <c r="B21" t="s">
        <v>43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0</v>
      </c>
      <c r="P21" s="4">
        <v>297</v>
      </c>
      <c r="Q21" s="4">
        <v>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2:65" x14ac:dyDescent="0.25">
      <c r="B22" t="s">
        <v>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81</v>
      </c>
      <c r="P22" s="4">
        <v>129</v>
      </c>
      <c r="Q22" s="4">
        <v>147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2:65" x14ac:dyDescent="0.25">
      <c r="B2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23</v>
      </c>
      <c r="P23" s="4">
        <v>8</v>
      </c>
      <c r="Q23" s="4">
        <v>118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2:65" x14ac:dyDescent="0.25">
      <c r="B24" t="s">
        <v>46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0</v>
      </c>
      <c r="P24" s="4">
        <v>0</v>
      </c>
      <c r="Q24" s="4">
        <v>80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2:65" x14ac:dyDescent="0.25">
      <c r="B25" t="s">
        <v>47</v>
      </c>
      <c r="C25" s="4"/>
      <c r="D25" s="4"/>
      <c r="E25" s="4"/>
      <c r="F25" s="4"/>
      <c r="G25" s="4"/>
      <c r="H25" s="4"/>
      <c r="I25" s="4"/>
      <c r="J25" s="4"/>
      <c r="K25" s="4"/>
      <c r="L25" s="4">
        <f t="shared" ref="L25:P25" si="3">+L15-SUM(L16:L24)</f>
        <v>0</v>
      </c>
      <c r="M25" s="4">
        <f t="shared" si="3"/>
        <v>0</v>
      </c>
      <c r="N25" s="4">
        <f t="shared" si="3"/>
        <v>0</v>
      </c>
      <c r="O25" s="4">
        <f t="shared" si="3"/>
        <v>1085</v>
      </c>
      <c r="P25" s="4">
        <f t="shared" si="3"/>
        <v>1033</v>
      </c>
      <c r="Q25" s="4">
        <f>+Q15-SUM(Q16:Q24)</f>
        <v>1319</v>
      </c>
      <c r="R25" s="4">
        <f t="shared" ref="R25" si="4">+R15-SUM(R16:R24)</f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2:65" x14ac:dyDescent="0.25">
      <c r="B26" t="s">
        <v>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60</v>
      </c>
      <c r="P26" s="4">
        <v>207</v>
      </c>
      <c r="Q26" s="4">
        <v>235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2:65" x14ac:dyDescent="0.25">
      <c r="B27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277</v>
      </c>
      <c r="P27" s="4">
        <v>245</v>
      </c>
      <c r="Q27" s="4">
        <v>246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2:65" x14ac:dyDescent="0.25">
      <c r="B28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f>49-379</f>
        <v>-330</v>
      </c>
      <c r="P28" s="4">
        <v>23</v>
      </c>
      <c r="Q28" s="4">
        <v>234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2:65" x14ac:dyDescent="0.25">
      <c r="B29" t="s">
        <v>50</v>
      </c>
      <c r="C29" s="4"/>
      <c r="D29" s="4"/>
      <c r="E29" s="4"/>
      <c r="F29" s="4"/>
      <c r="G29" s="4"/>
      <c r="H29" s="4"/>
      <c r="I29" s="4"/>
      <c r="J29" s="4"/>
      <c r="K29" s="4"/>
      <c r="L29" s="4">
        <f t="shared" ref="L29:P29" si="5">+L25-L27+L26+L28</f>
        <v>0</v>
      </c>
      <c r="M29" s="4">
        <f t="shared" si="5"/>
        <v>0</v>
      </c>
      <c r="N29" s="4">
        <f t="shared" si="5"/>
        <v>0</v>
      </c>
      <c r="O29" s="4">
        <f t="shared" si="5"/>
        <v>538</v>
      </c>
      <c r="P29" s="4">
        <f t="shared" si="5"/>
        <v>1018</v>
      </c>
      <c r="Q29" s="4">
        <f>+Q25-Q27+Q26+Q28</f>
        <v>1542</v>
      </c>
      <c r="R29" s="4">
        <f t="shared" ref="R29" si="6">+R25-R27+R26+R28</f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2:65" x14ac:dyDescent="0.25">
      <c r="B30" t="s">
        <v>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195</v>
      </c>
      <c r="P30" s="4">
        <v>330</v>
      </c>
      <c r="Q30" s="4">
        <v>318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2:65" x14ac:dyDescent="0.25">
      <c r="B31" t="s">
        <v>52</v>
      </c>
      <c r="C31" s="4"/>
      <c r="D31" s="4"/>
      <c r="E31" s="4"/>
      <c r="F31" s="4"/>
      <c r="G31" s="4"/>
      <c r="H31" s="4"/>
      <c r="I31" s="4"/>
      <c r="J31" s="4"/>
      <c r="K31" s="4"/>
      <c r="L31" s="4">
        <f t="shared" ref="L31:P31" si="7">+L29-L30</f>
        <v>0</v>
      </c>
      <c r="M31" s="4">
        <f t="shared" si="7"/>
        <v>0</v>
      </c>
      <c r="N31" s="4">
        <f t="shared" si="7"/>
        <v>0</v>
      </c>
      <c r="O31" s="4">
        <f t="shared" si="7"/>
        <v>343</v>
      </c>
      <c r="P31" s="4">
        <f t="shared" si="7"/>
        <v>688</v>
      </c>
      <c r="Q31" s="4">
        <f>+Q29-Q30</f>
        <v>1224</v>
      </c>
      <c r="R31" s="4">
        <f t="shared" ref="R31" si="8">+R29-R30</f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2:65" x14ac:dyDescent="0.25">
      <c r="B32" t="s">
        <v>53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9</v>
      </c>
      <c r="P32" s="4">
        <v>109</v>
      </c>
      <c r="Q32" s="4">
        <v>10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2:65" x14ac:dyDescent="0.25">
      <c r="B33" t="s">
        <v>55</v>
      </c>
      <c r="C33" s="4"/>
      <c r="D33" s="4"/>
      <c r="E33" s="4"/>
      <c r="F33" s="4"/>
      <c r="G33" s="4"/>
      <c r="H33" s="4"/>
      <c r="I33" s="4"/>
      <c r="J33" s="4"/>
      <c r="K33" s="4"/>
      <c r="L33" s="4">
        <f t="shared" ref="L33:P33" si="9">+L31+L32</f>
        <v>0</v>
      </c>
      <c r="M33" s="4">
        <f t="shared" si="9"/>
        <v>0</v>
      </c>
      <c r="N33" s="4">
        <f t="shared" si="9"/>
        <v>0</v>
      </c>
      <c r="O33" s="4">
        <f t="shared" si="9"/>
        <v>352</v>
      </c>
      <c r="P33" s="4">
        <f t="shared" si="9"/>
        <v>797</v>
      </c>
      <c r="Q33" s="4">
        <f>+Q31+Q32</f>
        <v>1234</v>
      </c>
      <c r="R33" s="4">
        <f t="shared" ref="R33" si="10">+R31+R32</f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2:65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2:65" x14ac:dyDescent="0.25">
      <c r="B35" t="s">
        <v>54</v>
      </c>
      <c r="C35" s="4"/>
      <c r="D35" s="4"/>
      <c r="E35" s="4"/>
      <c r="F35" s="4"/>
      <c r="G35" s="4"/>
      <c r="H35" s="4"/>
      <c r="I35" s="4"/>
      <c r="J35" s="4"/>
      <c r="K35" s="4"/>
      <c r="L35" s="2" t="e">
        <f t="shared" ref="L35:P35" si="11">+L33/L36</f>
        <v>#DIV/0!</v>
      </c>
      <c r="M35" s="2" t="e">
        <f t="shared" si="11"/>
        <v>#DIV/0!</v>
      </c>
      <c r="N35" s="2" t="e">
        <f t="shared" si="11"/>
        <v>#DIV/0!</v>
      </c>
      <c r="O35" s="2">
        <f t="shared" si="11"/>
        <v>2.2467320261437909</v>
      </c>
      <c r="P35" s="2">
        <f t="shared" si="11"/>
        <v>5.4978029482571893</v>
      </c>
      <c r="Q35" s="2">
        <f>+Q33/Q36</f>
        <v>9.3888855073345923</v>
      </c>
      <c r="R35" s="2" t="e">
        <f t="shared" ref="R35" si="12">+R33/R36</f>
        <v>#DIV/0!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2:65" x14ac:dyDescent="0.25">
      <c r="B36" t="s">
        <v>5</v>
      </c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>
        <v>156.672</v>
      </c>
      <c r="P36" s="3">
        <v>144.96700000000001</v>
      </c>
      <c r="Q36" s="3">
        <v>131.43199999999999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2:65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2:65" x14ac:dyDescent="0.25">
      <c r="B38" t="s">
        <v>56</v>
      </c>
      <c r="C38" s="4"/>
      <c r="D38" s="4"/>
      <c r="E38" s="4"/>
      <c r="F38" s="4"/>
      <c r="G38" s="4"/>
      <c r="H38" s="4"/>
      <c r="I38" s="4"/>
      <c r="J38" s="4"/>
      <c r="K38" s="4"/>
      <c r="L38" s="8" t="e">
        <f t="shared" ref="L38:Q38" si="13">+L3/K3-1</f>
        <v>#DIV/0!</v>
      </c>
      <c r="M38" s="8" t="e">
        <f t="shared" si="13"/>
        <v>#DIV/0!</v>
      </c>
      <c r="N38" s="8" t="e">
        <f t="shared" si="13"/>
        <v>#DIV/0!</v>
      </c>
      <c r="O38" s="8" t="e">
        <f t="shared" si="13"/>
        <v>#DIV/0!</v>
      </c>
      <c r="P38" s="8">
        <f t="shared" si="13"/>
        <v>9.5003629706782888E-2</v>
      </c>
      <c r="Q38" s="8">
        <f>+Q3/P3-1</f>
        <v>6.5738525543097115E-2</v>
      </c>
      <c r="R38" s="8">
        <f>+R3/Q3-1</f>
        <v>-1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2:65" x14ac:dyDescent="0.25">
      <c r="B39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8" t="e">
        <f t="shared" ref="L39:Q46" si="14">+L6/K6-1</f>
        <v>#DIV/0!</v>
      </c>
      <c r="M39" s="8" t="e">
        <f t="shared" si="14"/>
        <v>#DIV/0!</v>
      </c>
      <c r="N39" s="8" t="e">
        <f t="shared" si="14"/>
        <v>#DIV/0!</v>
      </c>
      <c r="O39" s="8" t="e">
        <f t="shared" si="14"/>
        <v>#DIV/0!</v>
      </c>
      <c r="P39" s="8">
        <f t="shared" si="14"/>
        <v>4.2558059718567742E-2</v>
      </c>
      <c r="Q39" s="8">
        <f>+Q6/P6-1</f>
        <v>1.7667069022275772E-2</v>
      </c>
      <c r="R39" s="8">
        <f>+R6/Q6-1</f>
        <v>-1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2:65" x14ac:dyDescent="0.25">
      <c r="B40" t="s">
        <v>58</v>
      </c>
      <c r="C40" s="4"/>
      <c r="D40" s="4"/>
      <c r="E40" s="4"/>
      <c r="F40" s="4"/>
      <c r="G40" s="4"/>
      <c r="H40" s="4"/>
      <c r="I40" s="4"/>
      <c r="J40" s="4"/>
      <c r="K40" s="4"/>
      <c r="L40" s="8" t="e">
        <f t="shared" si="14"/>
        <v>#DIV/0!</v>
      </c>
      <c r="M40" s="8" t="e">
        <f t="shared" si="14"/>
        <v>#DIV/0!</v>
      </c>
      <c r="N40" s="8" t="e">
        <f t="shared" si="14"/>
        <v>#DIV/0!</v>
      </c>
      <c r="O40" s="8" t="e">
        <f t="shared" si="14"/>
        <v>#DIV/0!</v>
      </c>
      <c r="P40" s="8">
        <f t="shared" si="14"/>
        <v>0.3307148468185388</v>
      </c>
      <c r="Q40" s="8">
        <f t="shared" ref="Q40:R46" si="15">+Q7/P7-1</f>
        <v>0.21074380165289264</v>
      </c>
      <c r="R40" s="8">
        <f t="shared" si="15"/>
        <v>-1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2:65" x14ac:dyDescent="0.25">
      <c r="B41" t="s">
        <v>59</v>
      </c>
      <c r="C41" s="4"/>
      <c r="D41" s="4"/>
      <c r="E41" s="4"/>
      <c r="F41" s="4"/>
      <c r="G41" s="4"/>
      <c r="H41" s="4"/>
      <c r="I41" s="4"/>
      <c r="J41" s="4"/>
      <c r="K41" s="4"/>
      <c r="L41" s="8" t="e">
        <f t="shared" si="14"/>
        <v>#DIV/0!</v>
      </c>
      <c r="M41" s="8" t="e">
        <f t="shared" si="14"/>
        <v>#DIV/0!</v>
      </c>
      <c r="N41" s="8" t="e">
        <f t="shared" si="14"/>
        <v>#DIV/0!</v>
      </c>
      <c r="O41" s="8" t="e">
        <f t="shared" si="14"/>
        <v>#DIV/0!</v>
      </c>
      <c r="P41" s="8">
        <f t="shared" si="14"/>
        <v>-0.11052631578947369</v>
      </c>
      <c r="Q41" s="8">
        <f t="shared" si="15"/>
        <v>-6.8047337278106523E-2</v>
      </c>
      <c r="R41" s="8">
        <f t="shared" si="15"/>
        <v>-1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2:65" x14ac:dyDescent="0.25">
      <c r="B42" t="s">
        <v>60</v>
      </c>
      <c r="C42" s="4"/>
      <c r="D42" s="4"/>
      <c r="E42" s="4"/>
      <c r="F42" s="4"/>
      <c r="G42" s="4"/>
      <c r="H42" s="4"/>
      <c r="I42" s="4"/>
      <c r="J42" s="4"/>
      <c r="K42" s="4"/>
      <c r="L42" s="8" t="e">
        <f t="shared" si="14"/>
        <v>#DIV/0!</v>
      </c>
      <c r="M42" s="8" t="e">
        <f t="shared" si="14"/>
        <v>#DIV/0!</v>
      </c>
      <c r="N42" s="8" t="e">
        <f t="shared" si="14"/>
        <v>#DIV/0!</v>
      </c>
      <c r="O42" s="8" t="e">
        <f t="shared" si="14"/>
        <v>#DIV/0!</v>
      </c>
      <c r="P42" s="8">
        <f t="shared" si="14"/>
        <v>0.15261089275687811</v>
      </c>
      <c r="Q42" s="8">
        <f t="shared" si="15"/>
        <v>6.6835541699142631E-2</v>
      </c>
      <c r="R42" s="8">
        <f t="shared" si="15"/>
        <v>-1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2:65" x14ac:dyDescent="0.25">
      <c r="B43" t="s">
        <v>61</v>
      </c>
      <c r="C43" s="4"/>
      <c r="D43" s="4"/>
      <c r="E43" s="4"/>
      <c r="F43" s="4"/>
      <c r="G43" s="4"/>
      <c r="H43" s="4"/>
      <c r="I43" s="4"/>
      <c r="J43" s="4"/>
      <c r="K43" s="4"/>
      <c r="L43" s="8" t="e">
        <f t="shared" si="14"/>
        <v>#DIV/0!</v>
      </c>
      <c r="M43" s="8" t="e">
        <f t="shared" si="14"/>
        <v>#DIV/0!</v>
      </c>
      <c r="N43" s="8" t="e">
        <f t="shared" si="14"/>
        <v>#DIV/0!</v>
      </c>
      <c r="O43" s="8" t="e">
        <f t="shared" si="14"/>
        <v>#DIV/0!</v>
      </c>
      <c r="P43" s="8">
        <f t="shared" si="14"/>
        <v>0.13259668508287303</v>
      </c>
      <c r="Q43" s="8">
        <f t="shared" si="15"/>
        <v>4.3902439024390283E-2</v>
      </c>
      <c r="R43" s="8">
        <f t="shared" si="15"/>
        <v>-1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2:65" x14ac:dyDescent="0.25">
      <c r="B44" t="s">
        <v>62</v>
      </c>
      <c r="C44" s="4"/>
      <c r="D44" s="4"/>
      <c r="E44" s="4"/>
      <c r="F44" s="4"/>
      <c r="G44" s="4"/>
      <c r="H44" s="4"/>
      <c r="I44" s="4"/>
      <c r="J44" s="4"/>
      <c r="K44" s="4"/>
      <c r="L44" s="8" t="e">
        <f t="shared" si="14"/>
        <v>#DIV/0!</v>
      </c>
      <c r="M44" s="8" t="e">
        <f t="shared" si="14"/>
        <v>#DIV/0!</v>
      </c>
      <c r="N44" s="8" t="e">
        <f t="shared" si="14"/>
        <v>#DIV/0!</v>
      </c>
      <c r="O44" s="8" t="e">
        <f t="shared" si="14"/>
        <v>#DIV/0!</v>
      </c>
      <c r="P44" s="8">
        <f t="shared" si="14"/>
        <v>5.6628056628056589E-2</v>
      </c>
      <c r="Q44" s="8">
        <f t="shared" si="15"/>
        <v>0.16199756394640685</v>
      </c>
      <c r="R44" s="8">
        <f t="shared" si="15"/>
        <v>-1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2:65" x14ac:dyDescent="0.25">
      <c r="B45" t="s">
        <v>63</v>
      </c>
      <c r="C45" s="4"/>
      <c r="D45" s="4"/>
      <c r="E45" s="4"/>
      <c r="F45" s="4"/>
      <c r="G45" s="4"/>
      <c r="H45" s="4"/>
      <c r="I45" s="4"/>
      <c r="J45" s="4"/>
      <c r="K45" s="4"/>
      <c r="L45" s="8" t="e">
        <f t="shared" si="14"/>
        <v>#DIV/0!</v>
      </c>
      <c r="M45" s="8" t="e">
        <f t="shared" si="14"/>
        <v>#DIV/0!</v>
      </c>
      <c r="N45" s="8" t="e">
        <f t="shared" si="14"/>
        <v>#DIV/0!</v>
      </c>
      <c r="O45" s="8" t="e">
        <f t="shared" si="14"/>
        <v>#DIV/0!</v>
      </c>
      <c r="P45" s="8">
        <f t="shared" si="14"/>
        <v>-0.17190388170055448</v>
      </c>
      <c r="Q45" s="8">
        <f t="shared" si="15"/>
        <v>1.1160714285714191E-2</v>
      </c>
      <c r="R45" s="8">
        <f t="shared" si="15"/>
        <v>-1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2:65" x14ac:dyDescent="0.25">
      <c r="B46" t="s">
        <v>64</v>
      </c>
      <c r="C46" s="4"/>
      <c r="D46" s="4"/>
      <c r="E46" s="4"/>
      <c r="F46" s="4"/>
      <c r="G46" s="4"/>
      <c r="H46" s="4"/>
      <c r="I46" s="4"/>
      <c r="J46" s="4"/>
      <c r="K46" s="4"/>
      <c r="L46" s="8" t="e">
        <f t="shared" si="14"/>
        <v>#DIV/0!</v>
      </c>
      <c r="M46" s="8" t="e">
        <f t="shared" si="14"/>
        <v>#DIV/0!</v>
      </c>
      <c r="N46" s="8" t="e">
        <f t="shared" si="14"/>
        <v>#DIV/0!</v>
      </c>
      <c r="O46" s="8" t="e">
        <f t="shared" si="14"/>
        <v>#DIV/0!</v>
      </c>
      <c r="P46" s="8">
        <f t="shared" si="14"/>
        <v>0.1004542727350648</v>
      </c>
      <c r="Q46" s="8">
        <f t="shared" si="15"/>
        <v>6.6360308435236437E-2</v>
      </c>
      <c r="R46" s="8">
        <f t="shared" si="15"/>
        <v>-1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2:65" x14ac:dyDescent="0.25">
      <c r="B47" t="s">
        <v>65</v>
      </c>
      <c r="C47" s="4"/>
      <c r="D47" s="4"/>
      <c r="E47" s="4"/>
      <c r="F47" s="4"/>
      <c r="G47" s="4"/>
      <c r="H47" s="4"/>
      <c r="I47" s="4"/>
      <c r="J47" s="4"/>
      <c r="K47" s="4"/>
      <c r="L47" s="8" t="e">
        <f t="shared" ref="L47:R47" si="16">+L15/L13</f>
        <v>#DIV/0!</v>
      </c>
      <c r="M47" s="8" t="e">
        <f t="shared" si="16"/>
        <v>#DIV/0!</v>
      </c>
      <c r="N47" s="8" t="e">
        <f t="shared" si="16"/>
        <v>#DIV/0!</v>
      </c>
      <c r="O47" s="8">
        <f t="shared" si="16"/>
        <v>0.85797548641467392</v>
      </c>
      <c r="P47" s="8">
        <f t="shared" si="16"/>
        <v>0.87748266998987456</v>
      </c>
      <c r="Q47" s="8">
        <f>+Q15/Q13</f>
        <v>0.894602293477467</v>
      </c>
      <c r="R47" s="8" t="e">
        <f t="shared" ref="R47" si="17">+R15/R13</f>
        <v>#DIV/0!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2:65" x14ac:dyDescent="0.25">
      <c r="B48" t="s">
        <v>66</v>
      </c>
      <c r="C48" s="4"/>
      <c r="D48" s="4"/>
      <c r="E48" s="4"/>
      <c r="F48" s="4"/>
      <c r="G48" s="4"/>
      <c r="H48" s="4"/>
      <c r="I48" s="4"/>
      <c r="J48" s="4"/>
      <c r="K48" s="4"/>
      <c r="L48" s="8" t="e">
        <f t="shared" ref="L48:R48" si="18">+L25/L13</f>
        <v>#DIV/0!</v>
      </c>
      <c r="M48" s="8" t="e">
        <f t="shared" si="18"/>
        <v>#DIV/0!</v>
      </c>
      <c r="N48" s="8" t="e">
        <f t="shared" si="18"/>
        <v>#DIV/0!</v>
      </c>
      <c r="O48" s="8">
        <f t="shared" si="18"/>
        <v>9.2997342933059057E-2</v>
      </c>
      <c r="P48" s="8">
        <f t="shared" si="18"/>
        <v>8.0457979593426279E-2</v>
      </c>
      <c r="Q48" s="8">
        <f>+Q25/Q13</f>
        <v>9.6340661748593973E-2</v>
      </c>
      <c r="R48" s="8" t="e">
        <f t="shared" ref="R48" si="19">+R25/R13</f>
        <v>#DIV/0!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2:65" x14ac:dyDescent="0.25">
      <c r="B49" t="s">
        <v>67</v>
      </c>
      <c r="C49" s="4"/>
      <c r="D49" s="4"/>
      <c r="E49" s="4"/>
      <c r="F49" s="4"/>
      <c r="G49" s="4"/>
      <c r="H49" s="4"/>
      <c r="I49" s="4"/>
      <c r="J49" s="4"/>
      <c r="K49" s="4"/>
      <c r="L49" s="8" t="e">
        <f t="shared" ref="L49:R49" si="20">+L30/L29</f>
        <v>#DIV/0!</v>
      </c>
      <c r="M49" s="8" t="e">
        <f t="shared" si="20"/>
        <v>#DIV/0!</v>
      </c>
      <c r="N49" s="8" t="e">
        <f t="shared" si="20"/>
        <v>#DIV/0!</v>
      </c>
      <c r="O49" s="8">
        <f t="shared" si="20"/>
        <v>0.36245353159851301</v>
      </c>
      <c r="P49" s="8">
        <f t="shared" si="20"/>
        <v>0.32416502946954812</v>
      </c>
      <c r="Q49" s="8">
        <f>+Q30/Q29</f>
        <v>0.20622568093385213</v>
      </c>
      <c r="R49" s="8" t="e">
        <f t="shared" ref="R49" si="21">+R30/R29</f>
        <v>#DIV/0!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2:65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2:65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2:65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2:65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2:65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2:65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2:65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2:65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2:65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2:65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2:65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2:65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2:65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2:65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2:65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3:65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3:65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3:65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3:65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3:65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3:65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3:65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3:65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3:65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3:65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3:65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3:65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3:65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3:65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3:65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3:65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3:65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3:65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3:65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3:65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3:65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3:65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3:65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3:65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3:65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3:65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3:65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3:65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3:65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3:65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3:65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3:65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3:65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3:65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3:65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3:65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3:65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3:65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3:65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3:65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3:65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3:65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3:65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3:65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3:65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 spans="3:65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 spans="3:65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 spans="3:65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 spans="3:65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 spans="3:65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 spans="3:65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 spans="3:65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 spans="3:65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 spans="3:65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 spans="3:65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 spans="3:65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 spans="3:65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 spans="3:65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 spans="3:65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3:65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 spans="3:65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 spans="3:65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 spans="3:65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3:65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 spans="3:65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 spans="3:65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 spans="3:65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 spans="3:65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 spans="3:65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 spans="3:65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 spans="3:65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 spans="3:65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3:65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 spans="3:65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3:65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3:65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3:65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3:65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3:65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3:65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3:65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3:65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3:65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3:65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3:65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 spans="3:65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3:65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3:65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 spans="3:65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 spans="3:65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 spans="3:65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 spans="3:65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 spans="3:65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 spans="3:65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 spans="3:65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 spans="3:65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 spans="3:65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 spans="3:65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 spans="3:65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 spans="3:65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 spans="3:65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 spans="3:65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 spans="3:65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 spans="3:65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 spans="3:65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 spans="3:65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 spans="3:65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 spans="3:65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 spans="3:65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 spans="3:65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 spans="3:65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 spans="3:65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 spans="3:65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 spans="3:65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 spans="3:65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 spans="3:65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 spans="3:65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spans="3:65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 spans="3:65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spans="3:65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spans="3:65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spans="3:65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spans="3:65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spans="3:65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 spans="3:65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spans="3:65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spans="3:65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 spans="3:65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spans="3:65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spans="3:65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spans="3:65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spans="3:65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spans="3:65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spans="3:65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spans="3:65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spans="3:65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spans="3:65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spans="3:65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spans="3:65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spans="3:65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spans="3:65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spans="3:65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 spans="3:65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 spans="3:65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 spans="3:65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 spans="3:65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 spans="3:65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 spans="3:65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 spans="3:65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 spans="3:65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 spans="3:65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 spans="3:65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 spans="3:65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 spans="3:65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 spans="3:65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 spans="3:65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 spans="3:65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 spans="3:65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 spans="3:65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 spans="3:65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 spans="3:65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 spans="3:65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 spans="3:65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 spans="3:65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 spans="3:65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 spans="3:65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 spans="3:65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 spans="3:65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 spans="3:65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 spans="3:65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 spans="3:65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 spans="3:65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 spans="3:65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 spans="3:65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 spans="3:65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 spans="3:65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 spans="3:65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 spans="3:65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 spans="3:65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 spans="3:65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 spans="3:65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 spans="3:65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 spans="3:65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 spans="3:65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 spans="3:65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 spans="3:65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 spans="3:65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 spans="3:65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 spans="3:65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 spans="3:65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 spans="3:65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 spans="3:65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 spans="3:65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 spans="3:65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 spans="3:65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 spans="3:65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 spans="3:65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 spans="3:65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 spans="3:65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 spans="3:65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 spans="3:65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 spans="3:65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 spans="3:65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 spans="3:65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 spans="3:65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 spans="3:65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 spans="3:65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 spans="3:65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 spans="3:65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 spans="3:65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 spans="3:65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 spans="3:65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 spans="3:65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 spans="3:65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 spans="3:65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 spans="3:65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 spans="3:65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 spans="3:65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 spans="3:65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 spans="3:65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 spans="3:65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 spans="3:65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 spans="3:65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 spans="3:65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 spans="3:65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 spans="3:65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 spans="3:65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 spans="3:65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 spans="3:65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 spans="3:65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 spans="3:65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 spans="3:65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 spans="3:65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 spans="3:65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 spans="3:65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 spans="3:65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 spans="3:65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 spans="3:65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 spans="3:65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 spans="3:65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 spans="3:65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 spans="3:65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 spans="3:65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 spans="3:65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 spans="3:65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 spans="3:65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 spans="3:65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 spans="3:65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 spans="3:65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 spans="3:65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 spans="3:65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 spans="3:65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 spans="3:65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 spans="3:65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 spans="3:65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 spans="3:65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 spans="3:65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 spans="3:65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 spans="3:65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 spans="3:65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 spans="3:65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 spans="3:65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 spans="3:65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 spans="3:65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 spans="3:65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 spans="3:65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 spans="3:65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 spans="3:65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 spans="3:65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 spans="3:65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 spans="3:65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 spans="3:65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 spans="3:65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 spans="3:65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 spans="3:65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 spans="3:65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 spans="3:65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 spans="3:65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 spans="3:65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 spans="3:65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 spans="3:65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 spans="3:65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 spans="3:65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 spans="3:65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 spans="3:65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 spans="3:65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 spans="3:65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 spans="3:65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 spans="3:65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 spans="3:65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 spans="3:65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 spans="3:65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 spans="3:65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 spans="3:65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 spans="3:65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 spans="3:65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 spans="3:65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 spans="3:65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 spans="3:65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 spans="3:65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 spans="3:65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 spans="3:65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 spans="3:65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 spans="3:65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 spans="3:65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 spans="3:65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 spans="3:65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 spans="3:65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 spans="3:65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 spans="3:65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 spans="3:65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 spans="3:65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 spans="3:65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 spans="3:65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 spans="3:65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 spans="3:65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 spans="3:65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 spans="3:65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 spans="3:65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 spans="3:65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 spans="3:65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 spans="3:65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 spans="3:65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 spans="3:65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 spans="3:65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 spans="3:65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 spans="3:65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 spans="3:65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 spans="3:65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 spans="3:65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 spans="3:65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 spans="3:65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 spans="3:65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 spans="3:65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 spans="3:65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 spans="3:65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 spans="3:65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 spans="3:65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 spans="3:65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 spans="3:65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 spans="3:65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 spans="3:65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 spans="3:65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 spans="3:65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 spans="3:65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 spans="3:65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 spans="3:65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 spans="3:65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 spans="3:65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 spans="3:65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 spans="3:65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 spans="3:65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 spans="3:65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 spans="3:65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 spans="3:65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 spans="3:65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 spans="3:65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 spans="3:65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 spans="3:65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 spans="3:65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 spans="3:65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 spans="3:65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 spans="3:65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 spans="3:65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 spans="3:65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 spans="3:65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 spans="3:65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 spans="3:65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 spans="3:65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 spans="3:65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 spans="3:65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 spans="3:65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 spans="3:65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 spans="3:65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 spans="3:65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 spans="3:65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 spans="3:65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 spans="3:65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 spans="3:65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 spans="3:65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 spans="3:65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 spans="3:65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 spans="3:65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 spans="3:65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 spans="3:65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 spans="3:65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 spans="3:65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 spans="3:65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 spans="3:65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 spans="3:65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 spans="3:65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 spans="3:65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 spans="3:65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 spans="3:65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 spans="3:65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 spans="3:65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 spans="3:65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 spans="3:65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 spans="3:65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 spans="3:65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 spans="3:65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 spans="3:65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 spans="3:65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 spans="3:65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 spans="3:65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 spans="3:65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 spans="3:65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 spans="3:65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 spans="3:65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 spans="3:65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 spans="3:65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 spans="3:65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 spans="3:65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 spans="3:65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 spans="3:65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 spans="3:65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 spans="3:65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 spans="3:65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 spans="3:65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 spans="3:65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 spans="3:65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 spans="3:65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 spans="3:65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 spans="3:65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 spans="3:65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 spans="3:65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 spans="3:65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 spans="3:65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 spans="3:65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 spans="3:65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 spans="3:65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 spans="3:65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 spans="3:65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 spans="3:65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 spans="3:65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 spans="3:65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 spans="3:65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 spans="3:65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 spans="3:65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 spans="3:65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 spans="3:65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 spans="3:65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 spans="3:65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 spans="3:65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 spans="3:65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 spans="3:65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 spans="3:65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 spans="3:65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 spans="3:65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 spans="3:65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 spans="3:65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 spans="3:65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 spans="3:65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 spans="3:65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 spans="3:65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 spans="3:65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 spans="3:65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 spans="3:65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 spans="3:65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 spans="3:65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 spans="3:65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 spans="3:65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 spans="3:65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</sheetData>
  <hyperlinks>
    <hyperlink ref="A1" location="Main!A1" display="Main" xr:uid="{FA201965-6DF3-431A-B964-39CA3A287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2025-02-11T16:42:13Z</dcterms:created>
  <dcterms:modified xsi:type="dcterms:W3CDTF">2025-02-11T17:03:01Z</dcterms:modified>
</cp:coreProperties>
</file>