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0E5A9917-FACD-4C80-AA41-833FF3CC230D}" xr6:coauthVersionLast="47" xr6:coauthVersionMax="47" xr10:uidLastSave="{00000000-0000-0000-0000-000000000000}"/>
  <bookViews>
    <workbookView xWindow="-110" yWindow="-110" windowWidth="19420" windowHeight="10300" activeTab="1" xr2:uid="{218FE0EC-C104-40A9-8796-6237FF0317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2" l="1"/>
  <c r="J27" i="2"/>
  <c r="I27" i="2"/>
  <c r="H27" i="2"/>
  <c r="D24" i="2"/>
  <c r="H24" i="2"/>
  <c r="J12" i="2"/>
  <c r="I12" i="2"/>
  <c r="G12" i="2"/>
  <c r="F12" i="2"/>
  <c r="E12" i="2"/>
  <c r="E17" i="2" s="1"/>
  <c r="E20" i="2" s="1"/>
  <c r="E22" i="2" s="1"/>
  <c r="D12" i="2"/>
  <c r="D17" i="2" s="1"/>
  <c r="D20" i="2" s="1"/>
  <c r="D22" i="2" s="1"/>
  <c r="C12" i="2"/>
  <c r="C17" i="2" s="1"/>
  <c r="C20" i="2" s="1"/>
  <c r="C22" i="2" s="1"/>
  <c r="J17" i="2"/>
  <c r="J20" i="2" s="1"/>
  <c r="J22" i="2" s="1"/>
  <c r="I17" i="2"/>
  <c r="G17" i="2"/>
  <c r="G20" i="2" s="1"/>
  <c r="G22" i="2" s="1"/>
  <c r="F17" i="2"/>
  <c r="I20" i="2"/>
  <c r="F20" i="2"/>
  <c r="F22" i="2" s="1"/>
  <c r="I22" i="2"/>
  <c r="H17" i="2"/>
  <c r="H20" i="2" s="1"/>
  <c r="H22" i="2" s="1"/>
  <c r="H12" i="2"/>
  <c r="H5" i="1"/>
  <c r="H6" i="1"/>
  <c r="H7" i="1" s="1"/>
  <c r="J8" i="2"/>
  <c r="I8" i="2"/>
  <c r="G8" i="2"/>
  <c r="F8" i="2"/>
  <c r="E8" i="2"/>
  <c r="D8" i="2"/>
  <c r="C8" i="2"/>
  <c r="H8" i="2"/>
  <c r="H4" i="1"/>
</calcChain>
</file>

<file path=xl/sharedStrings.xml><?xml version="1.0" encoding="utf-8"?>
<sst xmlns="http://schemas.openxmlformats.org/spreadsheetml/2006/main" count="46" uniqueCount="42">
  <si>
    <t xml:space="preserve">GEO Group </t>
  </si>
  <si>
    <t>number in mio USD</t>
  </si>
  <si>
    <t>Price</t>
  </si>
  <si>
    <t>Shares</t>
  </si>
  <si>
    <t>MC</t>
  </si>
  <si>
    <t>Cash</t>
  </si>
  <si>
    <t>Debt</t>
  </si>
  <si>
    <t>EV</t>
  </si>
  <si>
    <t>SEC</t>
  </si>
  <si>
    <t>GEO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</si>
  <si>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</si>
  <si>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</si>
  <si>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</si>
  <si>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</si>
  <si>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</si>
  <si>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</si>
  <si>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</si>
  <si>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</si>
  <si>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</si>
  <si>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Income Statement</t>
  </si>
  <si>
    <t>x</t>
  </si>
  <si>
    <t>US Secure Services</t>
  </si>
  <si>
    <t>Electronic Monotoring and Supervision</t>
  </si>
  <si>
    <t>Reentry Services</t>
  </si>
  <si>
    <t>International Services</t>
  </si>
  <si>
    <t>Revenue</t>
  </si>
  <si>
    <t>Operating Expenses</t>
  </si>
  <si>
    <t>D&amp;A</t>
  </si>
  <si>
    <t>G&amp;A</t>
  </si>
  <si>
    <t>Operating Income</t>
  </si>
  <si>
    <t>Pretax Income</t>
  </si>
  <si>
    <t>Interest Income</t>
  </si>
  <si>
    <t>Interest Expense</t>
  </si>
  <si>
    <t>Loss on extinguishment of Debt</t>
  </si>
  <si>
    <t>Impairment/Divestitures</t>
  </si>
  <si>
    <t>Income Tax Expense</t>
  </si>
  <si>
    <t>Equity Earnings in Affiliates</t>
  </si>
  <si>
    <t>Net Income</t>
  </si>
  <si>
    <t xml:space="preserve">Non-controlling Interest </t>
  </si>
  <si>
    <t>NI attrituble to GEO Group</t>
  </si>
  <si>
    <t>EPS</t>
  </si>
  <si>
    <t>Revenue 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</si>
</sst>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;\(#,##0.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5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2379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3352-2ECE-4F94-9B48-CBF41E62044E}">
  <dimension ref="A1:I7"/>
  <sheetViews>
    <sheetView workbookViewId="0">
      <selection activeCell="I11" sqref="I11"/>
    </sheetView>
  </sheetViews>
  <sheetFormatPr defaultRowHeight="14.5" x14ac:dyDescent="0.35"/>
  <cols>
    <col min="1" max="1" width="4.26953125" customWidth="1"/>
  </cols>
  <sheetData>
    <row r="1" spans="1:9" x14ac:dyDescent="0.35">
      <c r="A1" s="1" t="s">
        <v>0</v>
      </c>
    </row>
    <row r="2" spans="1:9" x14ac:dyDescent="0.35">
      <c r="A2" t="s">
        <v>1</v>
      </c>
      <c r="G2" t="s">
        <v>2</v>
      </c>
      <c r="H2">
        <v>13.62</v>
      </c>
    </row>
    <row r="3" spans="1:9" x14ac:dyDescent="0.35">
      <c r="G3" t="s">
        <v>3</v>
      </c>
      <c r="H3" s="2">
        <v>139.63002399999999</v>
      </c>
      <c r="I3" s="4" t="s">
        <v>10</v>
      </c>
    </row>
    <row r="4" spans="1:9" x14ac:dyDescent="0.35">
      <c r="B4" s="3" t="s">
        <v>8</v>
      </c>
      <c r="G4" t="s">
        <v>4</v>
      </c>
      <c r="H4" s="2">
        <f>+H3*H2</f>
        <v>1901.7609268799997</v>
      </c>
    </row>
    <row r="5" spans="1:9" x14ac:dyDescent="0.35">
      <c r="B5" t="s">
        <v>9</v>
      </c>
      <c r="G5" t="s">
        <v>5</v>
      </c>
      <c r="H5" s="2">
        <f>46.299+6.24+141.312</f>
        <v>193.851</v>
      </c>
      <c r="I5" s="4" t="s">
        <v>10</v>
      </c>
    </row>
    <row r="6" spans="1:9" x14ac:dyDescent="0.35">
      <c r="G6" t="s">
        <v>6</v>
      </c>
      <c r="H6" s="2">
        <f>1739.191+24.442</f>
        <v>1763.633</v>
      </c>
      <c r="I6" s="4" t="s">
        <v>10</v>
      </c>
    </row>
    <row r="7" spans="1:9" x14ac:dyDescent="0.35">
      <c r="G7" t="s">
        <v>7</v>
      </c>
      <c r="H7" s="2">
        <f>+H4-H5+H6</f>
        <v>3471.5429268799999</v>
      </c>
    </row>
  </sheetData>
  <hyperlinks>
    <hyperlink ref="B4" r:id="rId1" xr:uid="{729B8EFA-495E-49EE-B300-09E2A5E1CA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C49D-B953-4345-BF64-183A452771A9}">
  <dimension ref="A1:AQ450"/>
  <sheetViews>
    <sheetView tabSelected="1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defaultRowHeight="14.5" x14ac:dyDescent="0.35"/>
  <cols>
    <col min="1" max="1" width="4.7265625" bestFit="1" customWidth="1"/>
    <col min="2" max="2" width="31.90625" bestFit="1" customWidth="1"/>
  </cols>
  <sheetData>
    <row r="1" spans="1:43" x14ac:dyDescent="0.35">
      <c r="A1" s="3" t="s">
        <v>11</v>
      </c>
    </row>
    <row r="2" spans="1:43" x14ac:dyDescent="0.3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</row>
    <row r="3" spans="1:43" x14ac:dyDescent="0.35">
      <c r="A3" s="6" t="s">
        <v>20</v>
      </c>
      <c r="B3" s="5" t="s">
        <v>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35">
      <c r="B4" t="s">
        <v>21</v>
      </c>
      <c r="C4" s="2"/>
      <c r="D4" s="2">
        <v>372.54300000000001</v>
      </c>
      <c r="E4" s="2"/>
      <c r="F4" s="2"/>
      <c r="G4" s="2"/>
      <c r="H4" s="2">
        <v>402.09699999999998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5">
      <c r="B5" t="s">
        <v>22</v>
      </c>
      <c r="C5" s="2"/>
      <c r="D5" s="2">
        <v>108.029</v>
      </c>
      <c r="E5" s="2"/>
      <c r="F5" s="2"/>
      <c r="G5" s="2"/>
      <c r="H5" s="2">
        <v>84.745000000000005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5">
      <c r="B6" t="s">
        <v>23</v>
      </c>
      <c r="C6" s="2"/>
      <c r="D6" s="2">
        <v>67.593999999999994</v>
      </c>
      <c r="E6" s="2"/>
      <c r="F6" s="2"/>
      <c r="G6" s="2"/>
      <c r="H6" s="2">
        <v>68.959999999999994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5">
      <c r="B7" t="s">
        <v>24</v>
      </c>
      <c r="C7" s="2"/>
      <c r="D7" s="2">
        <v>45.725000000000001</v>
      </c>
      <c r="E7" s="2"/>
      <c r="F7" s="2"/>
      <c r="G7" s="2"/>
      <c r="H7" s="2">
        <v>51.383000000000003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35">
      <c r="B8" s="1" t="s">
        <v>25</v>
      </c>
      <c r="C8" s="7">
        <f t="shared" ref="C8:G8" si="0">+SUM(C4:C7)</f>
        <v>0</v>
      </c>
      <c r="D8" s="7">
        <f t="shared" si="0"/>
        <v>593.89099999999996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>+SUM(H4:H7)</f>
        <v>607.18500000000006</v>
      </c>
      <c r="I8" s="7">
        <f t="shared" ref="I8:J8" si="1">+SUM(I4:I7)</f>
        <v>0</v>
      </c>
      <c r="J8" s="7">
        <f t="shared" si="1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35">
      <c r="B9" t="s">
        <v>26</v>
      </c>
      <c r="C9" s="2"/>
      <c r="D9" s="2">
        <v>428.12799999999999</v>
      </c>
      <c r="E9" s="2"/>
      <c r="F9" s="2"/>
      <c r="G9" s="2"/>
      <c r="H9" s="2">
        <v>443.529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35">
      <c r="B10" t="s">
        <v>27</v>
      </c>
      <c r="C10" s="2"/>
      <c r="D10" s="2">
        <v>31.690999999999999</v>
      </c>
      <c r="E10" s="2"/>
      <c r="F10" s="2"/>
      <c r="G10" s="2"/>
      <c r="H10" s="2">
        <v>31.312999999999999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35">
      <c r="B11" t="s">
        <v>28</v>
      </c>
      <c r="C11" s="2"/>
      <c r="D11" s="2">
        <v>41.692</v>
      </c>
      <c r="E11" s="2"/>
      <c r="F11" s="2"/>
      <c r="G11" s="2"/>
      <c r="H11" s="2">
        <v>52.198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35">
      <c r="B12" t="s">
        <v>29</v>
      </c>
      <c r="C12" s="2">
        <f t="shared" ref="C12:G12" si="2">+C8-SUM(C9:C11)</f>
        <v>0</v>
      </c>
      <c r="D12" s="2">
        <f t="shared" si="2"/>
        <v>92.38</v>
      </c>
      <c r="E12" s="2">
        <f t="shared" si="2"/>
        <v>0</v>
      </c>
      <c r="F12" s="2">
        <f t="shared" si="2"/>
        <v>0</v>
      </c>
      <c r="G12" s="2">
        <f t="shared" si="2"/>
        <v>0</v>
      </c>
      <c r="H12" s="2">
        <f>+H8-SUM(H9:H11)</f>
        <v>80.145000000000095</v>
      </c>
      <c r="I12" s="2">
        <f t="shared" ref="I12:J12" si="3">+I8-SUM(I9:I11)</f>
        <v>0</v>
      </c>
      <c r="J12" s="2">
        <f t="shared" si="3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35">
      <c r="B13" t="s">
        <v>31</v>
      </c>
      <c r="C13" s="2"/>
      <c r="D13" s="2">
        <v>1.2969999999999999</v>
      </c>
      <c r="E13" s="2"/>
      <c r="F13" s="2"/>
      <c r="G13" s="2"/>
      <c r="H13" s="2">
        <v>1.992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35">
      <c r="B14" t="s">
        <v>32</v>
      </c>
      <c r="C14" s="2"/>
      <c r="D14" s="2">
        <v>55.045999999999999</v>
      </c>
      <c r="E14" s="2"/>
      <c r="F14" s="2"/>
      <c r="G14" s="2"/>
      <c r="H14" s="2">
        <v>50.643999999999998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35">
      <c r="B15" t="s">
        <v>33</v>
      </c>
      <c r="C15" s="2"/>
      <c r="D15" s="2">
        <v>1.6180000000000001</v>
      </c>
      <c r="E15" s="2"/>
      <c r="F15" s="2"/>
      <c r="G15" s="2"/>
      <c r="H15" s="2">
        <v>82.338999999999999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5">
      <c r="B16" t="s">
        <v>34</v>
      </c>
      <c r="C16" s="2"/>
      <c r="D16" s="2">
        <v>-2.1749999999999998</v>
      </c>
      <c r="E16" s="2"/>
      <c r="F16" s="2"/>
      <c r="G16" s="2"/>
      <c r="H16" s="2">
        <v>2.907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2:43" x14ac:dyDescent="0.35">
      <c r="B17" t="s">
        <v>30</v>
      </c>
      <c r="C17" s="2">
        <f t="shared" ref="C17:G17" si="4">+C12+C13-SUM(C14:C16)</f>
        <v>0</v>
      </c>
      <c r="D17" s="2">
        <f t="shared" si="4"/>
        <v>39.187999999999988</v>
      </c>
      <c r="E17" s="2">
        <f t="shared" si="4"/>
        <v>0</v>
      </c>
      <c r="F17" s="2">
        <f t="shared" si="4"/>
        <v>0</v>
      </c>
      <c r="G17" s="2">
        <f t="shared" si="4"/>
        <v>0</v>
      </c>
      <c r="H17" s="2">
        <f>+H12+H13-SUM(H14:H16)</f>
        <v>-53.752999999999915</v>
      </c>
      <c r="I17" s="2">
        <f t="shared" ref="I17:J17" si="5">+I12+I13-SUM(I14:I16)</f>
        <v>0</v>
      </c>
      <c r="J17" s="2">
        <f t="shared" si="5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2:43" x14ac:dyDescent="0.35">
      <c r="B18" t="s">
        <v>35</v>
      </c>
      <c r="C18" s="2"/>
      <c r="D18" s="2">
        <v>11.153</v>
      </c>
      <c r="E18" s="2"/>
      <c r="F18" s="2"/>
      <c r="G18" s="2"/>
      <c r="H18" s="2">
        <v>-20.379000000000001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2:43" x14ac:dyDescent="0.35">
      <c r="B19" t="s">
        <v>36</v>
      </c>
      <c r="C19" s="2"/>
      <c r="D19" s="2">
        <v>1.49</v>
      </c>
      <c r="E19" s="2"/>
      <c r="F19" s="2"/>
      <c r="G19" s="2"/>
      <c r="H19" s="2">
        <v>0.81100000000000005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2:43" x14ac:dyDescent="0.35">
      <c r="B20" t="s">
        <v>37</v>
      </c>
      <c r="C20" s="2">
        <f t="shared" ref="C20:G20" si="6">+C17-C18+C19</f>
        <v>0</v>
      </c>
      <c r="D20" s="2">
        <f t="shared" si="6"/>
        <v>29.524999999999988</v>
      </c>
      <c r="E20" s="2">
        <f t="shared" si="6"/>
        <v>0</v>
      </c>
      <c r="F20" s="2">
        <f t="shared" si="6"/>
        <v>0</v>
      </c>
      <c r="G20" s="2">
        <f t="shared" si="6"/>
        <v>0</v>
      </c>
      <c r="H20" s="2">
        <f>+H17-H18+H19</f>
        <v>-32.56299999999991</v>
      </c>
      <c r="I20" s="2">
        <f t="shared" ref="I20:J20" si="7">+I17-I18+I19</f>
        <v>0</v>
      </c>
      <c r="J20" s="2">
        <f t="shared" si="7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2:43" x14ac:dyDescent="0.35">
      <c r="B21" t="s">
        <v>38</v>
      </c>
      <c r="C21" s="2"/>
      <c r="D21" s="2">
        <v>4.5999999999999999E-2</v>
      </c>
      <c r="E21" s="2"/>
      <c r="F21" s="2"/>
      <c r="G21" s="2"/>
      <c r="H21" s="2">
        <v>5.0000000000000001E-3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2:43" x14ac:dyDescent="0.35">
      <c r="B22" t="s">
        <v>39</v>
      </c>
      <c r="C22" s="2">
        <f t="shared" ref="C22:G22" si="8">+C20-C21</f>
        <v>0</v>
      </c>
      <c r="D22" s="2">
        <f t="shared" si="8"/>
        <v>29.478999999999989</v>
      </c>
      <c r="E22" s="2">
        <f t="shared" si="8"/>
        <v>0</v>
      </c>
      <c r="F22" s="2">
        <f t="shared" si="8"/>
        <v>0</v>
      </c>
      <c r="G22" s="2">
        <f t="shared" si="8"/>
        <v>0</v>
      </c>
      <c r="H22" s="2">
        <f>+H20-H21</f>
        <v>-32.567999999999913</v>
      </c>
      <c r="I22" s="2">
        <f t="shared" ref="I22:J22" si="9">+I20-I21</f>
        <v>0</v>
      </c>
      <c r="J22" s="2">
        <f t="shared" si="9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2:43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2:43" x14ac:dyDescent="0.35">
      <c r="B24" t="s">
        <v>40</v>
      </c>
      <c r="C24" s="2"/>
      <c r="D24" s="2">
        <f>+D22/D25</f>
        <v>0.2415420541603506</v>
      </c>
      <c r="E24" s="2"/>
      <c r="F24" s="2"/>
      <c r="G24" s="2"/>
      <c r="H24" s="2">
        <f>+H22/H25</f>
        <v>-0.24952880062520044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2:43" x14ac:dyDescent="0.35">
      <c r="B25" t="s">
        <v>3</v>
      </c>
      <c r="C25" s="2"/>
      <c r="D25" s="2">
        <v>122.045</v>
      </c>
      <c r="E25" s="2"/>
      <c r="F25" s="2"/>
      <c r="G25" s="2"/>
      <c r="H25" s="2">
        <v>130.518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2:43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2:43" x14ac:dyDescent="0.35">
      <c r="B27" t="s">
        <v>41</v>
      </c>
      <c r="C27" s="2"/>
      <c r="D27" s="2"/>
      <c r="E27" s="2"/>
      <c r="F27" s="2"/>
      <c r="G27" s="8" t="e">
        <f>+G8/C8-1</f>
        <v>#DIV/0!</v>
      </c>
      <c r="H27" s="8">
        <f>+H8/D8-1</f>
        <v>2.2384578988400294E-2</v>
      </c>
      <c r="I27" s="8" t="e">
        <f t="shared" ref="I27:J27" si="10">+I8/E8-1</f>
        <v>#DIV/0!</v>
      </c>
      <c r="J27" s="8" t="e">
        <f t="shared" si="10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2:43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2:43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2:43" x14ac:dyDescent="0.3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2:43" x14ac:dyDescent="0.3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2:43" x14ac:dyDescent="0.3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3:43" x14ac:dyDescent="0.3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3:43" x14ac:dyDescent="0.3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3:43" x14ac:dyDescent="0.3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3:43" x14ac:dyDescent="0.3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3:43" x14ac:dyDescent="0.3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3:43" x14ac:dyDescent="0.3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3:43" x14ac:dyDescent="0.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3:43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3:43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3:43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3:43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3:43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3:43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3:43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3:43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3:43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3:43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3:43" x14ac:dyDescent="0.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3:43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3:43" x14ac:dyDescent="0.3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3:43" x14ac:dyDescent="0.3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3:43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3:43" x14ac:dyDescent="0.3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3:43" x14ac:dyDescent="0.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3:43" x14ac:dyDescent="0.3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3:43" x14ac:dyDescent="0.3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3:43" x14ac:dyDescent="0.3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3:43" x14ac:dyDescent="0.3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3:43" x14ac:dyDescent="0.3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3:43" x14ac:dyDescent="0.3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3:43" x14ac:dyDescent="0.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3:43" x14ac:dyDescent="0.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3:43" x14ac:dyDescent="0.3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3:43" x14ac:dyDescent="0.3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3:43" x14ac:dyDescent="0.3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3:43" x14ac:dyDescent="0.3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3:43" x14ac:dyDescent="0.3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3:43" x14ac:dyDescent="0.3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3:43" x14ac:dyDescent="0.3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3:43" x14ac:dyDescent="0.3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3:43" x14ac:dyDescent="0.3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3:43" x14ac:dyDescent="0.3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3:43" x14ac:dyDescent="0.3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3:43" x14ac:dyDescent="0.3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3:43" x14ac:dyDescent="0.3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3:43" x14ac:dyDescent="0.3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3:43" x14ac:dyDescent="0.3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3:43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3:43" x14ac:dyDescent="0.3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3:43" x14ac:dyDescent="0.3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3:43" x14ac:dyDescent="0.3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3:43" x14ac:dyDescent="0.3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3:43" x14ac:dyDescent="0.3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3:43" x14ac:dyDescent="0.3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3:43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3:43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3:43" x14ac:dyDescent="0.3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3:43" x14ac:dyDescent="0.3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3:43" x14ac:dyDescent="0.3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3:43" x14ac:dyDescent="0.3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3:43" x14ac:dyDescent="0.3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3:43" x14ac:dyDescent="0.3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3:43" x14ac:dyDescent="0.3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3:43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3:43" x14ac:dyDescent="0.3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3:43" x14ac:dyDescent="0.3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3:43" x14ac:dyDescent="0.3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3:43" x14ac:dyDescent="0.3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3:43" x14ac:dyDescent="0.3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3:43" x14ac:dyDescent="0.3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3:43" x14ac:dyDescent="0.3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3:43" x14ac:dyDescent="0.3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3:43" x14ac:dyDescent="0.3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3:43" x14ac:dyDescent="0.3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3:43" x14ac:dyDescent="0.3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3:43" x14ac:dyDescent="0.3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3:43" x14ac:dyDescent="0.3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3:43" x14ac:dyDescent="0.3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3:43" x14ac:dyDescent="0.3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3:43" x14ac:dyDescent="0.3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3:43" x14ac:dyDescent="0.3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3:43" x14ac:dyDescent="0.3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3:43" x14ac:dyDescent="0.3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3:43" x14ac:dyDescent="0.3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3:43" x14ac:dyDescent="0.3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3:43" x14ac:dyDescent="0.3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3:43" x14ac:dyDescent="0.3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3:43" x14ac:dyDescent="0.3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3:43" x14ac:dyDescent="0.3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3:43" x14ac:dyDescent="0.3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3:43" x14ac:dyDescent="0.3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3:43" x14ac:dyDescent="0.3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3:43" x14ac:dyDescent="0.3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3:43" x14ac:dyDescent="0.3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3:43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3:43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3:43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3:43" x14ac:dyDescent="0.3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3:43" x14ac:dyDescent="0.3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3:43" x14ac:dyDescent="0.3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3:43" x14ac:dyDescent="0.3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3:43" x14ac:dyDescent="0.3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3:43" x14ac:dyDescent="0.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3:43" x14ac:dyDescent="0.3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3:43" x14ac:dyDescent="0.3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3:43" x14ac:dyDescent="0.3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3:43" x14ac:dyDescent="0.3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3:43" x14ac:dyDescent="0.3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3:43" x14ac:dyDescent="0.3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3:43" x14ac:dyDescent="0.3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3:43" x14ac:dyDescent="0.3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3:43" x14ac:dyDescent="0.3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3:43" x14ac:dyDescent="0.3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3:43" x14ac:dyDescent="0.3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3:43" x14ac:dyDescent="0.3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3:43" x14ac:dyDescent="0.3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3:43" x14ac:dyDescent="0.3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3:43" x14ac:dyDescent="0.3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3:43" x14ac:dyDescent="0.3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3:43" x14ac:dyDescent="0.3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3:43" x14ac:dyDescent="0.3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3:43" x14ac:dyDescent="0.3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3:43" x14ac:dyDescent="0.3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3:43" x14ac:dyDescent="0.3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3:43" x14ac:dyDescent="0.3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3:43" x14ac:dyDescent="0.3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3:43" x14ac:dyDescent="0.3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3:43" x14ac:dyDescent="0.3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3:43" x14ac:dyDescent="0.3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3:43" x14ac:dyDescent="0.3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3:43" x14ac:dyDescent="0.3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3:43" x14ac:dyDescent="0.3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3:43" x14ac:dyDescent="0.3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3:43" x14ac:dyDescent="0.3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3:43" x14ac:dyDescent="0.3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3:43" x14ac:dyDescent="0.3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3:43" x14ac:dyDescent="0.3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3:43" x14ac:dyDescent="0.3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3:43" x14ac:dyDescent="0.3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3:43" x14ac:dyDescent="0.3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3:43" x14ac:dyDescent="0.3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3:43" x14ac:dyDescent="0.3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3:43" x14ac:dyDescent="0.3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3:43" x14ac:dyDescent="0.3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3:43" x14ac:dyDescent="0.3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3:43" x14ac:dyDescent="0.3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3:43" x14ac:dyDescent="0.3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3:43" x14ac:dyDescent="0.3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3:43" x14ac:dyDescent="0.3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3:43" x14ac:dyDescent="0.3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3:43" x14ac:dyDescent="0.3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3:43" x14ac:dyDescent="0.3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3:43" x14ac:dyDescent="0.3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3:43" x14ac:dyDescent="0.3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3:43" x14ac:dyDescent="0.3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3:43" x14ac:dyDescent="0.3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3:43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3:43" x14ac:dyDescent="0.3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3:43" x14ac:dyDescent="0.3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3:43" x14ac:dyDescent="0.3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3:43" x14ac:dyDescent="0.3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3:43" x14ac:dyDescent="0.3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3:43" x14ac:dyDescent="0.3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3:43" x14ac:dyDescent="0.3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3:43" x14ac:dyDescent="0.3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3:43" x14ac:dyDescent="0.3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3:43" x14ac:dyDescent="0.3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3:43" x14ac:dyDescent="0.3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3:43" x14ac:dyDescent="0.3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3:43" x14ac:dyDescent="0.3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3:43" x14ac:dyDescent="0.3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3:43" x14ac:dyDescent="0.3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3:43" x14ac:dyDescent="0.3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3:43" x14ac:dyDescent="0.3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3:43" x14ac:dyDescent="0.3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3:43" x14ac:dyDescent="0.3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3:43" x14ac:dyDescent="0.3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3:43" x14ac:dyDescent="0.3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3:43" x14ac:dyDescent="0.3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3:43" x14ac:dyDescent="0.3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3:43" x14ac:dyDescent="0.3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3:43" x14ac:dyDescent="0.3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3:43" x14ac:dyDescent="0.3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3:43" x14ac:dyDescent="0.3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3:43" x14ac:dyDescent="0.3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3:43" x14ac:dyDescent="0.3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3:43" x14ac:dyDescent="0.3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3:43" x14ac:dyDescent="0.3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3:43" x14ac:dyDescent="0.3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3:43" x14ac:dyDescent="0.3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3:43" x14ac:dyDescent="0.3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3:43" x14ac:dyDescent="0.3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3:43" x14ac:dyDescent="0.3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3:43" x14ac:dyDescent="0.3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3:43" x14ac:dyDescent="0.3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3:43" x14ac:dyDescent="0.3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3:43" x14ac:dyDescent="0.3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3:43" x14ac:dyDescent="0.3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3:43" x14ac:dyDescent="0.3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3:43" x14ac:dyDescent="0.3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3:43" x14ac:dyDescent="0.3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3:43" x14ac:dyDescent="0.3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3:43" x14ac:dyDescent="0.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3:43" x14ac:dyDescent="0.3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3:43" x14ac:dyDescent="0.3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3:43" x14ac:dyDescent="0.3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3:43" x14ac:dyDescent="0.3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3:43" x14ac:dyDescent="0.3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3:43" x14ac:dyDescent="0.3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3:43" x14ac:dyDescent="0.3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3:43" x14ac:dyDescent="0.3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3:43" x14ac:dyDescent="0.3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3:43" x14ac:dyDescent="0.3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3:43" x14ac:dyDescent="0.3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3:43" x14ac:dyDescent="0.3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3:43" x14ac:dyDescent="0.3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3:43" x14ac:dyDescent="0.3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3:43" x14ac:dyDescent="0.3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3:43" x14ac:dyDescent="0.3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3:43" x14ac:dyDescent="0.3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3:43" x14ac:dyDescent="0.3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3:43" x14ac:dyDescent="0.3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3:43" x14ac:dyDescent="0.3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3:43" x14ac:dyDescent="0.3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3:43" x14ac:dyDescent="0.3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3:43" x14ac:dyDescent="0.3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3:43" x14ac:dyDescent="0.3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3:43" x14ac:dyDescent="0.3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3:43" x14ac:dyDescent="0.3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3:43" x14ac:dyDescent="0.3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3:43" x14ac:dyDescent="0.3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3:43" x14ac:dyDescent="0.3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3:43" x14ac:dyDescent="0.3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3:43" x14ac:dyDescent="0.3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3:43" x14ac:dyDescent="0.3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3:43" x14ac:dyDescent="0.3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3:43" x14ac:dyDescent="0.3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3:43" x14ac:dyDescent="0.3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3:43" x14ac:dyDescent="0.3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3:43" x14ac:dyDescent="0.3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3:43" x14ac:dyDescent="0.3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3:43" x14ac:dyDescent="0.3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3:43" x14ac:dyDescent="0.3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3:43" x14ac:dyDescent="0.3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3:43" x14ac:dyDescent="0.3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3:43" x14ac:dyDescent="0.3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3:43" x14ac:dyDescent="0.3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3:43" x14ac:dyDescent="0.3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3:43" x14ac:dyDescent="0.3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3:43" x14ac:dyDescent="0.3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3:43" x14ac:dyDescent="0.3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3:43" x14ac:dyDescent="0.3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3:43" x14ac:dyDescent="0.3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3:43" x14ac:dyDescent="0.3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3:43" x14ac:dyDescent="0.3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3:43" x14ac:dyDescent="0.3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3:43" x14ac:dyDescent="0.3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3:43" x14ac:dyDescent="0.3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3:43" x14ac:dyDescent="0.3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3:43" x14ac:dyDescent="0.3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3:43" x14ac:dyDescent="0.3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3:43" x14ac:dyDescent="0.3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3:43" x14ac:dyDescent="0.3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3:43" x14ac:dyDescent="0.3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3:43" x14ac:dyDescent="0.3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3:43" x14ac:dyDescent="0.3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3:43" x14ac:dyDescent="0.3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3:43" x14ac:dyDescent="0.3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3:43" x14ac:dyDescent="0.3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3:43" x14ac:dyDescent="0.3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3:43" x14ac:dyDescent="0.3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3:43" x14ac:dyDescent="0.3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3:43" x14ac:dyDescent="0.3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3:43" x14ac:dyDescent="0.3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3:43" x14ac:dyDescent="0.3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3:43" x14ac:dyDescent="0.3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3:43" x14ac:dyDescent="0.3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3:43" x14ac:dyDescent="0.3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3:43" x14ac:dyDescent="0.3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3:43" x14ac:dyDescent="0.3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3:43" x14ac:dyDescent="0.3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3:43" x14ac:dyDescent="0.3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3:43" x14ac:dyDescent="0.3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3:43" x14ac:dyDescent="0.3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3:43" x14ac:dyDescent="0.3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3:43" x14ac:dyDescent="0.3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3:43" x14ac:dyDescent="0.3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3:43" x14ac:dyDescent="0.3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3:43" x14ac:dyDescent="0.3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3:43" x14ac:dyDescent="0.3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3:43" x14ac:dyDescent="0.3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3:43" x14ac:dyDescent="0.3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3:43" x14ac:dyDescent="0.3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3:43" x14ac:dyDescent="0.3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3:43" x14ac:dyDescent="0.3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3:43" x14ac:dyDescent="0.3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3:43" x14ac:dyDescent="0.3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3:43" x14ac:dyDescent="0.3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3:43" x14ac:dyDescent="0.3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3:43" x14ac:dyDescent="0.3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3:43" x14ac:dyDescent="0.3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3:43" x14ac:dyDescent="0.3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3:43" x14ac:dyDescent="0.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3:43" x14ac:dyDescent="0.3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3:43" x14ac:dyDescent="0.3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3:43" x14ac:dyDescent="0.3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3:43" x14ac:dyDescent="0.3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3:43" x14ac:dyDescent="0.3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3:43" x14ac:dyDescent="0.3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3:43" x14ac:dyDescent="0.3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3:43" x14ac:dyDescent="0.3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3:43" x14ac:dyDescent="0.3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3:43" x14ac:dyDescent="0.3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3:43" x14ac:dyDescent="0.3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3:43" x14ac:dyDescent="0.3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3:43" x14ac:dyDescent="0.3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3:43" x14ac:dyDescent="0.3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3:43" x14ac:dyDescent="0.3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3:43" x14ac:dyDescent="0.3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3:43" x14ac:dyDescent="0.3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3:43" x14ac:dyDescent="0.3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3:43" x14ac:dyDescent="0.3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3:43" x14ac:dyDescent="0.3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3:43" x14ac:dyDescent="0.3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3:43" x14ac:dyDescent="0.3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3:43" x14ac:dyDescent="0.3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3:43" x14ac:dyDescent="0.3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3:43" x14ac:dyDescent="0.3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3:43" x14ac:dyDescent="0.3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3:43" x14ac:dyDescent="0.3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3:43" x14ac:dyDescent="0.3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3:43" x14ac:dyDescent="0.3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3:43" x14ac:dyDescent="0.3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3:43" x14ac:dyDescent="0.3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3:43" x14ac:dyDescent="0.3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3:43" x14ac:dyDescent="0.3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3:43" x14ac:dyDescent="0.3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3:43" x14ac:dyDescent="0.3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3:43" x14ac:dyDescent="0.3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3:43" x14ac:dyDescent="0.3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3:43" x14ac:dyDescent="0.3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3:43" x14ac:dyDescent="0.3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3:43" x14ac:dyDescent="0.3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3:43" x14ac:dyDescent="0.3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3:43" x14ac:dyDescent="0.3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3:43" x14ac:dyDescent="0.3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3:43" x14ac:dyDescent="0.3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3:43" x14ac:dyDescent="0.3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3:43" x14ac:dyDescent="0.3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3:43" x14ac:dyDescent="0.3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3:43" x14ac:dyDescent="0.3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3:43" x14ac:dyDescent="0.3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3:43" x14ac:dyDescent="0.3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3:43" x14ac:dyDescent="0.3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3:43" x14ac:dyDescent="0.3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3:43" x14ac:dyDescent="0.3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3:43" x14ac:dyDescent="0.3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3:43" x14ac:dyDescent="0.3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3:43" x14ac:dyDescent="0.3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3:43" x14ac:dyDescent="0.3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3:43" x14ac:dyDescent="0.3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3:43" x14ac:dyDescent="0.3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3:43" x14ac:dyDescent="0.3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3:43" x14ac:dyDescent="0.3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3:43" x14ac:dyDescent="0.3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3:43" x14ac:dyDescent="0.3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3:43" x14ac:dyDescent="0.3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3:43" x14ac:dyDescent="0.3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3:43" x14ac:dyDescent="0.3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3:43" x14ac:dyDescent="0.3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3:43" x14ac:dyDescent="0.3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3:43" x14ac:dyDescent="0.3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3:43" x14ac:dyDescent="0.3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3:43" x14ac:dyDescent="0.3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3:43" x14ac:dyDescent="0.3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3:43" x14ac:dyDescent="0.3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3:43" x14ac:dyDescent="0.3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3:43" x14ac:dyDescent="0.3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3:43" x14ac:dyDescent="0.3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3:43" x14ac:dyDescent="0.3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3:43" x14ac:dyDescent="0.3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3:43" x14ac:dyDescent="0.3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3:43" x14ac:dyDescent="0.3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3:43" x14ac:dyDescent="0.3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3:43" x14ac:dyDescent="0.3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3:43" x14ac:dyDescent="0.3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3:43" x14ac:dyDescent="0.3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3:43" x14ac:dyDescent="0.3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3:43" x14ac:dyDescent="0.3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3:43" x14ac:dyDescent="0.3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3:43" x14ac:dyDescent="0.3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3:43" x14ac:dyDescent="0.3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3:43" x14ac:dyDescent="0.3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3:43" x14ac:dyDescent="0.3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3:43" x14ac:dyDescent="0.3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3:43" x14ac:dyDescent="0.3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3:43" x14ac:dyDescent="0.3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3:43" x14ac:dyDescent="0.3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3:43" x14ac:dyDescent="0.3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3:43" x14ac:dyDescent="0.3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3:43" x14ac:dyDescent="0.3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3:43" x14ac:dyDescent="0.3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3:43" x14ac:dyDescent="0.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3:43" x14ac:dyDescent="0.3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3:43" x14ac:dyDescent="0.3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3:43" x14ac:dyDescent="0.3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3:43" x14ac:dyDescent="0.3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3:43" x14ac:dyDescent="0.3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3:43" x14ac:dyDescent="0.3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3:43" x14ac:dyDescent="0.3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3:43" x14ac:dyDescent="0.3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3:43" x14ac:dyDescent="0.3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3:43" x14ac:dyDescent="0.3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3:43" x14ac:dyDescent="0.3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3:43" x14ac:dyDescent="0.3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3:43" x14ac:dyDescent="0.3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3:43" x14ac:dyDescent="0.3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3:43" x14ac:dyDescent="0.3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</sheetData>
  <hyperlinks>
    <hyperlink ref="A1" location="Main!A1" display="Main" xr:uid="{487A4F06-AB43-4653-A45A-40D4EE23F0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2024-10-10T12:42:26Z</dcterms:created>
  <dcterms:modified xsi:type="dcterms:W3CDTF">2024-10-10T13:05:41Z</dcterms:modified>
</cp:coreProperties>
</file>