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D0F78188-714D-4830-80A0-7DC447121E1A}" xr6:coauthVersionLast="47" xr6:coauthVersionMax="47" xr10:uidLastSave="{00000000-0000-0000-0000-000000000000}"/>
  <bookViews>
    <workbookView xWindow="-120" yWindow="-120" windowWidth="38640" windowHeight="21060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<sst xmlns="http://schemas.openxmlformats.org/spreadsheetml/2006/main" count="671" uniqueCount="519">
  <si>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</si>
  <si>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</si>
  <si>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</si>
  <si>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</si>
  <si>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</si>
  <si>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</si>
  <si>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</si>
  <si>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</si>
  <si>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</si>
  <si>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</si>
  <si>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</si>
  <si>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</si>
  <si>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</si>
  <si>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</si>
  <si>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</si>
  <si>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</si>
  <si>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</si>
  <si>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</si>
  <si>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</si>
  <si>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</si>
  <si>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</si>
  <si>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</si>
  <si>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</si>
  <si>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</si>
  <si>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</si>
  <si>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</si>
  <si>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</si>
  <si>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</si>
  <si>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</si>
  <si>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</si>
  <si>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</si>
  <si>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</si>
  <si>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</si>
  <si>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</si>
  <si>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</si>
  <si>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</si>
  <si>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</si>
  <si>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</si>
  <si>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</si>
  <si>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</si>
  <si>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</si>
  <si>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</si>
  <si>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</si>
  <si>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</si>
  <si>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</si>
  <si>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</si>
  <si>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</si>
  <si>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</si>
  <si>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</si>
  <si>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</si>
  <si>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</si>
  <si>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</si>
  <si>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</si>
  <si>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</si>
  <si>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</si>
  <si>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</si>
  <si>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</si>
  <si>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</si>
  <si>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</si>
  <si>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</si>
  <si>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</si>
  <si>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</si>
  <si>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</si>
  <si>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</si>
  <si>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</si>
  <si>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</si>
  <si>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</si>
  <si>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</si>
  <si>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</si>
  <si>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</si>
  <si>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</si>
  <si>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</si>
  <si>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</si>
  <si>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</si>
  <si>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</si>
  <si>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</si>
  <si>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</si>
  <si>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</si>
  <si>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</si>
  <si>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</si>
  <si>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</si>
  <si>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</si>
  <si>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</si>
  <si>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</si>
  <si>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</si>
  <si>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</si>
  <si>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</si>
  <si>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</si>
  <si>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</si>
  <si>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</si>
  <si>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</si>
  <si>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</si>
  <si>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</si>
  <si>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</si>
  <si>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</si>
  <si>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</si>
  <si>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</si>
  <si>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</si>
  <si>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</si>
  <si>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</si>
  <si>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</si>
  <si>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</si>
  <si>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</si>
  <si>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</si>
  <si>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</si>
  <si>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</si>
  <si>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</si>
  <si>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</si>
  <si>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</si>
  <si>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</si>
  <si>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</si>
  <si>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</si>
  <si>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</si>
  <si>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</si>
  <si>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</si>
  <si>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</si>
  <si>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</si>
  <si>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</si>
  <si>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</si>
  <si>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</si>
  <si>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</si>
  <si>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</si>
  <si>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</si>
  <si>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</si>
  <si>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</si>
  <si>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</si>
  <si>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</si>
  <si>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</si>
  <si>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</si>
  <si>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</si>
  <si>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</si>
  <si>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</si>
  <si>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</si>
  <si>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</si>
  <si>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</si>
  <si>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</si>
  <si>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</si>
  <si>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</si>
  <si>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</si>
  <si>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</si>
  <si>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</si>
  <si>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</si>
  <si>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</si>
  <si>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</si>
  <si>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</si>
  <si>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</si>
  <si>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</si>
  <si>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</si>
  <si>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</si>
  <si>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</si>
  <si>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</si>
  <si>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</si>
  <si>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</si>
  <si>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</si>
  <si>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</si>
  <si>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</si>
  <si>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</si>
  <si>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</si>
  <si>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</si>
  <si>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</si>
  <si>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</si>
  <si>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</si>
  <si>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</si>
  <si>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</si>
  <si>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</si>
  <si>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</si>
  <si>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</si>
  <si>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</si>
  <si>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</si>
  <si>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</si>
  <si>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</si>
  <si>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</si>
  <si>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</si>
  <si>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</si>
  <si>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</si>
  <si>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</si>
  <si>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</si>
  <si>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</si>
  <si>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</si>
  <si>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</si>
  <si>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</si>
  <si>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</si>
  <si>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</si>
  <si>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</si>
  <si>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</si>
  <si>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</si>
  <si>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</si>
  <si>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</si>
  <si>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</si>
  <si>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</si>
  <si>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</si>
  <si>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</si>
  <si>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</si>
  <si>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</si>
  <si>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</si>
  <si>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</si>
  <si>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</si>
  <si>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</si>
  <si>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</si>
  <si>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</si>
  <si>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</si>
  <si>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</si>
  <si>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</si>
  <si>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</si>
  <si>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</si>
  <si>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</si>
  <si>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</si>
  <si>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</si>
  <si>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</si>
  <si>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</si>
  <si>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</si>
  <si>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</si>
  <si>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</si>
  <si>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</si>
  <si>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</si>
  <si>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</si>
  <si>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</si>
  <si>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</si>
  <si>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</si>
  <si>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</si>
  <si>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</si>
  <si>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</si>
  <si>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</si>
  <si>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</si>
  <si>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</si>
  <si>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</si>
  <si>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</si>
  <si>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</si>
  <si>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</si>
  <si>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</si>
  <si>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</si>
  <si>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</si>
  <si>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</si>
  <si>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</si>
  <si>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</si>
  <si>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</si>
  <si>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</si>
  <si>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</si>
  <si>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</si>
  <si>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</si>
  <si>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</si>
  <si>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</si>
  <si>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</si>
  <si>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</si>
  <si>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</si>
  <si>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</si>
  <si>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</si>
  <si>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</si>
  <si>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</si>
  <si>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</si>
  <si>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</si>
  <si>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</si>
  <si>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</si>
  <si>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</si>
  <si>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</si>
  <si>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</si>
  <si>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</si>
  <si>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</si>
  <si>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</si>
  <si>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</si>
  <si>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</si>
  <si>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</si>
  <si>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</si>
  <si>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</si>
  <si>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</si>
  <si>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</si>
  <si>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</si>
  <si>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</si>
  <si>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</si>
  <si>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</si>
  <si>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</si>
  <si>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</si>
  <si>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</si>
  <si>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</si>
  <si>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</si>
  <si>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</si>
  <si>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</si>
  <si>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</si>
  <si>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</si>
  <si>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</si>
  <si>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</si>
  <si>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</si>
  <si>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</si>
  <si>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</si>
  <si>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</si>
  <si>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</si>
  <si>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</si>
  <si>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</si>
  <si>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</si>
  <si>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</si>
  <si>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</si>
  <si>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</si>
  <si>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</si>
  <si>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</si>
  <si>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</si>
  <si>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</si>
  <si>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</si>
  <si>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</si>
  <si>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</si>
  <si>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</si>
  <si>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</si>
  <si>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</si>
  <si>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</si>
  <si>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</si>
  <si>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</si>
  <si>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</si>
  <si>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</si>
  <si>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</si>
  <si>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</si>
  <si>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</si>
  <si>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</si>
  <si>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</si>
  <si>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</si>
  <si>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</si>
  <si>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</si>
  <si>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</si>
  <si>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</si>
  <si>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</si>
  <si>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</si>
  <si>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</si>
  <si>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</si>
  <si>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</si>
  <si>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</si>
  <si>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</si>
  <si>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</si>
  <si>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</si>
  <si>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</si>
  <si>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</si>
  <si>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</si>
  <si>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</si>
  <si>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</si>
  <si>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</si>
  <si>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</si>
  <si>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</si>
  <si>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</si>
  <si>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</si>
  <si>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</si>
  <si>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</si>
  <si>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</si>
  <si>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</si>
  <si>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</si>
  <si>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</si>
  <si>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</si>
  <si>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</si>
  <si>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</si>
  <si>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</si>
  <si>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</si>
  <si>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</si>
  <si>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</si>
  <si>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</si>
  <si>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</si>
  <si>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</si>
  <si>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</si>
  <si>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</si>
  <si>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</si>
  <si>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</si>
  <si>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</si>
  <si>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</si>
  <si>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</si>
  <si>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</si>
  <si>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</si>
  <si>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</si>
  <si>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</si>
  <si>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</si>
  <si>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</si>
  <si>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</si>
  <si>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</si>
  <si>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</si>
  <si>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</si>
  <si>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</si>
  <si>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</si>
  <si>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</si>
  <si>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</si>
  <si>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</si>
  <si>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</si>
  <si>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</si>
  <si>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</si>
  <si>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</si>
  <si>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</si>
  <si>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</si>
  <si>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</si>
  <si>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</si>
  <si>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</si>
  <si>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</si>
  <si>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</si>
  <si>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</si>
  <si>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</si>
  <si>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</si>
  <si>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</si>
  <si>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</si>
  <si>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</si>
  <si>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</si>
  <si>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CEO: Francois - Henri Pinault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</si>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</sst>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433388</xdr:colOff>
      <xdr:row>0</xdr:row>
      <xdr:rowOff>52388</xdr:rowOff>
    </xdr:from>
    <xdr:to>
      <xdr:col>18</xdr:col>
      <xdr:colOff>103264</xdr:colOff>
      <xdr:row>9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713" y="523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3"/>
  <sheetViews>
    <sheetView tabSelected="1" zoomScale="200" zoomScaleNormal="200" workbookViewId="0">
      <selection activeCell="A22" sqref="A22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164</v>
      </c>
    </row>
    <row r="3" spans="1:14" x14ac:dyDescent="0.25">
      <c r="G3" t="s">
        <v>4</v>
      </c>
      <c r="H3" s="13">
        <v>122.617597</v>
      </c>
      <c r="I3" s="16" t="s">
        <v>480</v>
      </c>
      <c r="M3" s="2"/>
    </row>
    <row r="4" spans="1:14" x14ac:dyDescent="0.25">
      <c r="B4" t="s">
        <v>112</v>
      </c>
      <c r="G4" t="s">
        <v>5</v>
      </c>
      <c r="H4" s="23">
        <f>H3*H2</f>
        <v>20109.285908000002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480</v>
      </c>
      <c r="N5" s="23"/>
    </row>
    <row r="6" spans="1:14" x14ac:dyDescent="0.25">
      <c r="G6" t="s">
        <v>7</v>
      </c>
      <c r="H6" s="23">
        <f>3479+10556</f>
        <v>14035</v>
      </c>
      <c r="I6" s="16" t="s">
        <v>480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30626.285908000005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498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512</v>
      </c>
    </row>
    <row r="14" spans="1:14" x14ac:dyDescent="0.25">
      <c r="B14" s="3" t="s">
        <v>18</v>
      </c>
      <c r="D14" t="s">
        <v>26</v>
      </c>
      <c r="E14" s="4"/>
      <c r="G14" t="s">
        <v>392</v>
      </c>
    </row>
    <row r="15" spans="1:14" x14ac:dyDescent="0.25">
      <c r="B15" s="3" t="s">
        <v>19</v>
      </c>
      <c r="D15" t="s">
        <v>26</v>
      </c>
      <c r="E15" s="4"/>
      <c r="G15" t="s">
        <v>393</v>
      </c>
    </row>
    <row r="16" spans="1:14" x14ac:dyDescent="0.25">
      <c r="B16" s="3" t="s">
        <v>20</v>
      </c>
      <c r="D16" t="s">
        <v>27</v>
      </c>
      <c r="E16" s="4"/>
      <c r="G16" t="s">
        <v>497</v>
      </c>
    </row>
    <row r="17" spans="2:12" x14ac:dyDescent="0.25">
      <c r="B17" s="3" t="s">
        <v>21</v>
      </c>
      <c r="D17" t="s">
        <v>28</v>
      </c>
      <c r="E17" s="4"/>
      <c r="G17" t="s">
        <v>496</v>
      </c>
      <c r="L17" s="2" t="s">
        <v>518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470</v>
      </c>
      <c r="H19">
        <v>1.07</v>
      </c>
    </row>
    <row r="31" spans="2:12" x14ac:dyDescent="0.25">
      <c r="J31" s="2" t="s">
        <v>500</v>
      </c>
    </row>
    <row r="32" spans="2:12" x14ac:dyDescent="0.25">
      <c r="J32" t="s">
        <v>501</v>
      </c>
    </row>
    <row r="33" spans="2:11" x14ac:dyDescent="0.25">
      <c r="J33" t="s">
        <v>504</v>
      </c>
    </row>
    <row r="34" spans="2:11" x14ac:dyDescent="0.25">
      <c r="J34" t="s">
        <v>505</v>
      </c>
    </row>
    <row r="35" spans="2:11" x14ac:dyDescent="0.25">
      <c r="J35" t="s">
        <v>502</v>
      </c>
    </row>
    <row r="36" spans="2:11" x14ac:dyDescent="0.25">
      <c r="B36" t="s">
        <v>115</v>
      </c>
      <c r="C36" s="22">
        <v>0.78</v>
      </c>
      <c r="J36" t="s">
        <v>503</v>
      </c>
    </row>
    <row r="37" spans="2:11" x14ac:dyDescent="0.25">
      <c r="B37" t="s">
        <v>116</v>
      </c>
      <c r="C37" s="22">
        <v>0.22</v>
      </c>
      <c r="J37" t="s">
        <v>506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499</v>
      </c>
    </row>
    <row r="43" spans="2:11" x14ac:dyDescent="0.25">
      <c r="B43" t="s">
        <v>388</v>
      </c>
    </row>
    <row r="44" spans="2:11" x14ac:dyDescent="0.25">
      <c r="B44" t="s">
        <v>508</v>
      </c>
    </row>
    <row r="45" spans="2:11" x14ac:dyDescent="0.25">
      <c r="B45" t="s">
        <v>482</v>
      </c>
    </row>
    <row r="46" spans="2:11" x14ac:dyDescent="0.25">
      <c r="B46" t="s">
        <v>483</v>
      </c>
    </row>
    <row r="47" spans="2:11" x14ac:dyDescent="0.25">
      <c r="B47" t="s">
        <v>513</v>
      </c>
    </row>
    <row r="48" spans="2:11" x14ac:dyDescent="0.25">
      <c r="B48" t="s">
        <v>491</v>
      </c>
    </row>
    <row r="49" spans="2:2" x14ac:dyDescent="0.25">
      <c r="B49" t="s">
        <v>492</v>
      </c>
    </row>
    <row r="50" spans="2:2" x14ac:dyDescent="0.25">
      <c r="B50" t="s">
        <v>493</v>
      </c>
    </row>
    <row r="51" spans="2:2" x14ac:dyDescent="0.25">
      <c r="B51" t="s">
        <v>507</v>
      </c>
    </row>
    <row r="52" spans="2:2" x14ac:dyDescent="0.25">
      <c r="B52" t="s">
        <v>514</v>
      </c>
    </row>
    <row r="53" spans="2:2" x14ac:dyDescent="0.25">
      <c r="B53" t="s">
        <v>517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1"/>
  <sheetViews>
    <sheetView showGridLines="0" zoomScale="200" zoomScaleNormal="200" workbookViewId="0">
      <selection activeCell="B12" sqref="B12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3" spans="1:10" x14ac:dyDescent="0.25">
      <c r="B3" s="1" t="s">
        <v>318</v>
      </c>
    </row>
    <row r="4" spans="1:10" x14ac:dyDescent="0.25">
      <c r="B4" t="s">
        <v>399</v>
      </c>
      <c r="I4" s="2" t="s">
        <v>372</v>
      </c>
      <c r="J4" t="s">
        <v>409</v>
      </c>
    </row>
    <row r="5" spans="1:10" x14ac:dyDescent="0.25">
      <c r="B5" t="s">
        <v>438</v>
      </c>
      <c r="J5" t="s">
        <v>410</v>
      </c>
    </row>
    <row r="6" spans="1:10" x14ac:dyDescent="0.25">
      <c r="B6" t="s">
        <v>515</v>
      </c>
      <c r="J6" t="s">
        <v>411</v>
      </c>
    </row>
    <row r="7" spans="1:10" x14ac:dyDescent="0.25">
      <c r="B7" t="s">
        <v>368</v>
      </c>
      <c r="J7" t="s">
        <v>412</v>
      </c>
    </row>
    <row r="8" spans="1:10" x14ac:dyDescent="0.25">
      <c r="B8" t="s">
        <v>369</v>
      </c>
      <c r="J8" t="s">
        <v>413</v>
      </c>
    </row>
    <row r="10" spans="1:10" x14ac:dyDescent="0.25">
      <c r="B10" s="2" t="s">
        <v>404</v>
      </c>
    </row>
    <row r="11" spans="1:10" x14ac:dyDescent="0.25">
      <c r="B11" t="s">
        <v>516</v>
      </c>
    </row>
    <row r="12" spans="1:10" x14ac:dyDescent="0.25">
      <c r="B12" s="84"/>
    </row>
    <row r="13" spans="1:10" x14ac:dyDescent="0.25">
      <c r="B13" t="s">
        <v>401</v>
      </c>
    </row>
    <row r="14" spans="1:10" x14ac:dyDescent="0.25">
      <c r="B14" t="s">
        <v>402</v>
      </c>
    </row>
    <row r="16" spans="1:10" x14ac:dyDescent="0.25">
      <c r="B16" t="s">
        <v>400</v>
      </c>
    </row>
    <row r="17" spans="2:10" x14ac:dyDescent="0.25">
      <c r="B17" t="s">
        <v>403</v>
      </c>
    </row>
    <row r="18" spans="2:10" x14ac:dyDescent="0.25">
      <c r="B18" t="s">
        <v>405</v>
      </c>
    </row>
    <row r="20" spans="2:10" x14ac:dyDescent="0.25">
      <c r="B20" t="s">
        <v>406</v>
      </c>
      <c r="D20" t="s">
        <v>407</v>
      </c>
    </row>
    <row r="21" spans="2:10" x14ac:dyDescent="0.25">
      <c r="B21" t="s">
        <v>408</v>
      </c>
    </row>
    <row r="23" spans="2:10" x14ac:dyDescent="0.25">
      <c r="B23" s="1" t="s">
        <v>326</v>
      </c>
    </row>
    <row r="24" spans="2:10" x14ac:dyDescent="0.25">
      <c r="B24" t="s">
        <v>509</v>
      </c>
      <c r="I24" s="2" t="s">
        <v>372</v>
      </c>
      <c r="J24" t="s">
        <v>414</v>
      </c>
    </row>
    <row r="25" spans="2:10" x14ac:dyDescent="0.25">
      <c r="B25" t="s">
        <v>397</v>
      </c>
      <c r="J25" t="s">
        <v>415</v>
      </c>
    </row>
    <row r="26" spans="2:10" x14ac:dyDescent="0.25">
      <c r="B26" t="s">
        <v>373</v>
      </c>
      <c r="J26" t="s">
        <v>416</v>
      </c>
    </row>
    <row r="27" spans="2:10" x14ac:dyDescent="0.25">
      <c r="B27" t="s">
        <v>374</v>
      </c>
      <c r="J27" t="s">
        <v>417</v>
      </c>
    </row>
    <row r="30" spans="2:10" x14ac:dyDescent="0.25">
      <c r="B30" s="1" t="s">
        <v>378</v>
      </c>
      <c r="I30" s="2" t="s">
        <v>372</v>
      </c>
      <c r="J30" t="s">
        <v>418</v>
      </c>
    </row>
    <row r="31" spans="2:10" x14ac:dyDescent="0.25">
      <c r="B31" t="s">
        <v>398</v>
      </c>
      <c r="J31" t="s">
        <v>419</v>
      </c>
    </row>
    <row r="32" spans="2:10" x14ac:dyDescent="0.25">
      <c r="B32" t="s">
        <v>511</v>
      </c>
      <c r="J32" t="s">
        <v>420</v>
      </c>
    </row>
    <row r="33" spans="2:10" x14ac:dyDescent="0.25">
      <c r="B33" t="s">
        <v>379</v>
      </c>
      <c r="J33" t="s">
        <v>421</v>
      </c>
    </row>
    <row r="34" spans="2:10" x14ac:dyDescent="0.25">
      <c r="B34" t="s">
        <v>380</v>
      </c>
    </row>
    <row r="37" spans="2:10" x14ac:dyDescent="0.25">
      <c r="B37" s="1" t="s">
        <v>381</v>
      </c>
      <c r="I37" s="2" t="s">
        <v>372</v>
      </c>
      <c r="J37" t="s">
        <v>422</v>
      </c>
    </row>
    <row r="38" spans="2:10" x14ac:dyDescent="0.25">
      <c r="B38" t="s">
        <v>382</v>
      </c>
      <c r="J38" t="s">
        <v>423</v>
      </c>
    </row>
    <row r="39" spans="2:10" x14ac:dyDescent="0.25">
      <c r="B39" t="s">
        <v>383</v>
      </c>
      <c r="J39" t="s">
        <v>424</v>
      </c>
    </row>
    <row r="40" spans="2:10" x14ac:dyDescent="0.25">
      <c r="J40" t="s">
        <v>425</v>
      </c>
    </row>
    <row r="41" spans="2:10" x14ac:dyDescent="0.25">
      <c r="B41" s="2" t="s">
        <v>430</v>
      </c>
      <c r="E41" s="2"/>
      <c r="J41" t="s">
        <v>426</v>
      </c>
    </row>
    <row r="42" spans="2:10" x14ac:dyDescent="0.25">
      <c r="B42" t="s">
        <v>510</v>
      </c>
      <c r="I42" s="2" t="s">
        <v>372</v>
      </c>
    </row>
    <row r="43" spans="2:10" x14ac:dyDescent="0.25">
      <c r="B43" t="s">
        <v>438</v>
      </c>
      <c r="I43" t="s">
        <v>436</v>
      </c>
    </row>
    <row r="45" spans="2:10" x14ac:dyDescent="0.25">
      <c r="B45" s="2" t="s">
        <v>431</v>
      </c>
      <c r="E45" s="2"/>
      <c r="G45" s="2" t="s">
        <v>372</v>
      </c>
    </row>
    <row r="46" spans="2:10" x14ac:dyDescent="0.25">
      <c r="B46" t="s">
        <v>440</v>
      </c>
      <c r="G46" t="s">
        <v>436</v>
      </c>
    </row>
    <row r="47" spans="2:10" x14ac:dyDescent="0.25">
      <c r="B47" t="s">
        <v>439</v>
      </c>
    </row>
    <row r="49" spans="2:7" x14ac:dyDescent="0.25">
      <c r="B49" s="2" t="s">
        <v>19</v>
      </c>
      <c r="E49" s="2"/>
      <c r="G49" s="2" t="s">
        <v>372</v>
      </c>
    </row>
    <row r="50" spans="2:7" x14ac:dyDescent="0.25">
      <c r="B50" t="s">
        <v>441</v>
      </c>
      <c r="G50" t="s">
        <v>437</v>
      </c>
    </row>
    <row r="51" spans="2:7" x14ac:dyDescent="0.25">
      <c r="B51" t="s">
        <v>442</v>
      </c>
    </row>
    <row r="53" spans="2:7" x14ac:dyDescent="0.25">
      <c r="B53" s="2" t="s">
        <v>432</v>
      </c>
      <c r="E53" s="2"/>
      <c r="G53" s="2" t="s">
        <v>372</v>
      </c>
    </row>
    <row r="54" spans="2:7" x14ac:dyDescent="0.25">
      <c r="B54" t="s">
        <v>443</v>
      </c>
      <c r="G54" t="s">
        <v>28</v>
      </c>
    </row>
    <row r="55" spans="2:7" x14ac:dyDescent="0.25">
      <c r="B55" t="s">
        <v>448</v>
      </c>
    </row>
    <row r="57" spans="2:7" x14ac:dyDescent="0.25">
      <c r="B57" s="2" t="s">
        <v>21</v>
      </c>
      <c r="E57" s="2"/>
      <c r="G57" s="2" t="s">
        <v>372</v>
      </c>
    </row>
    <row r="58" spans="2:7" x14ac:dyDescent="0.25">
      <c r="B58" t="s">
        <v>444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433</v>
      </c>
      <c r="E61" s="2"/>
      <c r="G61" s="2" t="s">
        <v>372</v>
      </c>
    </row>
    <row r="62" spans="2:7" x14ac:dyDescent="0.25">
      <c r="B62" t="s">
        <v>444</v>
      </c>
      <c r="G62" t="s">
        <v>28</v>
      </c>
    </row>
    <row r="63" spans="2:7" x14ac:dyDescent="0.25">
      <c r="B63" t="s">
        <v>447</v>
      </c>
    </row>
    <row r="65" spans="2:10" x14ac:dyDescent="0.25">
      <c r="B65" s="2" t="s">
        <v>434</v>
      </c>
      <c r="E65" s="2"/>
      <c r="G65" s="2" t="s">
        <v>372</v>
      </c>
    </row>
    <row r="66" spans="2:10" x14ac:dyDescent="0.25">
      <c r="B66" t="s">
        <v>445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449</v>
      </c>
      <c r="E69" s="2"/>
      <c r="G69" s="2" t="s">
        <v>372</v>
      </c>
    </row>
    <row r="70" spans="2:10" x14ac:dyDescent="0.25">
      <c r="B70" t="s">
        <v>450</v>
      </c>
      <c r="G70" t="s">
        <v>451</v>
      </c>
    </row>
    <row r="72" spans="2:10" x14ac:dyDescent="0.25">
      <c r="B72" s="2" t="s">
        <v>435</v>
      </c>
      <c r="E72" s="2"/>
      <c r="G72" s="2" t="s">
        <v>372</v>
      </c>
    </row>
    <row r="73" spans="2:10" x14ac:dyDescent="0.25">
      <c r="B73" t="s">
        <v>452</v>
      </c>
      <c r="G73" t="s">
        <v>453</v>
      </c>
    </row>
    <row r="75" spans="2:10" x14ac:dyDescent="0.25">
      <c r="B75" s="1" t="s">
        <v>387</v>
      </c>
      <c r="J75" t="s">
        <v>427</v>
      </c>
    </row>
    <row r="76" spans="2:10" x14ac:dyDescent="0.25">
      <c r="B76" t="s">
        <v>429</v>
      </c>
      <c r="J76" t="s">
        <v>428</v>
      </c>
    </row>
    <row r="77" spans="2:10" x14ac:dyDescent="0.25">
      <c r="B77" t="s">
        <v>382</v>
      </c>
    </row>
    <row r="78" spans="2:10" x14ac:dyDescent="0.25">
      <c r="B78" t="s">
        <v>383</v>
      </c>
    </row>
    <row r="81" spans="2:2" x14ac:dyDescent="0.25">
      <c r="B81" t="s">
        <v>490</v>
      </c>
    </row>
  </sheetData>
  <hyperlinks>
    <hyperlink ref="A1" location="Main!A1" display="Main" xr:uid="{2E095623-426A-4877-A454-314422E3B28F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16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454</v>
      </c>
    </row>
    <row r="51" spans="2:2" x14ac:dyDescent="0.25">
      <c r="B51" t="s">
        <v>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5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455</v>
      </c>
      <c r="S2" s="16" t="s">
        <v>456</v>
      </c>
      <c r="T2" s="16" t="s">
        <v>457</v>
      </c>
      <c r="U2" s="16" t="s">
        <v>458</v>
      </c>
      <c r="V2" s="16" t="s">
        <v>459</v>
      </c>
      <c r="W2" s="16" t="s">
        <v>460</v>
      </c>
    </row>
    <row r="3" spans="1:24" x14ac:dyDescent="0.25">
      <c r="B3" t="s">
        <v>461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462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463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464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465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466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468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469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471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494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495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16" sqref="B16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484</v>
      </c>
      <c r="D2" s="16" t="s">
        <v>486</v>
      </c>
      <c r="E2" s="16" t="s">
        <v>485</v>
      </c>
      <c r="F2" s="16" t="s">
        <v>487</v>
      </c>
      <c r="G2" s="16" t="s">
        <v>476</v>
      </c>
      <c r="H2" s="16" t="s">
        <v>477</v>
      </c>
      <c r="I2" s="16" t="s">
        <v>478</v>
      </c>
      <c r="J2" s="16" t="s">
        <v>479</v>
      </c>
      <c r="K2" s="16" t="s">
        <v>475</v>
      </c>
      <c r="L2" s="16" t="s">
        <v>53</v>
      </c>
      <c r="M2" s="16" t="s">
        <v>473</v>
      </c>
      <c r="N2" s="16" t="s">
        <v>480</v>
      </c>
    </row>
    <row r="3" spans="1:38" x14ac:dyDescent="0.25">
      <c r="A3" s="27" t="s">
        <v>52</v>
      </c>
      <c r="B3" s="2" t="s">
        <v>488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481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474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" si="5">+SUM(N4:N9)</f>
        <v>4390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489</v>
      </c>
      <c r="C12" s="23"/>
      <c r="D12" s="23"/>
      <c r="E12" s="23"/>
      <c r="F12" s="23"/>
      <c r="G12" s="18">
        <f t="shared" ref="G12:H18" si="6">+G4/C4-1</f>
        <v>9.6487842531840506E-3</v>
      </c>
      <c r="H12" s="18">
        <f t="shared" si="6"/>
        <v>-2.7110766847405099E-2</v>
      </c>
      <c r="I12" s="18">
        <f>+I4/E4-1</f>
        <v>-0.14103060829135994</v>
      </c>
      <c r="J12" s="18">
        <f t="shared" ref="J12:L18" si="7">+J4/F4-1</f>
        <v>-7.5009147457006931E-2</v>
      </c>
      <c r="K12" s="18">
        <f t="shared" si="7"/>
        <v>-0.20527522935779818</v>
      </c>
      <c r="L12" s="18">
        <f t="shared" si="7"/>
        <v>-0.20143312101910826</v>
      </c>
      <c r="M12" s="18">
        <f>+M4/I4-1</f>
        <v>-0.2598105548037889</v>
      </c>
      <c r="N12" s="18">
        <f>+N4/J4-1</f>
        <v>-0.23892405063291144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8">
        <f t="shared" si="6"/>
        <v>9.0663058186738921E-2</v>
      </c>
      <c r="H13" s="18">
        <f t="shared" si="6"/>
        <v>3.7735849056603765E-2</v>
      </c>
      <c r="I13" s="18">
        <f t="shared" ref="I13:I18" si="8">+I5/E5-1</f>
        <v>-0.16157205240174677</v>
      </c>
      <c r="J13" s="18">
        <f t="shared" si="7"/>
        <v>-7.5304540420819466E-2</v>
      </c>
      <c r="K13" s="18">
        <f t="shared" si="7"/>
        <v>-8.1885856079404462E-2</v>
      </c>
      <c r="L13" s="18">
        <f t="shared" si="7"/>
        <v>-8.9610389610389585E-2</v>
      </c>
      <c r="M13" s="18">
        <f t="shared" ref="M13:N18" si="9">+M5/I5-1</f>
        <v>-0.12760416666666663</v>
      </c>
      <c r="N13" s="18">
        <f t="shared" si="9"/>
        <v>-7.7844311377245456E-2</v>
      </c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481</v>
      </c>
      <c r="C14" s="23"/>
      <c r="D14" s="23"/>
      <c r="E14" s="23"/>
      <c r="F14" s="23"/>
      <c r="G14" s="18">
        <f t="shared" si="6"/>
        <v>-2.525252525252486E-3</v>
      </c>
      <c r="H14" s="18">
        <f t="shared" si="6"/>
        <v>0</v>
      </c>
      <c r="I14" s="18">
        <f t="shared" si="8"/>
        <v>-0.12814645308924488</v>
      </c>
      <c r="J14" s="18">
        <f t="shared" si="7"/>
        <v>-8.102345415778256E-2</v>
      </c>
      <c r="K14" s="18">
        <f t="shared" si="7"/>
        <v>-1.7721518987341756E-2</v>
      </c>
      <c r="L14" s="18">
        <f t="shared" si="7"/>
        <v>2.2831050228310446E-2</v>
      </c>
      <c r="M14" s="18">
        <f t="shared" si="9"/>
        <v>4.1994750656167978E-2</v>
      </c>
      <c r="N14" s="18">
        <f t="shared" si="9"/>
        <v>0.11368909512761016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8">
        <f t="shared" si="6"/>
        <v>-8.5303186022610444E-2</v>
      </c>
      <c r="H15" s="18">
        <f t="shared" si="6"/>
        <v>-1.6293279022403295E-2</v>
      </c>
      <c r="I15" s="18">
        <f t="shared" si="8"/>
        <v>-0.19095477386934678</v>
      </c>
      <c r="J15" s="18">
        <f t="shared" si="7"/>
        <v>-7.6839826839826819E-2</v>
      </c>
      <c r="K15" s="18">
        <f t="shared" si="7"/>
        <v>-7.415730337078652E-2</v>
      </c>
      <c r="L15" s="18">
        <f t="shared" si="7"/>
        <v>-7.556935817805388E-2</v>
      </c>
      <c r="M15" s="18">
        <f t="shared" si="9"/>
        <v>-0.14782608695652177</v>
      </c>
      <c r="N15" s="18">
        <f t="shared" si="9"/>
        <v>-4.1031652989448997E-2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8">
        <f t="shared" si="6"/>
        <v>0.4058441558441559</v>
      </c>
      <c r="H16" s="18">
        <f t="shared" si="6"/>
        <v>0.54063604240282692</v>
      </c>
      <c r="I16" s="18">
        <f t="shared" si="8"/>
        <v>0.3162055335968379</v>
      </c>
      <c r="J16" s="18">
        <f t="shared" si="7"/>
        <v>0.2406779661016949</v>
      </c>
      <c r="K16" s="18">
        <f t="shared" si="7"/>
        <v>0.23787528868360286</v>
      </c>
      <c r="L16" s="18">
        <f t="shared" si="7"/>
        <v>0.21788990825688082</v>
      </c>
      <c r="M16" s="18">
        <f t="shared" si="9"/>
        <v>0.3213213213213213</v>
      </c>
      <c r="N16" s="18">
        <f t="shared" si="9"/>
        <v>0.18579234972677594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8">
        <f t="shared" si="6"/>
        <v>0.23529411764705888</v>
      </c>
      <c r="H17" s="18">
        <f t="shared" si="6"/>
        <v>0.20754716981132071</v>
      </c>
      <c r="I17" s="18">
        <f t="shared" si="8"/>
        <v>-0.11111111111111116</v>
      </c>
      <c r="J17" s="18">
        <f t="shared" si="7"/>
        <v>0.14999999999999991</v>
      </c>
      <c r="K17" s="18">
        <f t="shared" si="7"/>
        <v>0</v>
      </c>
      <c r="L17" s="18">
        <f t="shared" si="7"/>
        <v>1.5625E-2</v>
      </c>
      <c r="M17" s="18">
        <f t="shared" si="9"/>
        <v>0.19999999999999996</v>
      </c>
      <c r="N17" s="18">
        <f t="shared" si="9"/>
        <v>-0.21739130434782605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8">
        <f t="shared" si="6"/>
        <v>2.4414850686037104E-2</v>
      </c>
      <c r="H18" s="18">
        <f t="shared" si="6"/>
        <v>1.6887816646562026E-2</v>
      </c>
      <c r="I18" s="18">
        <f t="shared" si="8"/>
        <v>-0.13101031730582047</v>
      </c>
      <c r="J18" s="18">
        <f t="shared" si="7"/>
        <v>-5.9992429977289929E-2</v>
      </c>
      <c r="K18" s="18">
        <f t="shared" si="7"/>
        <v>-0.11286192633444947</v>
      </c>
      <c r="L18" s="18">
        <f t="shared" si="7"/>
        <v>-0.1075523922499011</v>
      </c>
      <c r="M18" s="18">
        <f t="shared" si="9"/>
        <v>-0.1518817204301075</v>
      </c>
      <c r="N18" s="18">
        <f t="shared" si="9"/>
        <v>-0.11616670022146169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395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394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396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164</v>
      </c>
      <c r="L3" t="s">
        <v>154</v>
      </c>
      <c r="O3" s="57">
        <f>Main!H2</f>
        <v>164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472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3.3644526483966422</v>
      </c>
      <c r="L5" t="s">
        <v>157</v>
      </c>
      <c r="O5" s="60">
        <f>O4/O3-1</f>
        <v>1.0808536585365855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20109.285908000002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34144.285908000005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2.8269724038523299E-2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69" bottom="1" rank="5"/>
    <cfRule type="top10" dxfId="78" priority="79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68" bottom="1" rank="5"/>
    <cfRule type="top10" dxfId="71" priority="78" rank="5"/>
  </conditionalFormatting>
  <conditionalFormatting sqref="K11">
    <cfRule type="top10" dxfId="70" priority="43" rank="10"/>
    <cfRule type="top10" dxfId="69" priority="44" bottom="1" rank="5"/>
    <cfRule type="top10" dxfId="68" priority="45" rank="5"/>
    <cfRule type="top10" dxfId="67" priority="46" percent="1" rank="10"/>
  </conditionalFormatting>
  <conditionalFormatting sqref="K15:K16">
    <cfRule type="top10" dxfId="66" priority="47" rank="10"/>
    <cfRule type="top10" dxfId="65" priority="48" bottom="1" rank="5"/>
    <cfRule type="top10" dxfId="64" priority="49" rank="5"/>
    <cfRule type="top10" dxfId="63" priority="50" percent="1" rank="10"/>
  </conditionalFormatting>
  <conditionalFormatting sqref="K6:L6">
    <cfRule type="top10" dxfId="62" priority="39" rank="10"/>
    <cfRule type="top10" dxfId="61" priority="40" bottom="1" rank="5"/>
    <cfRule type="top10" dxfId="60" priority="41" rank="5"/>
    <cfRule type="top10" dxfId="59" priority="42" percent="1" rank="10"/>
  </conditionalFormatting>
  <conditionalFormatting sqref="K18:N18">
    <cfRule type="top10" dxfId="58" priority="59" rank="10"/>
    <cfRule type="top10" dxfId="57" priority="60" bottom="1" rank="5"/>
    <cfRule type="top10" dxfId="56" priority="61" rank="5"/>
    <cfRule type="top10" dxfId="55" priority="62" percent="1" rank="10"/>
  </conditionalFormatting>
  <conditionalFormatting sqref="L7:L8 L10:L12 L14:L17 L19:L20">
    <cfRule type="cellIs" dxfId="54" priority="67" operator="between">
      <formula>0</formula>
      <formula>1.1</formula>
    </cfRule>
    <cfRule type="cellIs" dxfId="53" priority="77" operator="lessThan">
      <formula>0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0" bottom="1" rank="5"/>
    <cfRule type="top10" dxfId="42" priority="75" rank="5"/>
  </conditionalFormatting>
  <conditionalFormatting sqref="M11">
    <cfRule type="top10" dxfId="41" priority="23" rank="10"/>
    <cfRule type="top10" dxfId="40" priority="24" bottom="1" rank="5"/>
    <cfRule type="top10" dxfId="39" priority="25" rank="5"/>
    <cfRule type="top10" dxfId="38" priority="26" percent="1" rank="10"/>
  </conditionalFormatting>
  <conditionalFormatting sqref="M14">
    <cfRule type="top10" dxfId="37" priority="27" rank="10"/>
    <cfRule type="top10" dxfId="36" priority="28" bottom="1" rank="5"/>
    <cfRule type="top10" dxfId="35" priority="29" rank="5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19" rank="10"/>
    <cfRule type="top10" dxfId="26" priority="20" bottom="1" rank="5"/>
    <cfRule type="top10" dxfId="25" priority="21" rank="5"/>
    <cfRule type="top10" dxfId="24" priority="22" percent="1" rank="10"/>
  </conditionalFormatting>
  <conditionalFormatting sqref="N16">
    <cfRule type="top10" dxfId="23" priority="15" rank="10"/>
    <cfRule type="top10" dxfId="22" priority="16" bottom="1" rank="5"/>
    <cfRule type="top10" dxfId="21" priority="17" rank="5"/>
    <cfRule type="top10" dxfId="20" priority="18" percent="1" rank="10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1" rank="10"/>
    <cfRule type="top10" dxfId="12" priority="2" bottom="1" rank="5"/>
    <cfRule type="top10" dxfId="11" priority="3" rank="5"/>
    <cfRule type="top10" dxfId="10" priority="4" percent="1" rank="10"/>
  </conditionalFormatting>
  <conditionalFormatting sqref="O19">
    <cfRule type="top10" dxfId="9" priority="51" rank="10"/>
    <cfRule type="top10" dxfId="8" priority="52" bottom="1" rank="5"/>
    <cfRule type="top10" dxfId="7" priority="53" rank="5"/>
    <cfRule type="top10" dxfId="6" priority="54" percent="1" rank="10"/>
  </conditionalFormatting>
  <conditionalFormatting sqref="O6:P6">
    <cfRule type="top10" dxfId="5" priority="7" rank="10"/>
    <cfRule type="top10" dxfId="4" priority="8" bottom="1" rank="5"/>
    <cfRule type="top10" dxfId="3" priority="9" rank="5"/>
    <cfRule type="top10" dxfId="2" priority="10" percent="1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2025-04-17T09:42:59Z</dcterms:modified>
</cp:coreProperties>
</file>