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C935BD9-82A3-4499-AFAB-83858AA3CA7E}" xr6:coauthVersionLast="47" xr6:coauthVersionMax="47" xr10:uidLastSave="{00000000-0000-0000-0000-000000000000}"/>
  <bookViews>
    <workbookView xWindow="19095" yWindow="0" windowWidth="19410" windowHeight="20925" activeTab="1" xr2:uid="{9A2B2DB6-AD04-431A-A93E-08AB5EE56C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O22" i="2"/>
  <c r="N22" i="2"/>
  <c r="M22" i="2"/>
  <c r="L22" i="2"/>
  <c r="Q22" i="2"/>
  <c r="N20" i="2"/>
  <c r="M20" i="2"/>
  <c r="L20" i="2"/>
  <c r="Q20" i="2"/>
  <c r="P20" i="2"/>
  <c r="O20" i="2"/>
  <c r="Q18" i="2"/>
  <c r="P18" i="2"/>
  <c r="O18" i="2"/>
  <c r="N18" i="2"/>
  <c r="M18" i="2"/>
  <c r="L18" i="2"/>
  <c r="P14" i="2"/>
  <c r="N14" i="2"/>
  <c r="M14" i="2"/>
  <c r="L14" i="2"/>
  <c r="L12" i="2"/>
  <c r="P12" i="2"/>
  <c r="O12" i="2"/>
  <c r="O14" i="2" s="1"/>
  <c r="N12" i="2"/>
  <c r="M12" i="2"/>
  <c r="Q14" i="2"/>
  <c r="Q12" i="2"/>
  <c r="J32" i="2"/>
  <c r="J31" i="2"/>
  <c r="J30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J29" i="2"/>
  <c r="J28" i="2"/>
  <c r="J27" i="2"/>
  <c r="J26" i="2"/>
  <c r="J25" i="2"/>
  <c r="G29" i="2"/>
  <c r="G28" i="2"/>
  <c r="G27" i="2"/>
  <c r="G26" i="2"/>
  <c r="G25" i="2"/>
  <c r="H29" i="2"/>
  <c r="H28" i="2"/>
  <c r="H27" i="2"/>
  <c r="H26" i="2"/>
  <c r="H25" i="2"/>
  <c r="I29" i="2"/>
  <c r="I28" i="2"/>
  <c r="I27" i="2"/>
  <c r="I26" i="2"/>
  <c r="I25" i="2"/>
  <c r="J12" i="2"/>
  <c r="J14" i="2" s="1"/>
  <c r="J18" i="2" s="1"/>
  <c r="J20" i="2" s="1"/>
  <c r="J22" i="2" s="1"/>
  <c r="H12" i="2"/>
  <c r="H14" i="2" s="1"/>
  <c r="H18" i="2" s="1"/>
  <c r="H20" i="2" s="1"/>
  <c r="H22" i="2" s="1"/>
  <c r="G12" i="2"/>
  <c r="G14" i="2" s="1"/>
  <c r="G18" i="2" s="1"/>
  <c r="G20" i="2" s="1"/>
  <c r="G22" i="2" s="1"/>
  <c r="F12" i="2"/>
  <c r="F14" i="2" s="1"/>
  <c r="F18" i="2" s="1"/>
  <c r="F20" i="2" s="1"/>
  <c r="F22" i="2" s="1"/>
  <c r="E12" i="2"/>
  <c r="E14" i="2" s="1"/>
  <c r="E18" i="2" s="1"/>
  <c r="E20" i="2" s="1"/>
  <c r="E22" i="2" s="1"/>
  <c r="D12" i="2"/>
  <c r="D14" i="2" s="1"/>
  <c r="D18" i="2" s="1"/>
  <c r="D20" i="2" s="1"/>
  <c r="D22" i="2" s="1"/>
  <c r="C12" i="2"/>
  <c r="C14" i="2" s="1"/>
  <c r="C18" i="2" s="1"/>
  <c r="C20" i="2" s="1"/>
  <c r="C22" i="2" s="1"/>
  <c r="I12" i="2"/>
  <c r="I14" i="2" s="1"/>
  <c r="I18" i="2" s="1"/>
  <c r="I20" i="2" s="1"/>
  <c r="I22" i="2" s="1"/>
  <c r="I4" i="1"/>
  <c r="I7" i="1" s="1"/>
</calcChain>
</file>

<file path=xl/sharedStrings.xml><?xml version="1.0" encoding="utf-8"?>
<sst xmlns="http://schemas.openxmlformats.org/spreadsheetml/2006/main" count="58" uniqueCount="54">
  <si>
    <t>numbers in mio USD</t>
  </si>
  <si>
    <t xml:space="preserve">Price </t>
  </si>
  <si>
    <t>Shares</t>
  </si>
  <si>
    <t>MC</t>
  </si>
  <si>
    <t>Cash</t>
  </si>
  <si>
    <t>Debt</t>
  </si>
  <si>
    <t>EV</t>
  </si>
  <si>
    <t>KTB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</si>
  <si>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</si>
  <si>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</si>
  <si>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</si>
  <si>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</si>
  <si>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</si>
  <si>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</si>
  <si>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</si>
  <si>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</si>
  <si>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</si>
  <si>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</si>
  <si>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</si>
  <si>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</si>
  <si>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</si>
  <si>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SGA</t>
  </si>
  <si>
    <t>Operating Income</t>
  </si>
  <si>
    <t>Tax Expense</t>
  </si>
  <si>
    <t>Interest Expense</t>
  </si>
  <si>
    <t>Interest Income</t>
  </si>
  <si>
    <t>Other Income</t>
  </si>
  <si>
    <t>Pretax Income</t>
  </si>
  <si>
    <t>Net Income</t>
  </si>
  <si>
    <t>EPS</t>
  </si>
  <si>
    <t>US Wholesale</t>
  </si>
  <si>
    <t>Non-US Wholesale</t>
  </si>
  <si>
    <t>DTC</t>
  </si>
  <si>
    <t>US Revenue</t>
  </si>
  <si>
    <t>International Revenue</t>
  </si>
  <si>
    <t>Wrangler</t>
  </si>
  <si>
    <t>Lee</t>
  </si>
  <si>
    <t>Wrangler Growth</t>
  </si>
  <si>
    <t xml:space="preserve">Lee Growth </t>
  </si>
  <si>
    <t xml:space="preserve">Revenue Growth </t>
  </si>
  <si>
    <t>US Growth</t>
  </si>
  <si>
    <t xml:space="preserve">International Growth </t>
  </si>
  <si>
    <t xml:space="preserve">Gross Margin </t>
  </si>
  <si>
    <t xml:space="preserve">Operating Margin </t>
  </si>
  <si>
    <t>Tax Rate</t>
  </si>
  <si>
    <t>Kontoor Brands</t>
  </si>
  <si>
    <t>Notes</t>
  </si>
  <si>
    <t xml:space="preserve">Spin-off of  VF Copropration 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</si>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</sst>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9" fontId="0" fillId="0" borderId="0" xfId="1" applyFont="1"/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11EB-A4C0-4060-9FF5-54A2D5DE3A1A}">
  <dimension ref="A1:J27"/>
  <sheetViews>
    <sheetView zoomScale="200" zoomScaleNormal="200" workbookViewId="0">
      <selection activeCell="I9" sqref="I9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45</v>
      </c>
    </row>
    <row r="2" spans="1:10" x14ac:dyDescent="0.25">
      <c r="A2" t="s">
        <v>0</v>
      </c>
      <c r="H2" t="s">
        <v>1</v>
      </c>
      <c r="I2">
        <v>74.06</v>
      </c>
    </row>
    <row r="3" spans="1:10" x14ac:dyDescent="0.25">
      <c r="H3" t="s">
        <v>2</v>
      </c>
      <c r="I3" s="3">
        <v>55.326048</v>
      </c>
      <c r="J3" s="4" t="s">
        <v>17</v>
      </c>
    </row>
    <row r="4" spans="1:10" x14ac:dyDescent="0.25">
      <c r="B4" t="s">
        <v>7</v>
      </c>
      <c r="H4" t="s">
        <v>3</v>
      </c>
      <c r="I4" s="3">
        <f>+I2*I3</f>
        <v>4097.4471148800003</v>
      </c>
    </row>
    <row r="5" spans="1:10" x14ac:dyDescent="0.25">
      <c r="B5" t="s">
        <v>8</v>
      </c>
      <c r="H5" t="s">
        <v>4</v>
      </c>
      <c r="I5" s="3">
        <v>344.06599999999997</v>
      </c>
      <c r="J5" s="4" t="s">
        <v>17</v>
      </c>
    </row>
    <row r="6" spans="1:10" x14ac:dyDescent="0.25">
      <c r="H6" t="s">
        <v>5</v>
      </c>
      <c r="I6" s="3">
        <v>740.31500000000005</v>
      </c>
      <c r="J6" s="4" t="s">
        <v>17</v>
      </c>
    </row>
    <row r="7" spans="1:10" x14ac:dyDescent="0.25">
      <c r="H7" t="s">
        <v>6</v>
      </c>
      <c r="I7" s="3">
        <f>+I4-I5+I6</f>
        <v>4493.6961148800001</v>
      </c>
    </row>
    <row r="13" spans="1:10" x14ac:dyDescent="0.25">
      <c r="B13" s="8" t="s">
        <v>46</v>
      </c>
    </row>
    <row r="14" spans="1:10" x14ac:dyDescent="0.25">
      <c r="B14" t="s">
        <v>47</v>
      </c>
    </row>
    <row r="27" spans="3:3" x14ac:dyDescent="0.25">
      <c r="C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0575-8904-4424-9428-65A88B29CCAC}">
  <dimension ref="A1:BN483"/>
  <sheetViews>
    <sheetView tabSelected="1" zoomScale="200" zoomScaleNormal="200" workbookViewId="0">
      <pane xSplit="2" ySplit="2" topLeftCell="N18" activePane="bottomRight" state="frozen"/>
      <selection pane="topRight" activeCell="C1" sqref="C1"/>
      <selection pane="bottomLeft" activeCell="A3" sqref="A3"/>
      <selection pane="bottomRight" activeCell="Q25" sqref="Q25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66" x14ac:dyDescent="0.25">
      <c r="A1" s="5" t="s">
        <v>10</v>
      </c>
    </row>
    <row r="2" spans="1:66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  <c r="L2" s="4" t="s">
        <v>48</v>
      </c>
      <c r="M2" s="4" t="s">
        <v>49</v>
      </c>
      <c r="N2" s="4" t="s">
        <v>50</v>
      </c>
      <c r="O2" s="4" t="s">
        <v>51</v>
      </c>
      <c r="P2" s="4" t="s">
        <v>52</v>
      </c>
      <c r="Q2" s="4" t="s">
        <v>53</v>
      </c>
    </row>
    <row r="3" spans="1:66" x14ac:dyDescent="0.25">
      <c r="B3" t="s">
        <v>30</v>
      </c>
      <c r="C3" s="3"/>
      <c r="D3" s="3"/>
      <c r="E3" s="3">
        <v>460.971</v>
      </c>
      <c r="F3" s="3"/>
      <c r="G3" s="3"/>
      <c r="H3" s="3"/>
      <c r="I3" s="3">
        <v>482.56200000000001</v>
      </c>
      <c r="J3" s="3"/>
      <c r="K3" s="3"/>
      <c r="L3" s="3"/>
      <c r="M3" s="3"/>
      <c r="N3" s="3"/>
      <c r="O3" s="3"/>
      <c r="P3" s="3">
        <v>1868.941</v>
      </c>
      <c r="Q3" s="3">
        <v>1885.105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66" x14ac:dyDescent="0.25">
      <c r="B4" t="s">
        <v>31</v>
      </c>
      <c r="C4" s="3"/>
      <c r="D4" s="3"/>
      <c r="E4" s="3">
        <v>125.077</v>
      </c>
      <c r="F4" s="3"/>
      <c r="G4" s="3"/>
      <c r="H4" s="3"/>
      <c r="I4" s="3">
        <v>116.867</v>
      </c>
      <c r="J4" s="3"/>
      <c r="K4" s="3"/>
      <c r="L4" s="3"/>
      <c r="M4" s="3"/>
      <c r="N4" s="3"/>
      <c r="O4" s="3"/>
      <c r="P4" s="3">
        <v>428.649</v>
      </c>
      <c r="Q4" s="3">
        <v>399.41500000000002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66" x14ac:dyDescent="0.25">
      <c r="B5" t="s">
        <v>32</v>
      </c>
      <c r="C5" s="3"/>
      <c r="D5" s="3"/>
      <c r="E5" s="3">
        <v>68.492000000000004</v>
      </c>
      <c r="F5" s="3"/>
      <c r="G5" s="3"/>
      <c r="H5" s="3"/>
      <c r="I5" s="3">
        <v>70.765000000000001</v>
      </c>
      <c r="J5" s="3"/>
      <c r="K5" s="3"/>
      <c r="L5" s="3"/>
      <c r="M5" s="3"/>
      <c r="N5" s="3"/>
      <c r="O5" s="3"/>
      <c r="P5" s="3">
        <v>309.88200000000001</v>
      </c>
      <c r="Q5" s="3">
        <v>323.05799999999999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66" x14ac:dyDescent="0.25">
      <c r="B6" t="s">
        <v>33</v>
      </c>
      <c r="C6" s="3"/>
      <c r="D6" s="3"/>
      <c r="E6" s="3">
        <v>505.827</v>
      </c>
      <c r="F6" s="3"/>
      <c r="G6" s="3"/>
      <c r="H6" s="3"/>
      <c r="I6" s="3">
        <v>529.654</v>
      </c>
      <c r="J6" s="3"/>
      <c r="K6" s="3"/>
      <c r="L6" s="3"/>
      <c r="M6" s="3"/>
      <c r="N6" s="3"/>
      <c r="O6" s="3"/>
      <c r="P6" s="3">
        <v>2060.6790000000001</v>
      </c>
      <c r="Q6" s="3">
        <v>2087.049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66" x14ac:dyDescent="0.25">
      <c r="B7" t="s">
        <v>34</v>
      </c>
      <c r="C7" s="3"/>
      <c r="D7" s="3"/>
      <c r="E7" s="3">
        <v>148.71299999999999</v>
      </c>
      <c r="F7" s="3"/>
      <c r="G7" s="3"/>
      <c r="H7" s="3"/>
      <c r="I7" s="3">
        <v>140.54</v>
      </c>
      <c r="J7" s="3"/>
      <c r="K7" s="3"/>
      <c r="L7" s="3"/>
      <c r="M7" s="3"/>
      <c r="N7" s="3"/>
      <c r="O7" s="3"/>
      <c r="P7" s="3">
        <v>546.79300000000001</v>
      </c>
      <c r="Q7" s="3">
        <v>520.529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66" x14ac:dyDescent="0.25">
      <c r="B8" t="s">
        <v>35</v>
      </c>
      <c r="C8" s="3"/>
      <c r="D8" s="3"/>
      <c r="E8" s="3">
        <v>444.53899999999999</v>
      </c>
      <c r="F8" s="3"/>
      <c r="G8" s="3"/>
      <c r="H8" s="3"/>
      <c r="I8" s="3">
        <v>464.10700000000003</v>
      </c>
      <c r="J8" s="3"/>
      <c r="K8" s="3"/>
      <c r="L8" s="3"/>
      <c r="M8" s="3"/>
      <c r="N8" s="3"/>
      <c r="O8" s="3"/>
      <c r="P8" s="3">
        <v>1754.1</v>
      </c>
      <c r="Q8" s="3">
        <v>1806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66" x14ac:dyDescent="0.25">
      <c r="B9" t="s">
        <v>36</v>
      </c>
      <c r="C9" s="3"/>
      <c r="D9" s="3"/>
      <c r="E9" s="3">
        <v>208.02699999999999</v>
      </c>
      <c r="F9" s="3"/>
      <c r="G9" s="3"/>
      <c r="H9" s="3"/>
      <c r="I9" s="3">
        <v>202.34299999999999</v>
      </c>
      <c r="J9" s="3"/>
      <c r="K9" s="3"/>
      <c r="L9" s="3"/>
      <c r="M9" s="3"/>
      <c r="N9" s="3"/>
      <c r="O9" s="3"/>
      <c r="P9" s="3">
        <v>842.5</v>
      </c>
      <c r="Q9" s="3">
        <v>790.6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x14ac:dyDescent="0.25">
      <c r="B10" s="1" t="s">
        <v>18</v>
      </c>
      <c r="C10" s="6"/>
      <c r="D10" s="6"/>
      <c r="E10" s="6">
        <v>654.54</v>
      </c>
      <c r="F10" s="6"/>
      <c r="G10" s="6"/>
      <c r="H10" s="6"/>
      <c r="I10" s="6">
        <v>670.19399999999996</v>
      </c>
      <c r="J10" s="6"/>
      <c r="K10" s="3"/>
      <c r="L10" s="6"/>
      <c r="M10" s="6"/>
      <c r="N10" s="6"/>
      <c r="O10" s="6">
        <v>2631.444</v>
      </c>
      <c r="P10" s="6">
        <v>2607.4720000000002</v>
      </c>
      <c r="Q10" s="6">
        <v>2607.578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x14ac:dyDescent="0.25">
      <c r="B11" t="s">
        <v>19</v>
      </c>
      <c r="C11" s="3"/>
      <c r="D11" s="3"/>
      <c r="E11" s="3">
        <v>383.07499999999999</v>
      </c>
      <c r="F11" s="3"/>
      <c r="G11" s="3"/>
      <c r="H11" s="3"/>
      <c r="I11" s="3">
        <v>370.68400000000003</v>
      </c>
      <c r="J11" s="3"/>
      <c r="K11" s="3"/>
      <c r="L11" s="3"/>
      <c r="M11" s="3"/>
      <c r="N11" s="3"/>
      <c r="O11" s="3">
        <v>1497.076</v>
      </c>
      <c r="P11" s="3">
        <v>1519.635</v>
      </c>
      <c r="Q11" s="3">
        <v>1446.008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x14ac:dyDescent="0.25">
      <c r="B12" t="s">
        <v>20</v>
      </c>
      <c r="C12" s="3">
        <f t="shared" ref="C12:H12" si="0">+C10-C11</f>
        <v>0</v>
      </c>
      <c r="D12" s="3">
        <f t="shared" si="0"/>
        <v>0</v>
      </c>
      <c r="E12" s="3">
        <f t="shared" si="0"/>
        <v>271.46499999999997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>+I10-I11</f>
        <v>299.50999999999993</v>
      </c>
      <c r="J12" s="3">
        <f t="shared" ref="J12" si="1">+J10-J11</f>
        <v>0</v>
      </c>
      <c r="K12" s="3"/>
      <c r="L12" s="3">
        <f t="shared" ref="L12:P12" si="2">+L10-L11</f>
        <v>0</v>
      </c>
      <c r="M12" s="3">
        <f t="shared" si="2"/>
        <v>0</v>
      </c>
      <c r="N12" s="3">
        <f t="shared" si="2"/>
        <v>0</v>
      </c>
      <c r="O12" s="3">
        <f t="shared" si="2"/>
        <v>1134.3679999999999</v>
      </c>
      <c r="P12" s="3">
        <f t="shared" si="2"/>
        <v>1087.8370000000002</v>
      </c>
      <c r="Q12" s="3">
        <f>+Q10-Q11</f>
        <v>1161.57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5">
      <c r="B13" t="s">
        <v>21</v>
      </c>
      <c r="C13" s="3"/>
      <c r="D13" s="3"/>
      <c r="E13" s="3">
        <v>185.983</v>
      </c>
      <c r="F13" s="3"/>
      <c r="G13" s="3"/>
      <c r="H13" s="3"/>
      <c r="I13" s="3">
        <v>201.18899999999999</v>
      </c>
      <c r="J13" s="3"/>
      <c r="K13" s="3"/>
      <c r="L13" s="3"/>
      <c r="M13" s="3"/>
      <c r="N13" s="3"/>
      <c r="O13" s="3">
        <v>777.70299999999997</v>
      </c>
      <c r="P13" s="3">
        <v>768.56799999999998</v>
      </c>
      <c r="Q13" s="3">
        <v>819.28099999999995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x14ac:dyDescent="0.25">
      <c r="B14" t="s">
        <v>22</v>
      </c>
      <c r="C14" s="3">
        <f t="shared" ref="C14:H14" si="3">+C12-C13</f>
        <v>0</v>
      </c>
      <c r="D14" s="3">
        <f t="shared" si="3"/>
        <v>0</v>
      </c>
      <c r="E14" s="3">
        <f t="shared" si="3"/>
        <v>85.481999999999971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>+I12-I13</f>
        <v>98.320999999999941</v>
      </c>
      <c r="J14" s="3">
        <f t="shared" ref="J14" si="4">+J12-J13</f>
        <v>0</v>
      </c>
      <c r="K14" s="3"/>
      <c r="L14" s="3">
        <f t="shared" ref="L14:P14" si="5">+L12-L13</f>
        <v>0</v>
      </c>
      <c r="M14" s="3">
        <f t="shared" si="5"/>
        <v>0</v>
      </c>
      <c r="N14" s="3">
        <f t="shared" si="5"/>
        <v>0</v>
      </c>
      <c r="O14" s="3">
        <f t="shared" si="5"/>
        <v>356.66499999999996</v>
      </c>
      <c r="P14" s="3">
        <f t="shared" si="5"/>
        <v>319.26900000000023</v>
      </c>
      <c r="Q14" s="3">
        <f>+Q12-Q13</f>
        <v>342.28899999999999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x14ac:dyDescent="0.25">
      <c r="B15" t="s">
        <v>24</v>
      </c>
      <c r="C15" s="3"/>
      <c r="D15" s="3"/>
      <c r="E15" s="3">
        <v>10.454000000000001</v>
      </c>
      <c r="F15" s="3"/>
      <c r="G15" s="3"/>
      <c r="H15" s="3"/>
      <c r="I15" s="3">
        <v>11.178000000000001</v>
      </c>
      <c r="J15" s="3"/>
      <c r="K15" s="3"/>
      <c r="L15" s="3"/>
      <c r="M15" s="3"/>
      <c r="N15" s="3"/>
      <c r="O15" s="3">
        <v>34.918999999999997</v>
      </c>
      <c r="P15" s="3">
        <v>40.408000000000001</v>
      </c>
      <c r="Q15" s="3">
        <v>40.823999999999998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x14ac:dyDescent="0.25">
      <c r="B16" t="s">
        <v>25</v>
      </c>
      <c r="C16" s="3"/>
      <c r="D16" s="3"/>
      <c r="E16" s="3">
        <v>0.96399999999999997</v>
      </c>
      <c r="F16" s="3"/>
      <c r="G16" s="3"/>
      <c r="H16" s="3"/>
      <c r="I16" s="3">
        <v>2.9649999999999999</v>
      </c>
      <c r="J16" s="3"/>
      <c r="K16" s="3"/>
      <c r="L16" s="3"/>
      <c r="M16" s="3"/>
      <c r="N16" s="3"/>
      <c r="O16" s="3">
        <v>1.3520000000000001</v>
      </c>
      <c r="P16" s="3">
        <v>3.7909999999999999</v>
      </c>
      <c r="Q16" s="3">
        <v>11.148999999999999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2:66" x14ac:dyDescent="0.25">
      <c r="B17" t="s">
        <v>26</v>
      </c>
      <c r="C17" s="3"/>
      <c r="D17" s="3"/>
      <c r="E17" s="3">
        <v>-3.7639999999999998</v>
      </c>
      <c r="F17" s="3"/>
      <c r="G17" s="3"/>
      <c r="H17" s="3"/>
      <c r="I17" s="3">
        <v>-3.335</v>
      </c>
      <c r="J17" s="3"/>
      <c r="K17" s="3"/>
      <c r="L17" s="3"/>
      <c r="M17" s="3"/>
      <c r="N17" s="3"/>
      <c r="O17" s="3">
        <v>-3.9620000000000002</v>
      </c>
      <c r="P17" s="3">
        <v>-10.753</v>
      </c>
      <c r="Q17" s="3">
        <v>-11.191000000000001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2:66" x14ac:dyDescent="0.25">
      <c r="B18" t="s">
        <v>27</v>
      </c>
      <c r="C18" s="3">
        <f t="shared" ref="C18:H18" si="6">+C14-C15+SUM(C16:C17)</f>
        <v>0</v>
      </c>
      <c r="D18" s="3">
        <f t="shared" si="6"/>
        <v>0</v>
      </c>
      <c r="E18" s="3">
        <f t="shared" si="6"/>
        <v>72.227999999999966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+I14-I15+SUM(I16:I17)</f>
        <v>86.772999999999939</v>
      </c>
      <c r="J18" s="3">
        <f t="shared" ref="J18:Q18" si="7">+J14-J15+SUM(J16:J17)</f>
        <v>0</v>
      </c>
      <c r="K18" s="3"/>
      <c r="L18" s="3">
        <f t="shared" si="7"/>
        <v>0</v>
      </c>
      <c r="M18" s="3">
        <f t="shared" si="7"/>
        <v>0</v>
      </c>
      <c r="N18" s="3">
        <f t="shared" si="7"/>
        <v>0</v>
      </c>
      <c r="O18" s="3">
        <f t="shared" si="7"/>
        <v>319.13599999999997</v>
      </c>
      <c r="P18" s="3">
        <f t="shared" si="7"/>
        <v>271.89900000000023</v>
      </c>
      <c r="Q18" s="3">
        <f t="shared" si="7"/>
        <v>301.423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2:66" x14ac:dyDescent="0.25">
      <c r="B19" t="s">
        <v>23</v>
      </c>
      <c r="C19" s="3"/>
      <c r="D19" s="3"/>
      <c r="E19" s="3">
        <v>12.696999999999999</v>
      </c>
      <c r="F19" s="3"/>
      <c r="G19" s="3"/>
      <c r="H19" s="3"/>
      <c r="I19" s="3">
        <v>16.225000000000001</v>
      </c>
      <c r="J19" s="3"/>
      <c r="K19" s="3"/>
      <c r="L19" s="3"/>
      <c r="M19" s="3"/>
      <c r="N19" s="3"/>
      <c r="O19" s="3">
        <v>73.643000000000001</v>
      </c>
      <c r="P19" s="3">
        <v>40.905000000000001</v>
      </c>
      <c r="Q19" s="3">
        <v>55.621000000000002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2:66" x14ac:dyDescent="0.25">
      <c r="B20" t="s">
        <v>28</v>
      </c>
      <c r="C20" s="3">
        <f t="shared" ref="C20:H20" si="8">+C18-C19</f>
        <v>0</v>
      </c>
      <c r="D20" s="3">
        <f t="shared" si="8"/>
        <v>0</v>
      </c>
      <c r="E20" s="3">
        <f t="shared" si="8"/>
        <v>59.530999999999963</v>
      </c>
      <c r="F20" s="3">
        <f t="shared" si="8"/>
        <v>0</v>
      </c>
      <c r="G20" s="3">
        <f t="shared" si="8"/>
        <v>0</v>
      </c>
      <c r="H20" s="3">
        <f t="shared" si="8"/>
        <v>0</v>
      </c>
      <c r="I20" s="3">
        <f>+I18-I19</f>
        <v>70.547999999999945</v>
      </c>
      <c r="J20" s="3">
        <f t="shared" ref="J20" si="9">+J18-J19</f>
        <v>0</v>
      </c>
      <c r="K20" s="3"/>
      <c r="L20" s="3">
        <f t="shared" ref="L20:N20" si="10">+L18-L19</f>
        <v>0</v>
      </c>
      <c r="M20" s="3">
        <f t="shared" si="10"/>
        <v>0</v>
      </c>
      <c r="N20" s="3">
        <f t="shared" si="10"/>
        <v>0</v>
      </c>
      <c r="O20" s="3">
        <f>+O18-O19</f>
        <v>245.49299999999997</v>
      </c>
      <c r="P20" s="3">
        <f t="shared" ref="P20:Q20" si="11">+P18-P19</f>
        <v>230.99400000000023</v>
      </c>
      <c r="Q20" s="3">
        <f t="shared" si="11"/>
        <v>245.80199999999999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2:66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2:66" x14ac:dyDescent="0.25">
      <c r="B22" t="s">
        <v>29</v>
      </c>
      <c r="C22" s="2" t="e">
        <f t="shared" ref="C22:H22" si="12">+C20/C23</f>
        <v>#DIV/0!</v>
      </c>
      <c r="D22" s="2" t="e">
        <f t="shared" si="12"/>
        <v>#DIV/0!</v>
      </c>
      <c r="E22" s="2">
        <f t="shared" si="12"/>
        <v>1.0601948317928436</v>
      </c>
      <c r="F22" s="2" t="e">
        <f t="shared" si="12"/>
        <v>#DIV/0!</v>
      </c>
      <c r="G22" s="2" t="e">
        <f t="shared" si="12"/>
        <v>#DIV/0!</v>
      </c>
      <c r="H22" s="2" t="e">
        <f t="shared" si="12"/>
        <v>#DIV/0!</v>
      </c>
      <c r="I22" s="2">
        <f>+I20/I23</f>
        <v>1.2729470778224852</v>
      </c>
      <c r="J22" s="2" t="e">
        <f t="shared" ref="J22" si="13">+J20/J23</f>
        <v>#DIV/0!</v>
      </c>
      <c r="K22" s="3"/>
      <c r="L22" s="3" t="e">
        <f t="shared" ref="L22:P22" si="14">+L20/L23</f>
        <v>#DIV/0!</v>
      </c>
      <c r="M22" s="3" t="e">
        <f t="shared" si="14"/>
        <v>#DIV/0!</v>
      </c>
      <c r="N22" s="3" t="e">
        <f t="shared" si="14"/>
        <v>#DIV/0!</v>
      </c>
      <c r="O22" s="3">
        <f t="shared" si="14"/>
        <v>4.4039358495981622</v>
      </c>
      <c r="P22" s="3">
        <f t="shared" si="14"/>
        <v>4.1277675524025703</v>
      </c>
      <c r="Q22" s="3">
        <f>+Q20/Q23</f>
        <v>4.4249581450611171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2:66" x14ac:dyDescent="0.25">
      <c r="B23" t="s">
        <v>2</v>
      </c>
      <c r="C23" s="3"/>
      <c r="D23" s="3"/>
      <c r="E23" s="3">
        <v>56.151000000000003</v>
      </c>
      <c r="F23" s="3"/>
      <c r="G23" s="3"/>
      <c r="H23" s="3"/>
      <c r="I23" s="3">
        <v>55.420999999999999</v>
      </c>
      <c r="J23" s="3"/>
      <c r="K23" s="3"/>
      <c r="L23" s="3"/>
      <c r="M23" s="3"/>
      <c r="N23" s="3"/>
      <c r="O23" s="3">
        <v>55.744</v>
      </c>
      <c r="P23" s="3">
        <v>55.960999999999999</v>
      </c>
      <c r="Q23" s="3">
        <v>55.548999999999999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2:66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2:66" x14ac:dyDescent="0.25">
      <c r="B25" t="s">
        <v>40</v>
      </c>
      <c r="C25" s="3"/>
      <c r="D25" s="3"/>
      <c r="E25" s="3"/>
      <c r="F25" s="3"/>
      <c r="G25" s="7" t="e">
        <f t="shared" ref="G25:J29" si="15">+G6/C6-1</f>
        <v>#DIV/0!</v>
      </c>
      <c r="H25" s="7" t="e">
        <f t="shared" si="15"/>
        <v>#DIV/0!</v>
      </c>
      <c r="I25" s="7">
        <f>+I6/E6-1</f>
        <v>4.7105037888448109E-2</v>
      </c>
      <c r="J25" s="7" t="e">
        <f t="shared" si="15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2:66" x14ac:dyDescent="0.25">
      <c r="B26" t="s">
        <v>41</v>
      </c>
      <c r="C26" s="3"/>
      <c r="D26" s="3"/>
      <c r="E26" s="3"/>
      <c r="F26" s="3"/>
      <c r="G26" s="7" t="e">
        <f t="shared" si="15"/>
        <v>#DIV/0!</v>
      </c>
      <c r="H26" s="7" t="e">
        <f t="shared" si="15"/>
        <v>#DIV/0!</v>
      </c>
      <c r="I26" s="7">
        <f t="shared" ref="I26:I29" si="16">+I7/E7-1</f>
        <v>-5.4958208092096839E-2</v>
      </c>
      <c r="J26" s="7" t="e">
        <f t="shared" si="15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2:66" x14ac:dyDescent="0.25">
      <c r="B27" t="s">
        <v>37</v>
      </c>
      <c r="C27" s="3"/>
      <c r="D27" s="3"/>
      <c r="E27" s="3"/>
      <c r="F27" s="3"/>
      <c r="G27" s="7" t="e">
        <f t="shared" si="15"/>
        <v>#DIV/0!</v>
      </c>
      <c r="H27" s="7" t="e">
        <f t="shared" si="15"/>
        <v>#DIV/0!</v>
      </c>
      <c r="I27" s="7">
        <f t="shared" si="16"/>
        <v>4.4018635035396381E-2</v>
      </c>
      <c r="J27" s="7" t="e">
        <f t="shared" si="15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2:66" x14ac:dyDescent="0.25">
      <c r="B28" t="s">
        <v>38</v>
      </c>
      <c r="C28" s="3"/>
      <c r="D28" s="3"/>
      <c r="E28" s="3"/>
      <c r="F28" s="3"/>
      <c r="G28" s="7" t="e">
        <f t="shared" si="15"/>
        <v>#DIV/0!</v>
      </c>
      <c r="H28" s="7" t="e">
        <f t="shared" si="15"/>
        <v>#DIV/0!</v>
      </c>
      <c r="I28" s="7">
        <f t="shared" si="16"/>
        <v>-2.7323376292500479E-2</v>
      </c>
      <c r="J28" s="7" t="e">
        <f t="shared" si="15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2:66" x14ac:dyDescent="0.25">
      <c r="B29" t="s">
        <v>39</v>
      </c>
      <c r="C29" s="3"/>
      <c r="D29" s="3"/>
      <c r="E29" s="3"/>
      <c r="F29" s="3"/>
      <c r="G29" s="7" t="e">
        <f t="shared" si="15"/>
        <v>#DIV/0!</v>
      </c>
      <c r="H29" s="7" t="e">
        <f t="shared" si="15"/>
        <v>#DIV/0!</v>
      </c>
      <c r="I29" s="7">
        <f t="shared" si="16"/>
        <v>2.39160326336052E-2</v>
      </c>
      <c r="J29" s="7" t="e">
        <f t="shared" si="15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2:66" x14ac:dyDescent="0.25">
      <c r="B30" t="s">
        <v>42</v>
      </c>
      <c r="C30" s="7" t="e">
        <f t="shared" ref="C30:H30" si="17">+C12/C10</f>
        <v>#DIV/0!</v>
      </c>
      <c r="D30" s="7" t="e">
        <f t="shared" si="17"/>
        <v>#DIV/0!</v>
      </c>
      <c r="E30" s="7">
        <f t="shared" si="17"/>
        <v>0.41474165062486629</v>
      </c>
      <c r="F30" s="7" t="e">
        <f t="shared" si="17"/>
        <v>#DIV/0!</v>
      </c>
      <c r="G30" s="7" t="e">
        <f t="shared" si="17"/>
        <v>#DIV/0!</v>
      </c>
      <c r="H30" s="7" t="e">
        <f t="shared" si="17"/>
        <v>#DIV/0!</v>
      </c>
      <c r="I30" s="7">
        <f>+I12/I10</f>
        <v>0.44690044972052861</v>
      </c>
      <c r="J30" s="7" t="e">
        <f>+J12/J10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2:66" x14ac:dyDescent="0.25">
      <c r="B31" t="s">
        <v>43</v>
      </c>
      <c r="C31" s="7" t="e">
        <f t="shared" ref="C31:H31" si="18">+C14/C10</f>
        <v>#DIV/0!</v>
      </c>
      <c r="D31" s="7" t="e">
        <f t="shared" si="18"/>
        <v>#DIV/0!</v>
      </c>
      <c r="E31" s="7">
        <f t="shared" si="18"/>
        <v>0.13059858832156931</v>
      </c>
      <c r="F31" s="7" t="e">
        <f t="shared" si="18"/>
        <v>#DIV/0!</v>
      </c>
      <c r="G31" s="7" t="e">
        <f t="shared" si="18"/>
        <v>#DIV/0!</v>
      </c>
      <c r="H31" s="7" t="e">
        <f t="shared" si="18"/>
        <v>#DIV/0!</v>
      </c>
      <c r="I31" s="7">
        <f>+I14/I10</f>
        <v>0.14670528235108035</v>
      </c>
      <c r="J31" s="7" t="e">
        <f>+J14/J10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2:66" x14ac:dyDescent="0.25">
      <c r="B32" t="s">
        <v>44</v>
      </c>
      <c r="C32" s="7" t="e">
        <f t="shared" ref="C32:H32" si="19">+C19/C18</f>
        <v>#DIV/0!</v>
      </c>
      <c r="D32" s="7" t="e">
        <f t="shared" si="19"/>
        <v>#DIV/0!</v>
      </c>
      <c r="E32" s="7">
        <f t="shared" si="19"/>
        <v>0.17579055214044423</v>
      </c>
      <c r="F32" s="7" t="e">
        <f t="shared" si="19"/>
        <v>#DIV/0!</v>
      </c>
      <c r="G32" s="7" t="e">
        <f t="shared" si="19"/>
        <v>#DIV/0!</v>
      </c>
      <c r="H32" s="7" t="e">
        <f t="shared" si="19"/>
        <v>#DIV/0!</v>
      </c>
      <c r="I32" s="7">
        <f>+I19/I18</f>
        <v>0.18698212577645135</v>
      </c>
      <c r="J32" s="7" t="e">
        <f>+J19/J18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3:6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3:6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3:6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3:6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3:6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3:6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3:6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3:6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3:6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3:6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3:6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3:6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3:6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3:6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3:6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3:6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3:6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3:6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3:6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3:6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3:6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3:6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3:6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3:6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3:6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3:6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3:6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3:6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3:6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3:6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3:6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3:6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3:6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3:6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3:6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3:6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3:6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3:6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3:6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3:6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3:6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3:6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3:6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3:6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3:6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3:6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3:6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3:6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3:6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3:6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3:6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3:6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3:6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3:6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3:6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3:6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3:6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3:6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3:6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3:6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3:6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3:6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3:6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3:6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3:6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3:6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3:6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3:6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3:6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3:6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3:6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3:6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3:6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3:6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3:6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3:6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3:6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3:6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3:6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3:6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3:6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3:6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3:6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3:6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3:6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3:6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3:6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3:6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3:6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3:6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3:6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3:6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3:6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3:6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3:6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3:6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3:6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3:6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3:6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3:6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3:6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3:6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3:6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3:6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3:6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3:6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3:6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3:6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3:6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3:6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3:6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3:6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3:6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3:6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3:6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3:6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3:6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3:6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3:6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3:6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3:6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3:6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3:6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3:6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3:6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3:6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3:6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3:6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3:6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3:6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3:6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3:6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3:6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3:6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3:6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3:6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3:6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3:6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3:6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3:6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3:6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3:6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3:6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3:6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3:6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3:6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3:6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3:6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3:6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3:6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3:6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3:6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3:6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3:6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3:6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3:6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3:6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3:6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3:6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3:6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3:6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3:6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3:6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3:6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3:6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3:6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3:6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3:6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3:6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3:6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3:6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3:6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3:6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3:6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3:6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3:6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3:6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3:6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spans="3:6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spans="3:6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  <row r="213" spans="3:6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</row>
    <row r="214" spans="3:6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</row>
    <row r="215" spans="3:6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</row>
    <row r="216" spans="3:6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</row>
    <row r="217" spans="3:6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</row>
    <row r="218" spans="3:6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</row>
    <row r="219" spans="3:6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</row>
    <row r="220" spans="3:6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</row>
    <row r="221" spans="3:6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</row>
    <row r="222" spans="3:6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</row>
    <row r="223" spans="3:6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</row>
    <row r="224" spans="3:6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</row>
    <row r="225" spans="3:6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</row>
    <row r="226" spans="3:6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</row>
    <row r="227" spans="3:6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</row>
    <row r="228" spans="3:6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</row>
    <row r="229" spans="3:6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</row>
    <row r="230" spans="3:6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</row>
    <row r="231" spans="3:6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</row>
    <row r="232" spans="3:6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</row>
    <row r="233" spans="3:6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</row>
    <row r="234" spans="3:6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</row>
    <row r="235" spans="3:6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</row>
    <row r="236" spans="3:6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</row>
    <row r="237" spans="3:6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</row>
    <row r="238" spans="3:6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</row>
    <row r="239" spans="3:6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</row>
    <row r="240" spans="3:6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</row>
    <row r="241" spans="3:6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</row>
    <row r="242" spans="3:6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</row>
    <row r="243" spans="3:6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</row>
    <row r="244" spans="3:6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</row>
    <row r="245" spans="3:6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</row>
    <row r="246" spans="3:6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</row>
    <row r="247" spans="3:6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</row>
    <row r="248" spans="3:6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</row>
    <row r="249" spans="3:6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</row>
    <row r="250" spans="3:6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</row>
    <row r="251" spans="3:6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</row>
    <row r="252" spans="3:6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</row>
    <row r="253" spans="3:6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</row>
    <row r="254" spans="3:6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</row>
    <row r="255" spans="3:6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</row>
    <row r="256" spans="3:6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</row>
    <row r="257" spans="3:6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</row>
    <row r="258" spans="3:6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</row>
    <row r="259" spans="3:6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</row>
    <row r="260" spans="3:6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</row>
    <row r="261" spans="3:6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</row>
    <row r="262" spans="3:6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</row>
    <row r="263" spans="3:6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</row>
    <row r="264" spans="3:6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</row>
    <row r="265" spans="3:6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</row>
    <row r="266" spans="3:6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</row>
    <row r="267" spans="3:6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</row>
    <row r="268" spans="3:6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</row>
    <row r="269" spans="3:6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</row>
    <row r="270" spans="3:6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</row>
    <row r="271" spans="3:6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</row>
    <row r="272" spans="3:6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</row>
    <row r="273" spans="3:6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</row>
    <row r="274" spans="3:6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</row>
    <row r="275" spans="3:6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</row>
    <row r="276" spans="3:6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</row>
    <row r="277" spans="3:6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</row>
    <row r="278" spans="3:6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</row>
    <row r="279" spans="3:6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</row>
    <row r="280" spans="3:6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</row>
    <row r="281" spans="3:6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</row>
    <row r="282" spans="3:6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</row>
    <row r="283" spans="3:6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</row>
    <row r="284" spans="3:6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</row>
    <row r="285" spans="3:6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</row>
    <row r="286" spans="3:6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</row>
    <row r="287" spans="3:6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</row>
    <row r="288" spans="3:6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</row>
    <row r="289" spans="3:6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</row>
    <row r="290" spans="3:6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</row>
    <row r="291" spans="3:6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</row>
    <row r="292" spans="3:6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</row>
    <row r="293" spans="3:6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</row>
    <row r="294" spans="3:6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</row>
    <row r="295" spans="3:6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</row>
    <row r="296" spans="3:6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</row>
    <row r="297" spans="3:6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</row>
    <row r="298" spans="3:6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</row>
    <row r="299" spans="3:6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</row>
    <row r="300" spans="3:6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</row>
    <row r="301" spans="3:6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</row>
    <row r="302" spans="3:6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</row>
    <row r="303" spans="3:6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</row>
    <row r="304" spans="3:6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</row>
    <row r="305" spans="3:6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</row>
    <row r="306" spans="3:6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</row>
    <row r="307" spans="3:6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</row>
    <row r="308" spans="3:6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</row>
    <row r="309" spans="3:6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</row>
    <row r="310" spans="3:6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</row>
    <row r="311" spans="3:6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</row>
    <row r="312" spans="3:6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</row>
    <row r="313" spans="3:6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</row>
    <row r="314" spans="3:6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</row>
    <row r="315" spans="3:6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</row>
    <row r="316" spans="3:6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</row>
    <row r="317" spans="3:6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</row>
    <row r="318" spans="3:6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</row>
    <row r="319" spans="3:6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</row>
    <row r="320" spans="3:6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</row>
    <row r="321" spans="3:6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</row>
    <row r="322" spans="3:6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</row>
    <row r="323" spans="3:6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</row>
    <row r="324" spans="3:6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</row>
    <row r="325" spans="3:6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</row>
    <row r="326" spans="3:6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</row>
    <row r="327" spans="3:6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</row>
    <row r="328" spans="3:6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</row>
    <row r="329" spans="3:6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</row>
    <row r="330" spans="3:6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</row>
    <row r="331" spans="3:6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</row>
    <row r="332" spans="3:6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</row>
    <row r="333" spans="3:6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</row>
    <row r="334" spans="3:6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</row>
    <row r="335" spans="3:6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</row>
    <row r="336" spans="3:6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</row>
    <row r="337" spans="3:6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</row>
    <row r="338" spans="3:6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</row>
    <row r="339" spans="3:6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</row>
    <row r="340" spans="3:6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</row>
    <row r="341" spans="3:6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</row>
    <row r="342" spans="3:6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</row>
    <row r="343" spans="3:6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</row>
    <row r="344" spans="3:6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</row>
    <row r="345" spans="3:6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</row>
    <row r="346" spans="3:6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</row>
    <row r="347" spans="3:6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</row>
    <row r="348" spans="3:6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</row>
    <row r="349" spans="3:6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</row>
    <row r="350" spans="3:6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</row>
    <row r="351" spans="3:6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</row>
    <row r="352" spans="3:6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</row>
    <row r="353" spans="3:6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</row>
    <row r="354" spans="3:6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</row>
    <row r="355" spans="3:6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</row>
    <row r="356" spans="3:6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</row>
    <row r="357" spans="3:6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</row>
    <row r="358" spans="3:6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</row>
    <row r="359" spans="3:6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</row>
    <row r="360" spans="3:6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</row>
    <row r="361" spans="3:6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</row>
    <row r="362" spans="3:6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</row>
    <row r="363" spans="3:6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</row>
    <row r="364" spans="3:6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</row>
    <row r="365" spans="3:6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</row>
    <row r="366" spans="3:6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</row>
    <row r="367" spans="3:6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</row>
    <row r="368" spans="3:6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</row>
    <row r="369" spans="3:6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</row>
    <row r="370" spans="3:6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</row>
    <row r="371" spans="3:6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</row>
    <row r="372" spans="3:6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</row>
    <row r="373" spans="3:6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</row>
    <row r="374" spans="3:6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</row>
    <row r="375" spans="3:6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</row>
    <row r="376" spans="3:6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</row>
    <row r="377" spans="3:6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</row>
    <row r="378" spans="3:6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</row>
    <row r="379" spans="3:6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</row>
    <row r="380" spans="3:66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</row>
    <row r="381" spans="3:66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</row>
    <row r="382" spans="3:66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</row>
    <row r="383" spans="3:66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</row>
    <row r="384" spans="3:66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</row>
    <row r="385" spans="3:66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</row>
    <row r="386" spans="3:66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</row>
    <row r="387" spans="3:66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</row>
    <row r="388" spans="3:66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</row>
    <row r="389" spans="3:66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</row>
    <row r="390" spans="3:66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</row>
    <row r="391" spans="3:66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</row>
    <row r="392" spans="3:66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</row>
    <row r="393" spans="3:66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</row>
    <row r="394" spans="3:66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</row>
    <row r="395" spans="3:66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</row>
    <row r="396" spans="3:66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</row>
    <row r="397" spans="3:66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</row>
    <row r="398" spans="3:66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</row>
    <row r="399" spans="3:66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</row>
    <row r="400" spans="3:66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</row>
    <row r="401" spans="3:66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</row>
    <row r="402" spans="3:66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</row>
    <row r="403" spans="3:66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</row>
    <row r="404" spans="3:66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</row>
    <row r="405" spans="3:66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</row>
    <row r="406" spans="3:66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</row>
    <row r="407" spans="3:66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</row>
    <row r="408" spans="3:66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</row>
    <row r="409" spans="3:66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</row>
    <row r="410" spans="3:66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</row>
    <row r="411" spans="3:66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</row>
    <row r="412" spans="3:66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</row>
    <row r="413" spans="3:66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</row>
    <row r="414" spans="3:66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</row>
    <row r="415" spans="3:66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</row>
    <row r="416" spans="3:66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</row>
    <row r="417" spans="3:66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</row>
    <row r="418" spans="3:66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</row>
    <row r="419" spans="3:66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</row>
    <row r="420" spans="3:66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</row>
    <row r="421" spans="3:66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</row>
    <row r="422" spans="3:66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</row>
    <row r="423" spans="3:66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</row>
    <row r="424" spans="3:66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</row>
    <row r="425" spans="3:66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</row>
    <row r="426" spans="3:66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</row>
    <row r="427" spans="3:66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</row>
    <row r="428" spans="3:66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</row>
    <row r="429" spans="3:66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</row>
    <row r="430" spans="3:66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</row>
    <row r="431" spans="3:66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</row>
    <row r="432" spans="3:66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</row>
    <row r="433" spans="3:66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</row>
    <row r="434" spans="3:66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</row>
    <row r="435" spans="3:66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</row>
    <row r="436" spans="3:66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</row>
    <row r="437" spans="3:66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</row>
    <row r="438" spans="3:66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</row>
    <row r="439" spans="3:66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</row>
    <row r="440" spans="3:66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</row>
    <row r="441" spans="3:66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</row>
    <row r="442" spans="3:66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</row>
    <row r="443" spans="3:66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</row>
    <row r="444" spans="3:66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</row>
    <row r="445" spans="3:66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</row>
    <row r="446" spans="3:66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</row>
    <row r="447" spans="3:66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</row>
    <row r="448" spans="3:66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</row>
    <row r="449" spans="3:66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</row>
    <row r="450" spans="3:66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</row>
    <row r="451" spans="3:66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</row>
    <row r="452" spans="3:66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</row>
    <row r="453" spans="3:66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</row>
    <row r="454" spans="3:66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</row>
    <row r="455" spans="3:66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</row>
    <row r="456" spans="3:66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</row>
    <row r="457" spans="3:66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</row>
    <row r="458" spans="3:66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</row>
    <row r="459" spans="3:66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</row>
    <row r="460" spans="3:66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</row>
    <row r="461" spans="3:66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</row>
    <row r="462" spans="3:66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</row>
    <row r="463" spans="3:66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</row>
    <row r="464" spans="3:66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</row>
    <row r="465" spans="3:66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</row>
    <row r="466" spans="3:66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</row>
    <row r="467" spans="3:66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</row>
    <row r="468" spans="3:66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</row>
    <row r="469" spans="3:66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</row>
    <row r="470" spans="3:66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</row>
    <row r="471" spans="3:66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</row>
    <row r="472" spans="3:66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</row>
    <row r="473" spans="3:66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</row>
    <row r="474" spans="3:66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</row>
    <row r="475" spans="3:66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</row>
    <row r="476" spans="3:66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</row>
    <row r="477" spans="3:66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</row>
    <row r="478" spans="3:66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</row>
    <row r="479" spans="3:66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</row>
    <row r="480" spans="3:66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</row>
    <row r="481" spans="3:66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</row>
    <row r="482" spans="3:66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</row>
    <row r="483" spans="3:66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</row>
  </sheetData>
  <hyperlinks>
    <hyperlink ref="A1" location="Main!A1" display="Main" xr:uid="{D5542A03-8F3C-420A-91A4-1F98A22C6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2025-02-02T12:50:28Z</dcterms:created>
  <dcterms:modified xsi:type="dcterms:W3CDTF">2025-02-26T13:50:17Z</dcterms:modified>
</cp:coreProperties>
</file>