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DB3C49F-D91F-4874-AC54-76F3C13C06B6}" xr6:coauthVersionLast="47" xr6:coauthVersionMax="47" xr10:uidLastSave="{00000000-0000-0000-0000-000000000000}"/>
  <bookViews>
    <workbookView xWindow="19095" yWindow="0" windowWidth="19410" windowHeight="20925" xr2:uid="{9A4C1494-92F4-423D-A720-3E11E45755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H28" i="2"/>
  <c r="G28" i="2"/>
  <c r="J15" i="2"/>
  <c r="J29" i="2" s="1"/>
  <c r="I15" i="2"/>
  <c r="I29" i="2" s="1"/>
  <c r="H15" i="2"/>
  <c r="H29" i="2" s="1"/>
  <c r="F15" i="2"/>
  <c r="F29" i="2" s="1"/>
  <c r="E15" i="2"/>
  <c r="E29" i="2" s="1"/>
  <c r="D15" i="2"/>
  <c r="D29" i="2" s="1"/>
  <c r="C15" i="2"/>
  <c r="C19" i="2" s="1"/>
  <c r="C21" i="2" s="1"/>
  <c r="C23" i="2" s="1"/>
  <c r="C25" i="2" s="1"/>
  <c r="E19" i="2"/>
  <c r="E21" i="2" s="1"/>
  <c r="E23" i="2" s="1"/>
  <c r="E25" i="2" s="1"/>
  <c r="D19" i="2"/>
  <c r="D21" i="2" s="1"/>
  <c r="D23" i="2" s="1"/>
  <c r="D25" i="2" s="1"/>
  <c r="G15" i="2"/>
  <c r="G19" i="2" s="1"/>
  <c r="H7" i="1"/>
  <c r="H6" i="1"/>
  <c r="H4" i="1"/>
  <c r="C30" i="2" l="1"/>
  <c r="F19" i="2"/>
  <c r="F30" i="2" s="1"/>
  <c r="H19" i="2"/>
  <c r="H30" i="2" s="1"/>
  <c r="I19" i="2"/>
  <c r="I30" i="2" s="1"/>
  <c r="J19" i="2"/>
  <c r="G29" i="2"/>
  <c r="C29" i="2"/>
  <c r="H21" i="2"/>
  <c r="H23" i="2" s="1"/>
  <c r="H25" i="2" s="1"/>
  <c r="I21" i="2"/>
  <c r="I23" i="2" s="1"/>
  <c r="I25" i="2" s="1"/>
  <c r="G21" i="2"/>
  <c r="G30" i="2"/>
  <c r="D30" i="2"/>
  <c r="E30" i="2"/>
  <c r="C31" i="2"/>
  <c r="D31" i="2"/>
  <c r="E31" i="2"/>
  <c r="H31" i="2"/>
  <c r="I31" i="2"/>
  <c r="F21" i="2" l="1"/>
  <c r="F23" i="2" s="1"/>
  <c r="F25" i="2" s="1"/>
  <c r="J30" i="2"/>
  <c r="J21" i="2"/>
  <c r="F31" i="2"/>
  <c r="G23" i="2"/>
  <c r="G25" i="2" s="1"/>
  <c r="G31" i="2"/>
  <c r="J23" i="2" l="1"/>
  <c r="J25" i="2" s="1"/>
  <c r="J31" i="2"/>
</calcChain>
</file>

<file path=xl/sharedStrings.xml><?xml version="1.0" encoding="utf-8"?>
<sst xmlns="http://schemas.openxmlformats.org/spreadsheetml/2006/main" count="51" uniqueCount="47">
  <si>
    <t xml:space="preserve">Lam Research </t>
  </si>
  <si>
    <t>numbers in mio USD</t>
  </si>
  <si>
    <t>Price</t>
  </si>
  <si>
    <t>Shares</t>
  </si>
  <si>
    <t>MC</t>
  </si>
  <si>
    <t xml:space="preserve">Cash </t>
  </si>
  <si>
    <t>Debt</t>
  </si>
  <si>
    <t>EV</t>
  </si>
  <si>
    <t>IR</t>
  </si>
  <si>
    <t>LRCX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</si>
  <si>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</si>
  <si>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</si>
  <si>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</si>
  <si>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</si>
  <si>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</si>
  <si>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</si>
  <si>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</si>
  <si>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</si>
  <si>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</si>
  <si>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</si>
  <si>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</si>
  <si>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</si>
  <si>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Restructuring Charges</t>
  </si>
  <si>
    <t>Gross Profit</t>
  </si>
  <si>
    <t>R&amp;D</t>
  </si>
  <si>
    <t>SGA</t>
  </si>
  <si>
    <t>Operating Income</t>
  </si>
  <si>
    <t>Other Income</t>
  </si>
  <si>
    <t>Pretax Income</t>
  </si>
  <si>
    <t>Tax Expense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</si>
  <si>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</si>
  <si>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</si>
  <si>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</si>
  <si>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</si>
  <si>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</si>
  <si>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</si>
  <si>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China Revenue</t>
  </si>
  <si>
    <t>Korea Revenue</t>
  </si>
  <si>
    <t>Taiwan Revenue</t>
  </si>
  <si>
    <t>US Revenue</t>
  </si>
  <si>
    <t>Japan Revenue</t>
  </si>
  <si>
    <t>Southeast Asia Revenue</t>
  </si>
  <si>
    <t>Europe Revenue</t>
  </si>
  <si>
    <t>System Revenue</t>
  </si>
  <si>
    <t>Costumer support Revenue</t>
  </si>
  <si>
    <t>Notes</t>
  </si>
  <si>
    <t>supplier of wafer fabrication to the semiconcuctor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</si>
</sst>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2" fontId="0" fillId="0" borderId="0" xfId="0" applyNumberFormat="1"/>
    <xf numFmtId="3" fontId="2" fillId="0" borderId="0" xfId="0" applyNumberFormat="1" applyFont="1"/>
    <xf numFmtId="9" fontId="0" fillId="0" borderId="0" xfId="1" applyFont="1"/>
    <xf numFmtId="0" fontId="4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lamresear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1737-7102-45F5-8174-7F7811ED7BDB}">
  <dimension ref="A1:I9"/>
  <sheetViews>
    <sheetView tabSelected="1" zoomScale="200" zoomScaleNormal="200" workbookViewId="0">
      <selection activeCell="B10" sqref="B10"/>
    </sheetView>
  </sheetViews>
  <sheetFormatPr defaultRowHeight="15" x14ac:dyDescent="0.25"/>
  <cols>
    <col min="1" max="1" width="3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73.2</v>
      </c>
    </row>
    <row r="3" spans="1:9" x14ac:dyDescent="0.25">
      <c r="G3" t="s">
        <v>3</v>
      </c>
      <c r="H3" s="2">
        <v>1286.6849999999999</v>
      </c>
      <c r="I3" s="3" t="s">
        <v>10</v>
      </c>
    </row>
    <row r="4" spans="1:9" x14ac:dyDescent="0.25">
      <c r="B4" t="s">
        <v>9</v>
      </c>
      <c r="G4" t="s">
        <v>4</v>
      </c>
      <c r="H4" s="2">
        <f>+H2*H3</f>
        <v>94185.342000000004</v>
      </c>
    </row>
    <row r="5" spans="1:9" x14ac:dyDescent="0.25">
      <c r="B5" s="4" t="s">
        <v>8</v>
      </c>
      <c r="G5" t="s">
        <v>5</v>
      </c>
      <c r="H5" s="2">
        <v>6067.4709999999995</v>
      </c>
      <c r="I5" s="3" t="s">
        <v>10</v>
      </c>
    </row>
    <row r="6" spans="1:9" x14ac:dyDescent="0.25">
      <c r="G6" t="s">
        <v>6</v>
      </c>
      <c r="H6" s="2">
        <f>4479.087+504.682</f>
        <v>4983.7690000000002</v>
      </c>
      <c r="I6" s="3" t="s">
        <v>10</v>
      </c>
    </row>
    <row r="7" spans="1:9" x14ac:dyDescent="0.25">
      <c r="G7" t="s">
        <v>7</v>
      </c>
      <c r="H7" s="2">
        <f>+H4-H5+H6</f>
        <v>93101.64</v>
      </c>
    </row>
    <row r="8" spans="1:9" x14ac:dyDescent="0.25">
      <c r="B8" s="8" t="s">
        <v>45</v>
      </c>
    </row>
    <row r="9" spans="1:9" x14ac:dyDescent="0.25">
      <c r="B9" t="s">
        <v>46</v>
      </c>
    </row>
  </sheetData>
  <hyperlinks>
    <hyperlink ref="B5" r:id="rId1" xr:uid="{DC1BE0F8-B81D-465F-B1C5-E190C234D8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672F-09B1-44BD-9B34-6A86D06A4728}">
  <dimension ref="A1:BT20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RowHeight="15" x14ac:dyDescent="0.25"/>
  <cols>
    <col min="1" max="1" width="5.42578125" bestFit="1" customWidth="1"/>
    <col min="2" max="2" width="23.28515625" customWidth="1"/>
  </cols>
  <sheetData>
    <row r="1" spans="1:72" x14ac:dyDescent="0.25">
      <c r="A1" s="4" t="s">
        <v>11</v>
      </c>
    </row>
    <row r="2" spans="1:72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</row>
    <row r="3" spans="1:72" x14ac:dyDescent="0.25">
      <c r="B3" t="s">
        <v>36</v>
      </c>
      <c r="C3" s="2">
        <v>1687.3109999999999</v>
      </c>
      <c r="D3" s="2"/>
      <c r="E3" s="2"/>
      <c r="F3" s="2"/>
      <c r="G3" s="2">
        <v>1558.404</v>
      </c>
      <c r="H3" s="2"/>
      <c r="I3" s="2"/>
      <c r="J3" s="2"/>
      <c r="K3" s="2"/>
    </row>
    <row r="4" spans="1:72" x14ac:dyDescent="0.25">
      <c r="B4" t="s">
        <v>37</v>
      </c>
      <c r="C4" s="2">
        <v>547.94500000000005</v>
      </c>
      <c r="D4" s="2"/>
      <c r="E4" s="2"/>
      <c r="F4" s="2"/>
      <c r="G4" s="2">
        <v>762.08100000000002</v>
      </c>
      <c r="H4" s="2"/>
      <c r="I4" s="2"/>
      <c r="J4" s="2"/>
      <c r="K4" s="2"/>
    </row>
    <row r="5" spans="1:72" x14ac:dyDescent="0.25">
      <c r="B5" t="s">
        <v>38</v>
      </c>
      <c r="C5" s="2">
        <v>242.49</v>
      </c>
      <c r="D5" s="2"/>
      <c r="E5" s="2"/>
      <c r="F5" s="2"/>
      <c r="G5" s="2">
        <v>615.36800000000005</v>
      </c>
      <c r="H5" s="2"/>
      <c r="I5" s="2"/>
      <c r="J5" s="2"/>
      <c r="K5" s="2"/>
    </row>
    <row r="6" spans="1:72" x14ac:dyDescent="0.25">
      <c r="B6" t="s">
        <v>39</v>
      </c>
      <c r="C6" s="2">
        <v>282.22399999999999</v>
      </c>
      <c r="D6" s="2"/>
      <c r="E6" s="2"/>
      <c r="F6" s="2"/>
      <c r="G6" s="2">
        <v>488.38099999999997</v>
      </c>
      <c r="H6" s="2"/>
      <c r="I6" s="2"/>
      <c r="J6" s="2"/>
      <c r="K6" s="2"/>
    </row>
    <row r="7" spans="1:72" x14ac:dyDescent="0.25">
      <c r="B7" t="s">
        <v>40</v>
      </c>
      <c r="C7" s="2">
        <v>324.52</v>
      </c>
      <c r="D7" s="2"/>
      <c r="E7" s="2"/>
      <c r="F7" s="2"/>
      <c r="G7" s="2">
        <v>301.38600000000002</v>
      </c>
      <c r="H7" s="2"/>
      <c r="I7" s="2"/>
      <c r="J7" s="2"/>
      <c r="K7" s="2"/>
    </row>
    <row r="8" spans="1:72" x14ac:dyDescent="0.25">
      <c r="B8" t="s">
        <v>41</v>
      </c>
      <c r="C8" s="2">
        <v>159.10300000000001</v>
      </c>
      <c r="D8" s="2"/>
      <c r="E8" s="2"/>
      <c r="F8" s="2"/>
      <c r="G8" s="2">
        <v>244.78899999999999</v>
      </c>
      <c r="H8" s="2"/>
      <c r="I8" s="2"/>
      <c r="J8" s="2"/>
      <c r="K8" s="2"/>
    </row>
    <row r="9" spans="1:72" x14ac:dyDescent="0.25">
      <c r="B9" t="s">
        <v>42</v>
      </c>
      <c r="C9" s="2">
        <v>238.46899999999999</v>
      </c>
      <c r="D9" s="2"/>
      <c r="E9" s="2"/>
      <c r="F9" s="2"/>
      <c r="G9" s="2">
        <v>197.56700000000001</v>
      </c>
      <c r="H9" s="2"/>
      <c r="I9" s="2"/>
      <c r="J9" s="2"/>
      <c r="K9" s="2"/>
    </row>
    <row r="10" spans="1:72" x14ac:dyDescent="0.25">
      <c r="B10" t="s">
        <v>43</v>
      </c>
      <c r="C10" s="2">
        <v>2056.6550000000002</v>
      </c>
      <c r="D10" s="2"/>
      <c r="E10" s="2"/>
      <c r="F10" s="2"/>
      <c r="G10" s="2">
        <v>2392.73</v>
      </c>
      <c r="H10" s="2"/>
      <c r="I10" s="2"/>
      <c r="J10" s="2"/>
      <c r="K10" s="2"/>
    </row>
    <row r="11" spans="1:72" x14ac:dyDescent="0.25">
      <c r="B11" t="s">
        <v>44</v>
      </c>
      <c r="C11" s="2">
        <v>1425.4069999999999</v>
      </c>
      <c r="D11" s="2"/>
      <c r="E11" s="2"/>
      <c r="F11" s="2"/>
      <c r="G11" s="2">
        <v>1775.2460000000001</v>
      </c>
      <c r="H11" s="2"/>
      <c r="I11" s="2"/>
      <c r="J11" s="2"/>
      <c r="K11" s="2"/>
    </row>
    <row r="12" spans="1:72" x14ac:dyDescent="0.25">
      <c r="B12" s="1" t="s">
        <v>20</v>
      </c>
      <c r="C12" s="6">
        <v>3482.0619999999999</v>
      </c>
      <c r="D12" s="6"/>
      <c r="E12" s="6"/>
      <c r="F12" s="6"/>
      <c r="G12" s="6">
        <v>4167.9759999999997</v>
      </c>
      <c r="H12" s="6"/>
      <c r="I12" s="6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B13" t="s">
        <v>21</v>
      </c>
      <c r="C13" s="2">
        <v>1819.42</v>
      </c>
      <c r="D13" s="2"/>
      <c r="E13" s="2"/>
      <c r="F13" s="2"/>
      <c r="G13" s="2">
        <v>2165.2930000000001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B14" t="s">
        <v>22</v>
      </c>
      <c r="C14" s="2">
        <v>7.94</v>
      </c>
      <c r="D14" s="2"/>
      <c r="E14" s="2"/>
      <c r="F14" s="2"/>
      <c r="G14" s="2"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B15" t="s">
        <v>23</v>
      </c>
      <c r="C15" s="2">
        <f t="shared" ref="C15:F15" si="0">+C12-SUM(C13:C14)</f>
        <v>1654.7019999999998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>+G12-SUM(G13:G14)</f>
        <v>2002.6829999999995</v>
      </c>
      <c r="H15" s="2">
        <f t="shared" ref="H15:J15" si="1">+H12-SUM(H13:H14)</f>
        <v>0</v>
      </c>
      <c r="I15" s="2">
        <f t="shared" si="1"/>
        <v>0</v>
      </c>
      <c r="J15" s="2">
        <f t="shared" si="1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B16" t="s">
        <v>24</v>
      </c>
      <c r="C16" s="2">
        <v>422.62900000000002</v>
      </c>
      <c r="D16" s="2"/>
      <c r="E16" s="2"/>
      <c r="F16" s="2"/>
      <c r="G16" s="2">
        <v>495.358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2:72" x14ac:dyDescent="0.25">
      <c r="B17" t="s">
        <v>25</v>
      </c>
      <c r="C17" s="2">
        <v>207.023</v>
      </c>
      <c r="D17" s="2"/>
      <c r="E17" s="2"/>
      <c r="F17" s="2"/>
      <c r="G17" s="2">
        <v>243.12799999999999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2:72" x14ac:dyDescent="0.25">
      <c r="B18" t="s">
        <v>22</v>
      </c>
      <c r="C18" s="2">
        <v>2.0209999999999999</v>
      </c>
      <c r="D18" s="2"/>
      <c r="E18" s="2"/>
      <c r="F18" s="2"/>
      <c r="G18" s="2"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2:72" x14ac:dyDescent="0.25">
      <c r="B19" t="s">
        <v>26</v>
      </c>
      <c r="C19" s="2">
        <f t="shared" ref="C19:F19" si="2">+C15-SUM(C16:C18)</f>
        <v>1023.0289999999998</v>
      </c>
      <c r="D19" s="2">
        <f t="shared" si="2"/>
        <v>0</v>
      </c>
      <c r="E19" s="2">
        <f t="shared" si="2"/>
        <v>0</v>
      </c>
      <c r="F19" s="2">
        <f t="shared" si="2"/>
        <v>0</v>
      </c>
      <c r="G19" s="2">
        <f>+G15-SUM(G16:G18)</f>
        <v>1264.1969999999997</v>
      </c>
      <c r="H19" s="2">
        <f t="shared" ref="H19:J19" si="3">+H15-SUM(H16:H18)</f>
        <v>0</v>
      </c>
      <c r="I19" s="2">
        <f t="shared" si="3"/>
        <v>0</v>
      </c>
      <c r="J19" s="2">
        <f t="shared" si="3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2:72" x14ac:dyDescent="0.25">
      <c r="B20" t="s">
        <v>27</v>
      </c>
      <c r="C20" s="2">
        <v>2.601</v>
      </c>
      <c r="D20" s="2"/>
      <c r="E20" s="2"/>
      <c r="F20" s="2"/>
      <c r="G20" s="2">
        <v>30.081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2:72" x14ac:dyDescent="0.25">
      <c r="B21" t="s">
        <v>28</v>
      </c>
      <c r="C21" s="2">
        <f t="shared" ref="C21:F21" si="4">+C19+C20</f>
        <v>1025.6299999999999</v>
      </c>
      <c r="D21" s="2">
        <f t="shared" si="4"/>
        <v>0</v>
      </c>
      <c r="E21" s="2">
        <f t="shared" si="4"/>
        <v>0</v>
      </c>
      <c r="F21" s="2">
        <f t="shared" si="4"/>
        <v>0</v>
      </c>
      <c r="G21" s="2">
        <f>+G19+G20</f>
        <v>1294.2779999999996</v>
      </c>
      <c r="H21" s="2">
        <f t="shared" ref="H21:J21" si="5">+H19+H20</f>
        <v>0</v>
      </c>
      <c r="I21" s="2">
        <f t="shared" si="5"/>
        <v>0</v>
      </c>
      <c r="J21" s="2">
        <f t="shared" si="5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2:72" x14ac:dyDescent="0.25">
      <c r="B22" t="s">
        <v>29</v>
      </c>
      <c r="C22" s="2">
        <v>138.232</v>
      </c>
      <c r="D22" s="2"/>
      <c r="E22" s="2"/>
      <c r="F22" s="2"/>
      <c r="G22" s="2">
        <v>117.834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2:72" x14ac:dyDescent="0.25">
      <c r="B23" t="s">
        <v>30</v>
      </c>
      <c r="C23" s="2">
        <f t="shared" ref="C23:F23" si="6">+C21-C22</f>
        <v>887.39799999999991</v>
      </c>
      <c r="D23" s="2">
        <f t="shared" si="6"/>
        <v>0</v>
      </c>
      <c r="E23" s="2">
        <f t="shared" si="6"/>
        <v>0</v>
      </c>
      <c r="F23" s="2">
        <f t="shared" si="6"/>
        <v>0</v>
      </c>
      <c r="G23" s="2">
        <f>+G21-G22</f>
        <v>1176.4439999999995</v>
      </c>
      <c r="H23" s="2">
        <f t="shared" ref="H23:J23" si="7">+H21-H22</f>
        <v>0</v>
      </c>
      <c r="I23" s="2">
        <f t="shared" si="7"/>
        <v>0</v>
      </c>
      <c r="J23" s="2">
        <f t="shared" si="7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2:7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2:72" x14ac:dyDescent="0.25">
      <c r="B25" t="s">
        <v>31</v>
      </c>
      <c r="C25" s="5">
        <f t="shared" ref="C25:F25" si="8">+C23/C26</f>
        <v>0.6693100223254691</v>
      </c>
      <c r="D25" s="5" t="e">
        <f t="shared" si="8"/>
        <v>#DIV/0!</v>
      </c>
      <c r="E25" s="5" t="e">
        <f t="shared" si="8"/>
        <v>#DIV/0!</v>
      </c>
      <c r="F25" s="5" t="e">
        <f t="shared" si="8"/>
        <v>#DIV/0!</v>
      </c>
      <c r="G25" s="5">
        <f>+G23/G26</f>
        <v>0.90548907203925955</v>
      </c>
      <c r="H25" s="5" t="e">
        <f t="shared" ref="H25" si="9">+H23/H26</f>
        <v>#DIV/0!</v>
      </c>
      <c r="I25" s="5" t="e">
        <f t="shared" ref="I25" si="10">+I23/I26</f>
        <v>#DIV/0!</v>
      </c>
      <c r="J25" s="5" t="e">
        <f t="shared" ref="J25" si="11">+J23/J26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2:72" x14ac:dyDescent="0.25">
      <c r="B26" t="s">
        <v>3</v>
      </c>
      <c r="C26" s="2">
        <v>1325.84</v>
      </c>
      <c r="D26" s="2"/>
      <c r="E26" s="2"/>
      <c r="F26" s="2"/>
      <c r="G26" s="2">
        <v>1299.2360000000001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2:7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2:72" x14ac:dyDescent="0.25">
      <c r="B28" t="s">
        <v>32</v>
      </c>
      <c r="C28" s="2"/>
      <c r="D28" s="2"/>
      <c r="E28" s="2"/>
      <c r="F28" s="2"/>
      <c r="G28" s="7">
        <f>+G12/C12-1</f>
        <v>0.19698500486206161</v>
      </c>
      <c r="H28" s="7" t="e">
        <f t="shared" ref="H28:J28" si="12">+H12/D12-1</f>
        <v>#DIV/0!</v>
      </c>
      <c r="I28" s="7" t="e">
        <f t="shared" si="12"/>
        <v>#DIV/0!</v>
      </c>
      <c r="J28" s="7" t="e">
        <f t="shared" si="1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2:72" x14ac:dyDescent="0.25">
      <c r="B29" t="s">
        <v>33</v>
      </c>
      <c r="C29" s="7">
        <f t="shared" ref="C29:J29" si="13">+C15/C12</f>
        <v>0.47520750635686548</v>
      </c>
      <c r="D29" s="7" t="e">
        <f t="shared" si="13"/>
        <v>#DIV/0!</v>
      </c>
      <c r="E29" s="7" t="e">
        <f t="shared" si="13"/>
        <v>#DIV/0!</v>
      </c>
      <c r="F29" s="7" t="e">
        <f t="shared" si="13"/>
        <v>#DIV/0!</v>
      </c>
      <c r="G29" s="7">
        <f>+G15/G12</f>
        <v>0.48049292990170761</v>
      </c>
      <c r="H29" s="7" t="e">
        <f t="shared" ref="H29:J29" si="14">+H15/H12</f>
        <v>#DIV/0!</v>
      </c>
      <c r="I29" s="7" t="e">
        <f t="shared" si="14"/>
        <v>#DIV/0!</v>
      </c>
      <c r="J29" s="7" t="e">
        <f t="shared" si="14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2:72" x14ac:dyDescent="0.25">
      <c r="B30" t="s">
        <v>34</v>
      </c>
      <c r="C30" s="7">
        <f t="shared" ref="C30:J30" si="15">+C19/C12</f>
        <v>0.29379976577097128</v>
      </c>
      <c r="D30" s="7" t="e">
        <f t="shared" si="15"/>
        <v>#DIV/0!</v>
      </c>
      <c r="E30" s="7" t="e">
        <f t="shared" si="15"/>
        <v>#DIV/0!</v>
      </c>
      <c r="F30" s="7" t="e">
        <f t="shared" si="15"/>
        <v>#DIV/0!</v>
      </c>
      <c r="G30" s="7">
        <f>+G19/G12</f>
        <v>0.30331196724741211</v>
      </c>
      <c r="H30" s="7" t="e">
        <f t="shared" ref="H30:J30" si="16">+H19/H12</f>
        <v>#DIV/0!</v>
      </c>
      <c r="I30" s="7" t="e">
        <f t="shared" si="16"/>
        <v>#DIV/0!</v>
      </c>
      <c r="J30" s="7" t="e">
        <f t="shared" si="16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2:72" x14ac:dyDescent="0.25">
      <c r="B31" t="s">
        <v>35</v>
      </c>
      <c r="C31" s="7">
        <f t="shared" ref="C31:J31" si="17">+C22/C21</f>
        <v>0.13477764885972526</v>
      </c>
      <c r="D31" s="7" t="e">
        <f t="shared" si="17"/>
        <v>#DIV/0!</v>
      </c>
      <c r="E31" s="7" t="e">
        <f t="shared" si="17"/>
        <v>#DIV/0!</v>
      </c>
      <c r="F31" s="7" t="e">
        <f t="shared" si="17"/>
        <v>#DIV/0!</v>
      </c>
      <c r="G31" s="7">
        <f>+G22/G21</f>
        <v>9.1042264490318187E-2</v>
      </c>
      <c r="H31" s="7" t="e">
        <f t="shared" ref="H31:J31" si="18">+H22/H21</f>
        <v>#DIV/0!</v>
      </c>
      <c r="I31" s="7" t="e">
        <f t="shared" si="18"/>
        <v>#DIV/0!</v>
      </c>
      <c r="J31" s="7" t="e">
        <f t="shared" si="18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2:72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3:72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3:72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3:72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3:72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3:72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3:72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3:72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3:72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3:72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3:72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3:72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3:72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3:72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3:72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3:72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3:72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3:72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3:72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3:72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3:72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3:72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3:72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3:72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3:72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3:72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3:72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3:72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3:72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3:72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3:72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3:72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3:72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3:72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3:72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3:72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3:72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3:72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3:72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3:72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3:72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3:72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3:72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3:72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3:72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3:72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3:72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3:72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3:72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3:72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3:72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3:72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3:72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3:72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3:72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3:72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3:72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3:72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3:72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3:72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3:72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3:72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3:72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3:72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3:72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3:72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3:72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3:72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3:72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3:72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3:72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3:72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3:72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3:72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3:72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3:72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3:72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3:72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3:72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3:72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3:72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3:72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3:72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3:72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3:72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3:72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3:72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3:72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3:72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3:72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3:72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3:72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3:7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3:7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3:72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3:72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3:72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3:72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3:72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3:72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3:72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3:72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3:72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3:72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3:72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3:72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3:72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3:72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3:72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3:72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3:72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3:72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3:72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3:72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3:72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3:72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3:72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3:72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3:72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3:72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3:72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3:72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3:72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3:72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3:72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3:72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3:72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3:72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3:72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3:72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3:72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3:72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3:72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3:72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3:72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3:72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3:72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3:72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3:72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3:72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3:72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3:72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3:72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3:72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3:72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3:72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3:72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3:72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3:72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3:72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3:72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3:72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3:72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3:72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3:72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3:72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3:72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3:72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3:72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3:72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3:72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3:72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3:72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3:72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3:72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3:72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3:72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3:72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3:72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3:72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3:72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3:72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3:72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</sheetData>
  <hyperlinks>
    <hyperlink ref="A1" location="Main!A1" display="Main" xr:uid="{11A06ACE-1EC1-426C-BBA1-76B7CF4AE8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2025-01-13T13:18:00Z</dcterms:created>
  <dcterms:modified xsi:type="dcterms:W3CDTF">2025-01-13T13:58:34Z</dcterms:modified>
</cp:coreProperties>
</file>