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1.Finance\Anaylsen\Models\"/>
    </mc:Choice>
  </mc:AlternateContent>
  <xr:revisionPtr revIDLastSave="0" documentId="13_ncr:1_{0AB81613-B6D5-4CBF-BB58-9CBB4FB42D17}" xr6:coauthVersionLast="47" xr6:coauthVersionMax="47" xr10:uidLastSave="{00000000-0000-0000-0000-000000000000}"/>
  <bookViews>
    <workbookView xWindow="19095" yWindow="0" windowWidth="19410" windowHeight="20925" activeTab="1" xr2:uid="{4CC9583F-B2BD-4FAF-B4F9-620EC57B90F4}"/>
  </bookViews>
  <sheets>
    <sheet name="Main" sheetId="1" r:id="rId1"/>
    <sheet name="Mode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0" i="2" l="1"/>
  <c r="J30" i="2"/>
  <c r="H30" i="2"/>
  <c r="H32" i="2" s="1"/>
  <c r="G30" i="2"/>
  <c r="F30" i="2"/>
  <c r="D30" i="2"/>
  <c r="C30" i="2"/>
  <c r="J28" i="2"/>
  <c r="H28" i="2"/>
  <c r="G28" i="2"/>
  <c r="F28" i="2"/>
  <c r="D28" i="2"/>
  <c r="C28" i="2"/>
  <c r="J26" i="2"/>
  <c r="H26" i="2"/>
  <c r="G26" i="2"/>
  <c r="F26" i="2"/>
  <c r="D26" i="2"/>
  <c r="C26" i="2"/>
  <c r="J22" i="2"/>
  <c r="H22" i="2"/>
  <c r="G22" i="2"/>
  <c r="F22" i="2"/>
  <c r="D22" i="2"/>
  <c r="C22" i="2"/>
  <c r="J14" i="2"/>
  <c r="H14" i="2"/>
  <c r="G14" i="2"/>
  <c r="F14" i="2"/>
  <c r="E14" i="2"/>
  <c r="E22" i="2" s="1"/>
  <c r="E26" i="2" s="1"/>
  <c r="E28" i="2" s="1"/>
  <c r="E30" i="2" s="1"/>
  <c r="E32" i="2" s="1"/>
  <c r="D14" i="2"/>
  <c r="C14" i="2"/>
  <c r="G32" i="2"/>
  <c r="F32" i="2"/>
  <c r="D32" i="2"/>
  <c r="C32" i="2"/>
  <c r="I22" i="2"/>
  <c r="I26" i="2" s="1"/>
  <c r="I28" i="2" s="1"/>
  <c r="I30" i="2" s="1"/>
  <c r="I32" i="2" s="1"/>
  <c r="I20" i="2"/>
  <c r="I14" i="2"/>
  <c r="J8" i="2"/>
  <c r="H8" i="2"/>
  <c r="G8" i="2"/>
  <c r="F8" i="2"/>
  <c r="E8" i="2"/>
  <c r="D8" i="2"/>
  <c r="C8" i="2"/>
  <c r="I8" i="2"/>
  <c r="G7" i="1"/>
  <c r="G6" i="1"/>
  <c r="G4" i="1"/>
</calcChain>
</file>

<file path=xl/sharedStrings.xml><?xml version="1.0" encoding="utf-8"?>
<sst xmlns="http://schemas.openxmlformats.org/spreadsheetml/2006/main" count="52" uniqueCount="48">
  <si>
    <t>Las Vegas Sands</t>
  </si>
  <si>
    <t>numbers in mio USD</t>
  </si>
  <si>
    <t>LVS</t>
  </si>
  <si>
    <t>IR</t>
  </si>
  <si>
    <t>Price</t>
  </si>
  <si>
    <t>Shares</t>
  </si>
  <si>
    <t>MC</t>
  </si>
  <si>
    <t>Cash</t>
  </si>
  <si>
    <t>Debt</t>
  </si>
  <si>
    <t>EV</t>
  </si>
  <si>
    <t>Q324</t>
  </si>
  <si>
    <t>Main</t>
  </si>
  <si>
    <t>Casino</t>
  </si>
  <si>
    <t>Q123</t>
  </si>
  <si>
    <t>Q223</t>
  </si>
  <si>
    <t>Q323</t>
  </si>
  <si>
    <t>Q423</t>
  </si>
  <si>
    <t>Q124</t>
  </si>
  <si>
    <t>Q224</t>
  </si>
  <si>
    <t>Q424</t>
  </si>
  <si>
    <t>Rooms</t>
  </si>
  <si>
    <t>Food &amp; Beverage</t>
  </si>
  <si>
    <t>Mall</t>
  </si>
  <si>
    <t>Convention &amp;other</t>
  </si>
  <si>
    <t xml:space="preserve">Revenues </t>
  </si>
  <si>
    <t>Provision for Credit losses</t>
  </si>
  <si>
    <t>G&amp;A</t>
  </si>
  <si>
    <t>Corporate</t>
  </si>
  <si>
    <t>Casino COGS</t>
  </si>
  <si>
    <t>Rooms COGS</t>
  </si>
  <si>
    <t>F&amp;B COGS</t>
  </si>
  <si>
    <t>Mall COGS</t>
  </si>
  <si>
    <t>Convention COGS</t>
  </si>
  <si>
    <t>Gross Profit</t>
  </si>
  <si>
    <t>Pre-opening</t>
  </si>
  <si>
    <t>Development</t>
  </si>
  <si>
    <t>D&amp;A</t>
  </si>
  <si>
    <t>Asset Impairments</t>
  </si>
  <si>
    <t>Operating Income</t>
  </si>
  <si>
    <t>Interest Income</t>
  </si>
  <si>
    <t>Interest Expense</t>
  </si>
  <si>
    <t>Other</t>
  </si>
  <si>
    <t>Pretax Income</t>
  </si>
  <si>
    <t>Tax Expense</t>
  </si>
  <si>
    <t>Net Income</t>
  </si>
  <si>
    <t>Minority Interest</t>
  </si>
  <si>
    <t>Net Income to Company</t>
  </si>
  <si>
    <t>EPS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</si>
</sst>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4" fontId="0" fillId="0" borderId="0" xfId="0" applyNumberFormat="1"/>
    <xf numFmtId="3" fontId="0" fillId="0" borderId="0" xfId="0" applyNumberFormat="1"/>
    <xf numFmtId="0" fontId="0" fillId="0" borderId="0" xfId="0" applyAlignment="1">
      <alignment horizontal="right"/>
    </xf>
    <xf numFmtId="0" fontId="2" fillId="0" borderId="0" xfId="1"/>
    <xf numFmtId="3" fontId="1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27A74-BC2C-4E4B-9334-1283C5EBBBEE}">
  <dimension ref="A1:H7"/>
  <sheetViews>
    <sheetView zoomScale="200" zoomScaleNormal="200" workbookViewId="0">
      <selection activeCell="G13" sqref="G13"/>
    </sheetView>
  </sheetViews>
  <sheetFormatPr defaultRowHeight="15" x14ac:dyDescent="0.25"/>
  <cols>
    <col min="1" max="1" width="4.7109375" customWidth="1"/>
  </cols>
  <sheetData>
    <row r="1" spans="1:8" x14ac:dyDescent="0.25">
      <c r="A1" s="1" t="s">
        <v>0</v>
      </c>
    </row>
    <row r="2" spans="1:8" x14ac:dyDescent="0.25">
      <c r="A2" t="s">
        <v>1</v>
      </c>
      <c r="F2" t="s">
        <v>4</v>
      </c>
      <c r="G2">
        <v>51.15</v>
      </c>
    </row>
    <row r="3" spans="1:8" x14ac:dyDescent="0.25">
      <c r="F3" t="s">
        <v>5</v>
      </c>
      <c r="G3" s="3">
        <v>725.02617799999996</v>
      </c>
      <c r="H3" s="4" t="s">
        <v>10</v>
      </c>
    </row>
    <row r="4" spans="1:8" x14ac:dyDescent="0.25">
      <c r="B4" t="s">
        <v>2</v>
      </c>
      <c r="F4" t="s">
        <v>6</v>
      </c>
      <c r="G4" s="3">
        <f>+G2*G3</f>
        <v>37085.089004699999</v>
      </c>
    </row>
    <row r="5" spans="1:8" x14ac:dyDescent="0.25">
      <c r="B5" t="s">
        <v>3</v>
      </c>
      <c r="F5" t="s">
        <v>7</v>
      </c>
      <c r="G5" s="3">
        <v>4208</v>
      </c>
      <c r="H5" s="4" t="s">
        <v>10</v>
      </c>
    </row>
    <row r="6" spans="1:8" x14ac:dyDescent="0.25">
      <c r="F6" t="s">
        <v>8</v>
      </c>
      <c r="G6" s="3">
        <f>2728+11284</f>
        <v>14012</v>
      </c>
      <c r="H6" s="4" t="s">
        <v>10</v>
      </c>
    </row>
    <row r="7" spans="1:8" x14ac:dyDescent="0.25">
      <c r="F7" t="s">
        <v>9</v>
      </c>
      <c r="G7" s="3">
        <f>+G4-G5+G6</f>
        <v>46889.089004699999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AEFC3-12AB-47C8-A682-E8A2E1A511AD}">
  <dimension ref="A1:AJ426"/>
  <sheetViews>
    <sheetView tabSelected="1" zoomScale="200" zoomScaleNormal="200" workbookViewId="0">
      <pane xSplit="2" ySplit="2" topLeftCell="E3" activePane="bottomRight" state="frozen"/>
      <selection pane="topRight" activeCell="C1" sqref="C1"/>
      <selection pane="bottomLeft" activeCell="A3" sqref="A3"/>
      <selection pane="bottomRight" activeCell="E33" sqref="E33"/>
    </sheetView>
  </sheetViews>
  <sheetFormatPr defaultRowHeight="15" x14ac:dyDescent="0.25"/>
  <cols>
    <col min="1" max="1" width="5.42578125" bestFit="1" customWidth="1"/>
    <col min="2" max="2" width="24.28515625" bestFit="1" customWidth="1"/>
  </cols>
  <sheetData>
    <row r="1" spans="1:36" x14ac:dyDescent="0.25">
      <c r="A1" s="5" t="s">
        <v>11</v>
      </c>
    </row>
    <row r="2" spans="1:36" x14ac:dyDescent="0.25"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10</v>
      </c>
      <c r="J2" s="4" t="s">
        <v>19</v>
      </c>
    </row>
    <row r="3" spans="1:36" x14ac:dyDescent="0.25">
      <c r="B3" t="s">
        <v>12</v>
      </c>
      <c r="C3" s="3"/>
      <c r="D3" s="3"/>
      <c r="E3" s="3">
        <v>2008</v>
      </c>
      <c r="F3" s="3"/>
      <c r="G3" s="3"/>
      <c r="H3" s="3"/>
      <c r="I3" s="3">
        <v>1936</v>
      </c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36" x14ac:dyDescent="0.25">
      <c r="B4" t="s">
        <v>20</v>
      </c>
      <c r="C4" s="3"/>
      <c r="D4" s="3"/>
      <c r="E4" s="3">
        <v>342</v>
      </c>
      <c r="F4" s="3"/>
      <c r="G4" s="3"/>
      <c r="H4" s="3"/>
      <c r="I4" s="3">
        <v>314</v>
      </c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 spans="1:36" x14ac:dyDescent="0.25">
      <c r="B5" t="s">
        <v>21</v>
      </c>
      <c r="C5" s="3"/>
      <c r="D5" s="3"/>
      <c r="E5" s="3">
        <v>156</v>
      </c>
      <c r="F5" s="3"/>
      <c r="G5" s="3"/>
      <c r="H5" s="3"/>
      <c r="I5" s="3">
        <v>152</v>
      </c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 spans="1:36" x14ac:dyDescent="0.25">
      <c r="B6" t="s">
        <v>22</v>
      </c>
      <c r="C6" s="3"/>
      <c r="D6" s="3"/>
      <c r="E6" s="3">
        <v>201</v>
      </c>
      <c r="F6" s="3"/>
      <c r="G6" s="3"/>
      <c r="H6" s="3"/>
      <c r="I6" s="3">
        <v>189</v>
      </c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r="7" spans="1:36" x14ac:dyDescent="0.25">
      <c r="B7" t="s">
        <v>23</v>
      </c>
      <c r="C7" s="3"/>
      <c r="D7" s="3"/>
      <c r="E7" s="3">
        <v>88</v>
      </c>
      <c r="F7" s="3"/>
      <c r="G7" s="3"/>
      <c r="H7" s="3"/>
      <c r="I7" s="3">
        <v>91</v>
      </c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 spans="1:36" x14ac:dyDescent="0.25">
      <c r="B8" s="1" t="s">
        <v>24</v>
      </c>
      <c r="C8" s="6">
        <f t="shared" ref="C8:H8" si="0">SUM(C3:C7)</f>
        <v>0</v>
      </c>
      <c r="D8" s="6">
        <f t="shared" si="0"/>
        <v>0</v>
      </c>
      <c r="E8" s="6">
        <f t="shared" si="0"/>
        <v>2795</v>
      </c>
      <c r="F8" s="6">
        <f t="shared" si="0"/>
        <v>0</v>
      </c>
      <c r="G8" s="6">
        <f t="shared" si="0"/>
        <v>0</v>
      </c>
      <c r="H8" s="6">
        <f t="shared" si="0"/>
        <v>0</v>
      </c>
      <c r="I8" s="6">
        <f>SUM(I3:I7)</f>
        <v>2682</v>
      </c>
      <c r="J8" s="6">
        <f t="shared" ref="J8" si="1">SUM(J3:J7)</f>
        <v>0</v>
      </c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 spans="1:36" x14ac:dyDescent="0.25">
      <c r="B9" t="s">
        <v>28</v>
      </c>
      <c r="C9" s="3"/>
      <c r="D9" s="3"/>
      <c r="E9" s="3">
        <v>1103</v>
      </c>
      <c r="F9" s="3"/>
      <c r="G9" s="3"/>
      <c r="H9" s="3"/>
      <c r="I9" s="3">
        <v>1120</v>
      </c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 spans="1:36" x14ac:dyDescent="0.25">
      <c r="B10" t="s">
        <v>29</v>
      </c>
      <c r="C10" s="3"/>
      <c r="D10" s="3"/>
      <c r="E10" s="3">
        <v>80</v>
      </c>
      <c r="F10" s="3"/>
      <c r="G10" s="3"/>
      <c r="H10" s="3"/>
      <c r="I10" s="3">
        <v>79</v>
      </c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 spans="1:36" x14ac:dyDescent="0.25">
      <c r="B11" t="s">
        <v>30</v>
      </c>
      <c r="C11" s="3"/>
      <c r="D11" s="3"/>
      <c r="E11" s="3">
        <v>128</v>
      </c>
      <c r="F11" s="3"/>
      <c r="G11" s="3"/>
      <c r="H11" s="3"/>
      <c r="I11" s="3">
        <v>129</v>
      </c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x14ac:dyDescent="0.25">
      <c r="B12" t="s">
        <v>31</v>
      </c>
      <c r="C12" s="3"/>
      <c r="D12" s="3"/>
      <c r="E12" s="3">
        <v>23</v>
      </c>
      <c r="F12" s="3"/>
      <c r="G12" s="3"/>
      <c r="H12" s="3"/>
      <c r="I12" s="3">
        <v>23</v>
      </c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 spans="1:36" x14ac:dyDescent="0.25">
      <c r="B13" t="s">
        <v>32</v>
      </c>
      <c r="C13" s="3"/>
      <c r="D13" s="3"/>
      <c r="E13" s="3">
        <v>52</v>
      </c>
      <c r="F13" s="3"/>
      <c r="G13" s="3"/>
      <c r="H13" s="3"/>
      <c r="I13" s="3">
        <v>62</v>
      </c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spans="1:36" x14ac:dyDescent="0.25">
      <c r="B14" t="s">
        <v>33</v>
      </c>
      <c r="C14" s="3">
        <f t="shared" ref="C14:H14" si="2">+C8-SUM(C9:C13)</f>
        <v>0</v>
      </c>
      <c r="D14" s="3">
        <f t="shared" si="2"/>
        <v>0</v>
      </c>
      <c r="E14" s="3">
        <f t="shared" si="2"/>
        <v>1409</v>
      </c>
      <c r="F14" s="3">
        <f t="shared" si="2"/>
        <v>0</v>
      </c>
      <c r="G14" s="3">
        <f t="shared" si="2"/>
        <v>0</v>
      </c>
      <c r="H14" s="3">
        <f t="shared" si="2"/>
        <v>0</v>
      </c>
      <c r="I14" s="3">
        <f>+I8-SUM(I9:I13)</f>
        <v>1269</v>
      </c>
      <c r="J14" s="3">
        <f t="shared" ref="J14" si="3">+J8-SUM(J9:J13)</f>
        <v>0</v>
      </c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 spans="1:36" x14ac:dyDescent="0.25">
      <c r="B15" t="s">
        <v>25</v>
      </c>
      <c r="C15" s="3"/>
      <c r="D15" s="3"/>
      <c r="E15" s="3">
        <v>3</v>
      </c>
      <c r="F15" s="3"/>
      <c r="G15" s="3"/>
      <c r="H15" s="3"/>
      <c r="I15" s="3">
        <v>-5</v>
      </c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 spans="1:36" x14ac:dyDescent="0.25">
      <c r="B16" t="s">
        <v>26</v>
      </c>
      <c r="C16" s="3"/>
      <c r="D16" s="3"/>
      <c r="E16" s="3">
        <v>290</v>
      </c>
      <c r="F16" s="3"/>
      <c r="G16" s="3"/>
      <c r="H16" s="3"/>
      <c r="I16" s="3">
        <v>293</v>
      </c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2:36" x14ac:dyDescent="0.25">
      <c r="B17" t="s">
        <v>27</v>
      </c>
      <c r="C17" s="3"/>
      <c r="D17" s="3"/>
      <c r="E17" s="3">
        <v>49</v>
      </c>
      <c r="F17" s="3"/>
      <c r="G17" s="3"/>
      <c r="H17" s="3"/>
      <c r="I17" s="3">
        <v>68</v>
      </c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 spans="2:36" x14ac:dyDescent="0.25">
      <c r="B18" t="s">
        <v>34</v>
      </c>
      <c r="C18" s="3"/>
      <c r="D18" s="3"/>
      <c r="E18" s="3">
        <v>3</v>
      </c>
      <c r="F18" s="3"/>
      <c r="G18" s="3"/>
      <c r="H18" s="3"/>
      <c r="I18" s="3">
        <v>4</v>
      </c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 spans="2:36" x14ac:dyDescent="0.25">
      <c r="B19" t="s">
        <v>35</v>
      </c>
      <c r="C19" s="3"/>
      <c r="D19" s="3"/>
      <c r="E19" s="3">
        <v>44</v>
      </c>
      <c r="F19" s="3"/>
      <c r="G19" s="3"/>
      <c r="H19" s="3"/>
      <c r="I19" s="3">
        <v>55</v>
      </c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2:36" x14ac:dyDescent="0.25">
      <c r="B20" t="s">
        <v>36</v>
      </c>
      <c r="C20" s="3"/>
      <c r="D20" s="3"/>
      <c r="E20" s="3">
        <f>313+15</f>
        <v>328</v>
      </c>
      <c r="F20" s="3"/>
      <c r="G20" s="3"/>
      <c r="H20" s="3"/>
      <c r="I20" s="3">
        <f>324+15</f>
        <v>339</v>
      </c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 spans="2:36" x14ac:dyDescent="0.25">
      <c r="B21" t="s">
        <v>37</v>
      </c>
      <c r="C21" s="3"/>
      <c r="D21" s="3"/>
      <c r="E21" s="3">
        <v>4</v>
      </c>
      <c r="F21" s="3"/>
      <c r="G21" s="3"/>
      <c r="H21" s="3"/>
      <c r="I21" s="3">
        <v>11</v>
      </c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 spans="2:36" x14ac:dyDescent="0.25">
      <c r="B22" t="s">
        <v>38</v>
      </c>
      <c r="C22" s="3">
        <f t="shared" ref="C22:H22" si="4">+C14-SUM(C15:C21)</f>
        <v>0</v>
      </c>
      <c r="D22" s="3">
        <f t="shared" si="4"/>
        <v>0</v>
      </c>
      <c r="E22" s="3">
        <f t="shared" si="4"/>
        <v>688</v>
      </c>
      <c r="F22" s="3">
        <f t="shared" si="4"/>
        <v>0</v>
      </c>
      <c r="G22" s="3">
        <f t="shared" si="4"/>
        <v>0</v>
      </c>
      <c r="H22" s="3">
        <f t="shared" si="4"/>
        <v>0</v>
      </c>
      <c r="I22" s="3">
        <f>+I14-SUM(I15:I21)</f>
        <v>504</v>
      </c>
      <c r="J22" s="3">
        <f t="shared" ref="J22" si="5">+J14-SUM(J15:J21)</f>
        <v>0</v>
      </c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</row>
    <row r="23" spans="2:36" x14ac:dyDescent="0.25">
      <c r="B23" t="s">
        <v>39</v>
      </c>
      <c r="C23" s="3"/>
      <c r="D23" s="3"/>
      <c r="E23" s="3">
        <v>79</v>
      </c>
      <c r="F23" s="3"/>
      <c r="G23" s="3"/>
      <c r="H23" s="3"/>
      <c r="I23" s="3">
        <v>67</v>
      </c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 spans="2:36" x14ac:dyDescent="0.25">
      <c r="B24" t="s">
        <v>40</v>
      </c>
      <c r="C24" s="3"/>
      <c r="D24" s="3"/>
      <c r="E24" s="3">
        <v>200</v>
      </c>
      <c r="F24" s="3"/>
      <c r="G24" s="3"/>
      <c r="H24" s="3"/>
      <c r="I24" s="3">
        <v>179</v>
      </c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 spans="2:36" x14ac:dyDescent="0.25">
      <c r="B25" t="s">
        <v>41</v>
      </c>
      <c r="C25" s="3"/>
      <c r="D25" s="3"/>
      <c r="E25" s="3">
        <v>4</v>
      </c>
      <c r="F25" s="3"/>
      <c r="G25" s="3"/>
      <c r="H25" s="3"/>
      <c r="I25" s="3">
        <v>11</v>
      </c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 spans="2:36" x14ac:dyDescent="0.25">
      <c r="B26" t="s">
        <v>42</v>
      </c>
      <c r="C26" s="3">
        <f t="shared" ref="C26:H26" si="6">+C22+C23-C24+C25</f>
        <v>0</v>
      </c>
      <c r="D26" s="3">
        <f t="shared" si="6"/>
        <v>0</v>
      </c>
      <c r="E26" s="3">
        <f t="shared" si="6"/>
        <v>571</v>
      </c>
      <c r="F26" s="3">
        <f t="shared" si="6"/>
        <v>0</v>
      </c>
      <c r="G26" s="3">
        <f t="shared" si="6"/>
        <v>0</v>
      </c>
      <c r="H26" s="3">
        <f t="shared" si="6"/>
        <v>0</v>
      </c>
      <c r="I26" s="3">
        <f>+I22+I23-I24+I25</f>
        <v>403</v>
      </c>
      <c r="J26" s="3">
        <f t="shared" ref="J26" si="7">+J22+J23-J24+J25</f>
        <v>0</v>
      </c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 spans="2:36" x14ac:dyDescent="0.25">
      <c r="B27" t="s">
        <v>43</v>
      </c>
      <c r="C27" s="3"/>
      <c r="D27" s="3"/>
      <c r="E27" s="3">
        <v>122</v>
      </c>
      <c r="F27" s="3"/>
      <c r="G27" s="3"/>
      <c r="H27" s="3"/>
      <c r="I27" s="3">
        <v>50</v>
      </c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 spans="2:36" x14ac:dyDescent="0.25">
      <c r="B28" t="s">
        <v>44</v>
      </c>
      <c r="C28" s="3">
        <f t="shared" ref="C28:H28" si="8">+C26-C27</f>
        <v>0</v>
      </c>
      <c r="D28" s="3">
        <f t="shared" si="8"/>
        <v>0</v>
      </c>
      <c r="E28" s="3">
        <f t="shared" si="8"/>
        <v>449</v>
      </c>
      <c r="F28" s="3">
        <f t="shared" si="8"/>
        <v>0</v>
      </c>
      <c r="G28" s="3">
        <f t="shared" si="8"/>
        <v>0</v>
      </c>
      <c r="H28" s="3">
        <f t="shared" si="8"/>
        <v>0</v>
      </c>
      <c r="I28" s="3">
        <f>+I26-I27</f>
        <v>353</v>
      </c>
      <c r="J28" s="3">
        <f t="shared" ref="J28" si="9">+J26-J27</f>
        <v>0</v>
      </c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 spans="2:36" x14ac:dyDescent="0.25">
      <c r="B29" t="s">
        <v>45</v>
      </c>
      <c r="C29" s="3"/>
      <c r="D29" s="3"/>
      <c r="E29" s="3">
        <v>69</v>
      </c>
      <c r="F29" s="3"/>
      <c r="G29" s="3"/>
      <c r="H29" s="3"/>
      <c r="I29" s="3">
        <v>78</v>
      </c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 spans="2:36" x14ac:dyDescent="0.25">
      <c r="B30" t="s">
        <v>46</v>
      </c>
      <c r="C30" s="3">
        <f t="shared" ref="C30:H30" si="10">+C28-C29</f>
        <v>0</v>
      </c>
      <c r="D30" s="3">
        <f t="shared" si="10"/>
        <v>0</v>
      </c>
      <c r="E30" s="3">
        <f t="shared" si="10"/>
        <v>380</v>
      </c>
      <c r="F30" s="3">
        <f t="shared" si="10"/>
        <v>0</v>
      </c>
      <c r="G30" s="3">
        <f t="shared" si="10"/>
        <v>0</v>
      </c>
      <c r="H30" s="3">
        <f t="shared" si="10"/>
        <v>0</v>
      </c>
      <c r="I30" s="3">
        <f>+I28-I29</f>
        <v>275</v>
      </c>
      <c r="J30" s="3">
        <f t="shared" ref="J30" si="11">+J28-J29</f>
        <v>0</v>
      </c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</row>
    <row r="31" spans="2:36" x14ac:dyDescent="0.25"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 spans="2:36" x14ac:dyDescent="0.25">
      <c r="B32" t="s">
        <v>47</v>
      </c>
      <c r="C32" s="2" t="e">
        <f t="shared" ref="C32:H32" si="12">+C30/C33</f>
        <v>#DIV/0!</v>
      </c>
      <c r="D32" s="2" t="e">
        <f t="shared" si="12"/>
        <v>#DIV/0!</v>
      </c>
      <c r="E32" s="2">
        <f t="shared" si="12"/>
        <v>0.49738219895287961</v>
      </c>
      <c r="F32" s="2" t="e">
        <f t="shared" si="12"/>
        <v>#DIV/0!</v>
      </c>
      <c r="G32" s="2" t="e">
        <f t="shared" si="12"/>
        <v>#DIV/0!</v>
      </c>
      <c r="H32" s="2" t="e">
        <f t="shared" si="12"/>
        <v>#DIV/0!</v>
      </c>
      <c r="I32" s="2">
        <f>+I30/I33</f>
        <v>0.37671232876712329</v>
      </c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</row>
    <row r="33" spans="2:36" x14ac:dyDescent="0.25">
      <c r="B33" t="s">
        <v>5</v>
      </c>
      <c r="C33" s="3"/>
      <c r="D33" s="3"/>
      <c r="E33" s="3">
        <v>764</v>
      </c>
      <c r="F33" s="3"/>
      <c r="G33" s="3"/>
      <c r="H33" s="3"/>
      <c r="I33" s="3">
        <v>730</v>
      </c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4" spans="2:36" x14ac:dyDescent="0.25"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</row>
    <row r="35" spans="2:36" x14ac:dyDescent="0.25"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</row>
    <row r="36" spans="2:36" x14ac:dyDescent="0.25"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 spans="2:36" x14ac:dyDescent="0.25"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 spans="2:36" x14ac:dyDescent="0.25"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</row>
    <row r="39" spans="2:36" x14ac:dyDescent="0.25"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2:36" x14ac:dyDescent="0.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2:36" x14ac:dyDescent="0.25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 spans="2:36" x14ac:dyDescent="0.25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 spans="2:36" x14ac:dyDescent="0.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</row>
    <row r="44" spans="2:36" x14ac:dyDescent="0.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 spans="2:36" x14ac:dyDescent="0.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 spans="2:36" x14ac:dyDescent="0.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2:36" x14ac:dyDescent="0.25"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2:36" x14ac:dyDescent="0.25"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3:36" x14ac:dyDescent="0.25"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3:36" x14ac:dyDescent="0.25"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3:36" x14ac:dyDescent="0.25"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3:36" x14ac:dyDescent="0.25"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3:36" x14ac:dyDescent="0.25"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spans="3:36" x14ac:dyDescent="0.25"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3:36" x14ac:dyDescent="0.25"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3:36" x14ac:dyDescent="0.25"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3:36" x14ac:dyDescent="0.25"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spans="3:36" x14ac:dyDescent="0.25"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3:36" x14ac:dyDescent="0.25"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3:36" x14ac:dyDescent="0.25"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3:36" x14ac:dyDescent="0.25"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spans="3:36" x14ac:dyDescent="0.25"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spans="3:36" x14ac:dyDescent="0.25"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 spans="3:36" x14ac:dyDescent="0.25"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 spans="3:36" x14ac:dyDescent="0.25"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spans="3:36" x14ac:dyDescent="0.25"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 spans="3:36" x14ac:dyDescent="0.25"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3:36" x14ac:dyDescent="0.25"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 spans="3:36" x14ac:dyDescent="0.25"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spans="3:36" x14ac:dyDescent="0.25"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 spans="3:36" x14ac:dyDescent="0.25"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 spans="3:36" x14ac:dyDescent="0.25"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 spans="3:36" x14ac:dyDescent="0.25"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 spans="3:36" x14ac:dyDescent="0.25"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 spans="3:36" x14ac:dyDescent="0.25"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 spans="3:36" x14ac:dyDescent="0.25"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 spans="3:36" x14ac:dyDescent="0.25"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 spans="3:36" x14ac:dyDescent="0.25"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 spans="3:36" x14ac:dyDescent="0.25"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 spans="3:36" x14ac:dyDescent="0.25"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 spans="3:36" x14ac:dyDescent="0.25"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 spans="3:36" x14ac:dyDescent="0.25"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3:36" x14ac:dyDescent="0.25"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 spans="3:36" x14ac:dyDescent="0.25"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 spans="3:36" x14ac:dyDescent="0.25"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 spans="3:36" x14ac:dyDescent="0.25"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</row>
    <row r="87" spans="3:36" x14ac:dyDescent="0.25"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 spans="3:36" x14ac:dyDescent="0.25"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 spans="3:36" x14ac:dyDescent="0.25"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 spans="3:36" x14ac:dyDescent="0.25"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3:36" x14ac:dyDescent="0.25"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 spans="3:36" x14ac:dyDescent="0.25"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 spans="3:36" x14ac:dyDescent="0.25"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 spans="3:36" x14ac:dyDescent="0.25"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 spans="3:36" x14ac:dyDescent="0.25"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3:36" x14ac:dyDescent="0.25"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 spans="3:36" x14ac:dyDescent="0.25"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 spans="3:36" x14ac:dyDescent="0.25"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 spans="3:36" x14ac:dyDescent="0.25"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 spans="3:36" x14ac:dyDescent="0.25"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 spans="3:36" x14ac:dyDescent="0.25"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</row>
    <row r="102" spans="3:36" x14ac:dyDescent="0.25"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</row>
    <row r="103" spans="3:36" x14ac:dyDescent="0.25"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</row>
    <row r="104" spans="3:36" x14ac:dyDescent="0.25"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</row>
    <row r="105" spans="3:36" x14ac:dyDescent="0.25"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</row>
    <row r="106" spans="3:36" x14ac:dyDescent="0.25"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</row>
    <row r="107" spans="3:36" x14ac:dyDescent="0.25"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</row>
    <row r="108" spans="3:36" x14ac:dyDescent="0.25"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</row>
    <row r="109" spans="3:36" x14ac:dyDescent="0.25"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</row>
    <row r="110" spans="3:36" x14ac:dyDescent="0.25"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</row>
    <row r="111" spans="3:36" x14ac:dyDescent="0.25"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</row>
    <row r="112" spans="3:36" x14ac:dyDescent="0.25"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</row>
    <row r="113" spans="3:36" x14ac:dyDescent="0.25"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</row>
    <row r="114" spans="3:36" x14ac:dyDescent="0.25"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</row>
    <row r="115" spans="3:36" x14ac:dyDescent="0.25"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</row>
    <row r="116" spans="3:36" x14ac:dyDescent="0.25"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</row>
    <row r="117" spans="3:36" x14ac:dyDescent="0.25"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</row>
    <row r="118" spans="3:36" x14ac:dyDescent="0.25"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</row>
    <row r="119" spans="3:36" x14ac:dyDescent="0.25"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</row>
    <row r="120" spans="3:36" x14ac:dyDescent="0.25"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</row>
    <row r="121" spans="3:36" x14ac:dyDescent="0.25"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</row>
    <row r="122" spans="3:36" x14ac:dyDescent="0.25"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</row>
    <row r="123" spans="3:36" x14ac:dyDescent="0.25"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</row>
    <row r="124" spans="3:36" x14ac:dyDescent="0.25"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</row>
    <row r="125" spans="3:36" x14ac:dyDescent="0.25"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</row>
    <row r="126" spans="3:36" x14ac:dyDescent="0.25"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</row>
    <row r="127" spans="3:36" x14ac:dyDescent="0.25"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</row>
    <row r="128" spans="3:36" x14ac:dyDescent="0.25"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</row>
    <row r="129" spans="3:36" x14ac:dyDescent="0.25"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</row>
    <row r="130" spans="3:36" x14ac:dyDescent="0.25"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</row>
    <row r="131" spans="3:36" x14ac:dyDescent="0.25"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</row>
    <row r="132" spans="3:36" x14ac:dyDescent="0.25"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</row>
    <row r="133" spans="3:36" x14ac:dyDescent="0.25"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</row>
    <row r="134" spans="3:36" x14ac:dyDescent="0.25"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</row>
    <row r="135" spans="3:36" x14ac:dyDescent="0.25"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</row>
    <row r="136" spans="3:36" x14ac:dyDescent="0.25"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</row>
    <row r="137" spans="3:36" x14ac:dyDescent="0.25"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</row>
    <row r="138" spans="3:36" x14ac:dyDescent="0.25"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</row>
    <row r="139" spans="3:36" x14ac:dyDescent="0.25"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</row>
    <row r="140" spans="3:36" x14ac:dyDescent="0.25"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</row>
    <row r="141" spans="3:36" x14ac:dyDescent="0.25"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</row>
    <row r="142" spans="3:36" x14ac:dyDescent="0.25"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</row>
    <row r="143" spans="3:36" x14ac:dyDescent="0.25"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</row>
    <row r="144" spans="3:36" x14ac:dyDescent="0.25"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</row>
    <row r="145" spans="3:36" x14ac:dyDescent="0.25"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</row>
    <row r="146" spans="3:36" x14ac:dyDescent="0.25"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</row>
    <row r="147" spans="3:36" x14ac:dyDescent="0.25"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</row>
    <row r="148" spans="3:36" x14ac:dyDescent="0.25"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</row>
    <row r="149" spans="3:36" x14ac:dyDescent="0.25"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</row>
    <row r="150" spans="3:36" x14ac:dyDescent="0.25"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</row>
    <row r="151" spans="3:36" x14ac:dyDescent="0.25"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</row>
    <row r="152" spans="3:36" x14ac:dyDescent="0.25"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</row>
    <row r="153" spans="3:36" x14ac:dyDescent="0.25"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</row>
    <row r="154" spans="3:36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</row>
    <row r="155" spans="3:36" x14ac:dyDescent="0.25"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</row>
    <row r="156" spans="3:36" x14ac:dyDescent="0.25"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</row>
    <row r="157" spans="3:36" x14ac:dyDescent="0.25"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</row>
    <row r="158" spans="3:36" x14ac:dyDescent="0.25"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</row>
    <row r="159" spans="3:36" x14ac:dyDescent="0.25"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</row>
    <row r="160" spans="3:36" x14ac:dyDescent="0.25"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</row>
    <row r="161" spans="3:36" x14ac:dyDescent="0.25"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</row>
    <row r="162" spans="3:36" x14ac:dyDescent="0.25"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</row>
    <row r="163" spans="3:36" x14ac:dyDescent="0.25"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</row>
    <row r="164" spans="3:36" x14ac:dyDescent="0.25"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</row>
    <row r="165" spans="3:36" x14ac:dyDescent="0.25"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</row>
    <row r="166" spans="3:36" x14ac:dyDescent="0.25"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</row>
    <row r="167" spans="3:36" x14ac:dyDescent="0.25"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</row>
    <row r="168" spans="3:36" x14ac:dyDescent="0.25"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</row>
    <row r="169" spans="3:36" x14ac:dyDescent="0.25"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</row>
    <row r="170" spans="3:36" x14ac:dyDescent="0.25"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</row>
    <row r="171" spans="3:36" x14ac:dyDescent="0.25"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</row>
    <row r="172" spans="3:36" x14ac:dyDescent="0.25"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</row>
    <row r="173" spans="3:36" x14ac:dyDescent="0.25"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</row>
    <row r="174" spans="3:36" x14ac:dyDescent="0.25"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</row>
    <row r="175" spans="3:36" x14ac:dyDescent="0.25"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</row>
    <row r="176" spans="3:36" x14ac:dyDescent="0.25"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</row>
    <row r="177" spans="3:36" x14ac:dyDescent="0.25"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</row>
    <row r="178" spans="3:36" x14ac:dyDescent="0.25"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</row>
    <row r="179" spans="3:36" x14ac:dyDescent="0.25"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</row>
    <row r="180" spans="3:36" x14ac:dyDescent="0.25"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</row>
    <row r="181" spans="3:36" x14ac:dyDescent="0.25"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</row>
    <row r="182" spans="3:36" x14ac:dyDescent="0.25"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</row>
    <row r="183" spans="3:36" x14ac:dyDescent="0.25"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</row>
    <row r="184" spans="3:36" x14ac:dyDescent="0.25"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</row>
    <row r="185" spans="3:36" x14ac:dyDescent="0.25"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</row>
    <row r="186" spans="3:36" x14ac:dyDescent="0.25"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</row>
    <row r="187" spans="3:36" x14ac:dyDescent="0.25"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</row>
    <row r="188" spans="3:36" x14ac:dyDescent="0.25"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</row>
    <row r="189" spans="3:36" x14ac:dyDescent="0.25"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</row>
    <row r="190" spans="3:36" x14ac:dyDescent="0.25"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</row>
    <row r="191" spans="3:36" x14ac:dyDescent="0.25"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</row>
    <row r="192" spans="3:36" x14ac:dyDescent="0.25"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</row>
    <row r="193" spans="3:36" x14ac:dyDescent="0.25"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</row>
    <row r="194" spans="3:36" x14ac:dyDescent="0.25"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</row>
    <row r="195" spans="3:36" x14ac:dyDescent="0.25"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</row>
    <row r="196" spans="3:36" x14ac:dyDescent="0.25"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</row>
    <row r="197" spans="3:36" x14ac:dyDescent="0.25"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</row>
    <row r="198" spans="3:36" x14ac:dyDescent="0.25"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</row>
    <row r="199" spans="3:36" x14ac:dyDescent="0.25"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</row>
    <row r="200" spans="3:36" x14ac:dyDescent="0.25"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</row>
    <row r="201" spans="3:36" x14ac:dyDescent="0.25"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</row>
    <row r="202" spans="3:36" x14ac:dyDescent="0.25"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</row>
    <row r="203" spans="3:36" x14ac:dyDescent="0.25"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</row>
    <row r="204" spans="3:36" x14ac:dyDescent="0.25"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</row>
    <row r="205" spans="3:36" x14ac:dyDescent="0.25"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</row>
    <row r="206" spans="3:36" x14ac:dyDescent="0.25"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</row>
    <row r="207" spans="3:36" x14ac:dyDescent="0.25"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</row>
    <row r="208" spans="3:36" x14ac:dyDescent="0.25"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</row>
    <row r="209" spans="3:36" x14ac:dyDescent="0.25"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</row>
    <row r="210" spans="3:36" x14ac:dyDescent="0.25"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</row>
    <row r="211" spans="3:36" x14ac:dyDescent="0.25"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</row>
    <row r="212" spans="3:36" x14ac:dyDescent="0.25"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</row>
    <row r="213" spans="3:36" x14ac:dyDescent="0.25"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</row>
    <row r="214" spans="3:36" x14ac:dyDescent="0.25"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</row>
    <row r="215" spans="3:36" x14ac:dyDescent="0.25"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</row>
    <row r="216" spans="3:36" x14ac:dyDescent="0.25"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</row>
    <row r="217" spans="3:36" x14ac:dyDescent="0.25"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</row>
    <row r="218" spans="3:36" x14ac:dyDescent="0.25"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</row>
    <row r="219" spans="3:36" x14ac:dyDescent="0.25"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</row>
    <row r="220" spans="3:36" x14ac:dyDescent="0.25"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</row>
    <row r="221" spans="3:36" x14ac:dyDescent="0.25"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</row>
    <row r="222" spans="3:36" x14ac:dyDescent="0.25"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</row>
    <row r="223" spans="3:36" x14ac:dyDescent="0.25"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</row>
    <row r="224" spans="3:36" x14ac:dyDescent="0.25"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</row>
    <row r="225" spans="3:36" x14ac:dyDescent="0.25"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</row>
    <row r="226" spans="3:36" x14ac:dyDescent="0.25"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</row>
    <row r="227" spans="3:36" x14ac:dyDescent="0.25"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</row>
    <row r="228" spans="3:36" x14ac:dyDescent="0.25"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</row>
    <row r="229" spans="3:36" x14ac:dyDescent="0.25"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</row>
    <row r="230" spans="3:36" x14ac:dyDescent="0.25"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</row>
    <row r="231" spans="3:36" x14ac:dyDescent="0.25"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</row>
    <row r="232" spans="3:36" x14ac:dyDescent="0.25"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</row>
    <row r="233" spans="3:36" x14ac:dyDescent="0.25"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</row>
    <row r="234" spans="3:36" x14ac:dyDescent="0.25"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</row>
    <row r="235" spans="3:36" x14ac:dyDescent="0.25"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</row>
    <row r="236" spans="3:36" x14ac:dyDescent="0.25"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</row>
    <row r="237" spans="3:36" x14ac:dyDescent="0.25"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</row>
    <row r="238" spans="3:36" x14ac:dyDescent="0.25"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</row>
    <row r="239" spans="3:36" x14ac:dyDescent="0.25"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</row>
    <row r="240" spans="3:36" x14ac:dyDescent="0.25"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</row>
    <row r="241" spans="3:36" x14ac:dyDescent="0.25"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</row>
    <row r="242" spans="3:36" x14ac:dyDescent="0.25"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</row>
    <row r="243" spans="3:36" x14ac:dyDescent="0.25"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</row>
    <row r="244" spans="3:36" x14ac:dyDescent="0.25"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</row>
    <row r="245" spans="3:36" x14ac:dyDescent="0.25"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</row>
    <row r="246" spans="3:36" x14ac:dyDescent="0.25"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</row>
    <row r="247" spans="3:36" x14ac:dyDescent="0.25"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</row>
    <row r="248" spans="3:36" x14ac:dyDescent="0.25"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</row>
    <row r="249" spans="3:36" x14ac:dyDescent="0.25"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</row>
    <row r="250" spans="3:36" x14ac:dyDescent="0.25"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</row>
    <row r="251" spans="3:36" x14ac:dyDescent="0.25"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</row>
    <row r="252" spans="3:36" x14ac:dyDescent="0.25"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</row>
    <row r="253" spans="3:36" x14ac:dyDescent="0.25"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</row>
    <row r="254" spans="3:36" x14ac:dyDescent="0.25"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</row>
    <row r="255" spans="3:36" x14ac:dyDescent="0.25"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</row>
    <row r="256" spans="3:36" x14ac:dyDescent="0.25"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</row>
    <row r="257" spans="3:36" x14ac:dyDescent="0.25"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</row>
    <row r="258" spans="3:36" x14ac:dyDescent="0.25"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</row>
    <row r="259" spans="3:36" x14ac:dyDescent="0.25"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</row>
    <row r="260" spans="3:36" x14ac:dyDescent="0.25"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</row>
    <row r="261" spans="3:36" x14ac:dyDescent="0.25"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</row>
    <row r="262" spans="3:36" x14ac:dyDescent="0.25"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</row>
    <row r="263" spans="3:36" x14ac:dyDescent="0.25"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</row>
    <row r="264" spans="3:36" x14ac:dyDescent="0.25"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</row>
    <row r="265" spans="3:36" x14ac:dyDescent="0.25"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</row>
    <row r="266" spans="3:36" x14ac:dyDescent="0.25"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</row>
    <row r="267" spans="3:36" x14ac:dyDescent="0.25"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</row>
    <row r="268" spans="3:36" x14ac:dyDescent="0.25"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</row>
    <row r="269" spans="3:36" x14ac:dyDescent="0.25"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</row>
    <row r="270" spans="3:36" x14ac:dyDescent="0.25"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</row>
    <row r="271" spans="3:36" x14ac:dyDescent="0.25"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</row>
    <row r="272" spans="3:36" x14ac:dyDescent="0.25"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</row>
    <row r="273" spans="3:36" x14ac:dyDescent="0.25"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</row>
    <row r="274" spans="3:36" x14ac:dyDescent="0.25"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</row>
    <row r="275" spans="3:36" x14ac:dyDescent="0.25"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</row>
    <row r="276" spans="3:36" x14ac:dyDescent="0.25"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</row>
    <row r="277" spans="3:36" x14ac:dyDescent="0.25"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</row>
    <row r="278" spans="3:36" x14ac:dyDescent="0.25"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</row>
    <row r="279" spans="3:36" x14ac:dyDescent="0.25"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</row>
    <row r="280" spans="3:36" x14ac:dyDescent="0.25"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</row>
    <row r="281" spans="3:36" x14ac:dyDescent="0.25"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</row>
    <row r="282" spans="3:36" x14ac:dyDescent="0.25"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</row>
    <row r="283" spans="3:36" x14ac:dyDescent="0.25"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</row>
    <row r="284" spans="3:36" x14ac:dyDescent="0.25"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</row>
    <row r="285" spans="3:36" x14ac:dyDescent="0.25"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</row>
    <row r="286" spans="3:36" x14ac:dyDescent="0.25"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</row>
    <row r="287" spans="3:36" x14ac:dyDescent="0.25"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</row>
    <row r="288" spans="3:36" x14ac:dyDescent="0.25"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</row>
    <row r="289" spans="3:36" x14ac:dyDescent="0.25"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</row>
    <row r="290" spans="3:36" x14ac:dyDescent="0.25"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</row>
    <row r="291" spans="3:36" x14ac:dyDescent="0.25"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</row>
    <row r="292" spans="3:36" x14ac:dyDescent="0.25"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</row>
    <row r="293" spans="3:36" x14ac:dyDescent="0.25"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</row>
    <row r="294" spans="3:36" x14ac:dyDescent="0.25"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</row>
    <row r="295" spans="3:36" x14ac:dyDescent="0.25"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</row>
    <row r="296" spans="3:36" x14ac:dyDescent="0.25"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</row>
    <row r="297" spans="3:36" x14ac:dyDescent="0.25"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</row>
    <row r="298" spans="3:36" x14ac:dyDescent="0.25"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</row>
    <row r="299" spans="3:36" x14ac:dyDescent="0.25"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</row>
    <row r="300" spans="3:36" x14ac:dyDescent="0.25"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</row>
    <row r="301" spans="3:36" x14ac:dyDescent="0.25"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</row>
    <row r="302" spans="3:36" x14ac:dyDescent="0.25"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</row>
    <row r="303" spans="3:36" x14ac:dyDescent="0.25"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</row>
    <row r="304" spans="3:36" x14ac:dyDescent="0.25"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</row>
    <row r="305" spans="3:36" x14ac:dyDescent="0.25"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</row>
    <row r="306" spans="3:36" x14ac:dyDescent="0.25"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</row>
    <row r="307" spans="3:36" x14ac:dyDescent="0.25"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</row>
    <row r="308" spans="3:36" x14ac:dyDescent="0.25"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</row>
    <row r="309" spans="3:36" x14ac:dyDescent="0.25"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</row>
    <row r="310" spans="3:36" x14ac:dyDescent="0.25"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</row>
    <row r="311" spans="3:36" x14ac:dyDescent="0.25"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</row>
    <row r="312" spans="3:36" x14ac:dyDescent="0.25"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</row>
    <row r="313" spans="3:36" x14ac:dyDescent="0.25"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</row>
    <row r="314" spans="3:36" x14ac:dyDescent="0.25"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</row>
    <row r="315" spans="3:36" x14ac:dyDescent="0.25"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</row>
    <row r="316" spans="3:36" x14ac:dyDescent="0.25"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</row>
    <row r="317" spans="3:36" x14ac:dyDescent="0.25"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</row>
    <row r="318" spans="3:36" x14ac:dyDescent="0.25"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</row>
    <row r="319" spans="3:36" x14ac:dyDescent="0.25"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</row>
    <row r="320" spans="3:36" x14ac:dyDescent="0.25"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</row>
    <row r="321" spans="3:36" x14ac:dyDescent="0.25"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</row>
    <row r="322" spans="3:36" x14ac:dyDescent="0.25"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</row>
    <row r="323" spans="3:36" x14ac:dyDescent="0.25"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</row>
    <row r="324" spans="3:36" x14ac:dyDescent="0.25"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</row>
    <row r="325" spans="3:36" x14ac:dyDescent="0.25"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</row>
    <row r="326" spans="3:36" x14ac:dyDescent="0.25"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</row>
    <row r="327" spans="3:36" x14ac:dyDescent="0.25"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</row>
    <row r="328" spans="3:36" x14ac:dyDescent="0.25"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</row>
    <row r="329" spans="3:36" x14ac:dyDescent="0.25"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</row>
    <row r="330" spans="3:36" x14ac:dyDescent="0.25"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</row>
    <row r="331" spans="3:36" x14ac:dyDescent="0.25"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</row>
    <row r="332" spans="3:36" x14ac:dyDescent="0.25"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</row>
    <row r="333" spans="3:36" x14ac:dyDescent="0.25"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</row>
    <row r="334" spans="3:36" x14ac:dyDescent="0.25"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</row>
    <row r="335" spans="3:36" x14ac:dyDescent="0.25"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</row>
    <row r="336" spans="3:36" x14ac:dyDescent="0.25"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</row>
    <row r="337" spans="3:36" x14ac:dyDescent="0.25"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</row>
    <row r="338" spans="3:36" x14ac:dyDescent="0.25"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</row>
    <row r="339" spans="3:36" x14ac:dyDescent="0.25"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</row>
    <row r="340" spans="3:36" x14ac:dyDescent="0.25"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</row>
    <row r="341" spans="3:36" x14ac:dyDescent="0.25"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</row>
    <row r="342" spans="3:36" x14ac:dyDescent="0.25"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</row>
    <row r="343" spans="3:36" x14ac:dyDescent="0.25"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</row>
    <row r="344" spans="3:36" x14ac:dyDescent="0.25"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</row>
    <row r="345" spans="3:36" x14ac:dyDescent="0.25"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</row>
    <row r="346" spans="3:36" x14ac:dyDescent="0.25"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</row>
    <row r="347" spans="3:36" x14ac:dyDescent="0.25"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</row>
    <row r="348" spans="3:36" x14ac:dyDescent="0.25"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</row>
    <row r="349" spans="3:36" x14ac:dyDescent="0.25"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</row>
    <row r="350" spans="3:36" x14ac:dyDescent="0.25"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</row>
    <row r="351" spans="3:36" x14ac:dyDescent="0.25"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</row>
    <row r="352" spans="3:36" x14ac:dyDescent="0.25"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</row>
    <row r="353" spans="3:36" x14ac:dyDescent="0.25"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</row>
    <row r="354" spans="3:36" x14ac:dyDescent="0.25"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</row>
    <row r="355" spans="3:36" x14ac:dyDescent="0.25"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</row>
    <row r="356" spans="3:36" x14ac:dyDescent="0.25"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</row>
    <row r="357" spans="3:36" x14ac:dyDescent="0.25"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</row>
    <row r="358" spans="3:36" x14ac:dyDescent="0.25"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</row>
    <row r="359" spans="3:36" x14ac:dyDescent="0.25"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</row>
    <row r="360" spans="3:36" x14ac:dyDescent="0.25"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</row>
    <row r="361" spans="3:36" x14ac:dyDescent="0.25"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</row>
    <row r="362" spans="3:36" x14ac:dyDescent="0.25"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</row>
    <row r="363" spans="3:36" x14ac:dyDescent="0.25"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</row>
    <row r="364" spans="3:36" x14ac:dyDescent="0.25"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</row>
    <row r="365" spans="3:36" x14ac:dyDescent="0.25"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</row>
    <row r="366" spans="3:36" x14ac:dyDescent="0.25"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</row>
    <row r="367" spans="3:36" x14ac:dyDescent="0.25"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</row>
    <row r="368" spans="3:36" x14ac:dyDescent="0.25"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</row>
    <row r="369" spans="3:36" x14ac:dyDescent="0.25"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</row>
    <row r="370" spans="3:36" x14ac:dyDescent="0.25"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</row>
    <row r="371" spans="3:36" x14ac:dyDescent="0.25"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</row>
    <row r="372" spans="3:36" x14ac:dyDescent="0.25"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</row>
    <row r="373" spans="3:36" x14ac:dyDescent="0.25"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</row>
    <row r="374" spans="3:36" x14ac:dyDescent="0.25"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</row>
    <row r="375" spans="3:36" x14ac:dyDescent="0.25"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</row>
    <row r="376" spans="3:36" x14ac:dyDescent="0.25"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</row>
    <row r="377" spans="3:36" x14ac:dyDescent="0.25"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</row>
    <row r="378" spans="3:36" x14ac:dyDescent="0.25"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</row>
    <row r="379" spans="3:36" x14ac:dyDescent="0.25"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</row>
    <row r="380" spans="3:36" x14ac:dyDescent="0.25"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</row>
    <row r="381" spans="3:36" x14ac:dyDescent="0.25"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</row>
    <row r="382" spans="3:36" x14ac:dyDescent="0.25"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</row>
    <row r="383" spans="3:36" x14ac:dyDescent="0.25"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</row>
    <row r="384" spans="3:36" x14ac:dyDescent="0.25"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</row>
    <row r="385" spans="3:36" x14ac:dyDescent="0.25"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</row>
    <row r="386" spans="3:36" x14ac:dyDescent="0.25"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</row>
    <row r="387" spans="3:36" x14ac:dyDescent="0.25"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</row>
    <row r="388" spans="3:36" x14ac:dyDescent="0.25"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</row>
    <row r="389" spans="3:36" x14ac:dyDescent="0.25"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</row>
    <row r="390" spans="3:36" x14ac:dyDescent="0.25"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</row>
    <row r="391" spans="3:36" x14ac:dyDescent="0.25"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</row>
    <row r="392" spans="3:36" x14ac:dyDescent="0.25"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</row>
    <row r="393" spans="3:36" x14ac:dyDescent="0.25"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</row>
    <row r="394" spans="3:36" x14ac:dyDescent="0.25"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</row>
    <row r="395" spans="3:36" x14ac:dyDescent="0.25"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</row>
    <row r="396" spans="3:36" x14ac:dyDescent="0.25"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</row>
    <row r="397" spans="3:36" x14ac:dyDescent="0.25"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</row>
    <row r="398" spans="3:36" x14ac:dyDescent="0.25"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</row>
    <row r="399" spans="3:36" x14ac:dyDescent="0.25"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</row>
    <row r="400" spans="3:36" x14ac:dyDescent="0.25"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</row>
    <row r="401" spans="3:36" x14ac:dyDescent="0.25"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</row>
    <row r="402" spans="3:36" x14ac:dyDescent="0.25"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</row>
    <row r="403" spans="3:36" x14ac:dyDescent="0.25"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</row>
    <row r="404" spans="3:36" x14ac:dyDescent="0.25"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</row>
    <row r="405" spans="3:36" x14ac:dyDescent="0.25"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</row>
    <row r="406" spans="3:36" x14ac:dyDescent="0.25"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</row>
    <row r="407" spans="3:36" x14ac:dyDescent="0.25"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</row>
    <row r="408" spans="3:36" x14ac:dyDescent="0.25"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</row>
    <row r="409" spans="3:36" x14ac:dyDescent="0.25"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</row>
    <row r="410" spans="3:36" x14ac:dyDescent="0.25"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</row>
    <row r="411" spans="3:36" x14ac:dyDescent="0.25"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</row>
    <row r="412" spans="3:36" x14ac:dyDescent="0.25"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</row>
    <row r="413" spans="3:36" x14ac:dyDescent="0.25"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</row>
    <row r="414" spans="3:36" x14ac:dyDescent="0.25"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</row>
    <row r="415" spans="3:36" x14ac:dyDescent="0.25"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</row>
    <row r="416" spans="3:36" x14ac:dyDescent="0.25"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</row>
    <row r="417" spans="3:36" x14ac:dyDescent="0.25"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</row>
    <row r="418" spans="3:36" x14ac:dyDescent="0.25"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</row>
    <row r="419" spans="3:36" x14ac:dyDescent="0.25"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</row>
    <row r="420" spans="3:36" x14ac:dyDescent="0.25"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</row>
    <row r="421" spans="3:36" x14ac:dyDescent="0.25"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</row>
    <row r="422" spans="3:36" x14ac:dyDescent="0.25"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</row>
    <row r="423" spans="3:36" x14ac:dyDescent="0.25"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</row>
    <row r="424" spans="3:36" x14ac:dyDescent="0.25"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</row>
    <row r="425" spans="3:36" x14ac:dyDescent="0.25"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</row>
    <row r="426" spans="3:36" x14ac:dyDescent="0.25"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</row>
  </sheetData>
  <hyperlinks>
    <hyperlink ref="A1" location="Main!A1" display="Main" xr:uid="{8423E551-383F-4FE8-990B-23BB4CEC446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Settje</dc:creator>
  <cp:lastModifiedBy>Oscar Settje</cp:lastModifiedBy>
  <dcterms:created xsi:type="dcterms:W3CDTF">2025-01-06T13:16:05Z</dcterms:created>
  <dcterms:modified xsi:type="dcterms:W3CDTF">2025-01-06T13:39:01Z</dcterms:modified>
</cp:coreProperties>
</file>