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EF1BA556-2F64-4E4B-B6BC-CAB7BBD0523A}" xr6:coauthVersionLast="47" xr6:coauthVersionMax="47" xr10:uidLastSave="{00000000-0000-0000-0000-000000000000}"/>
  <bookViews>
    <workbookView xWindow="-120" yWindow="-120" windowWidth="38640" windowHeight="21060" xr2:uid="{4709ED4D-5B90-4D9F-A410-0B4BF882CBEB}"/>
  </bookViews>
  <sheets>
    <sheet name="Main" sheetId="1" r:id="rId1"/>
    <sheet name="Model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2" i="3" l="1"/>
  <c r="J24" i="3"/>
  <c r="I24" i="3"/>
  <c r="H24" i="3"/>
  <c r="F24" i="3"/>
  <c r="E24" i="3"/>
  <c r="D24" i="3"/>
  <c r="C24" i="3"/>
  <c r="G24" i="3"/>
  <c r="G22" i="3"/>
  <c r="I10" i="3"/>
  <c r="I14" i="3" s="1"/>
  <c r="H10" i="3"/>
  <c r="H14" i="3" s="1"/>
  <c r="F10" i="3"/>
  <c r="F14" i="3" s="1"/>
  <c r="E10" i="3"/>
  <c r="E14" i="3" s="1"/>
  <c r="D10" i="3"/>
  <c r="D14" i="3" s="1"/>
  <c r="C10" i="3"/>
  <c r="C14" i="3" s="1"/>
  <c r="C18" i="3" s="1"/>
  <c r="C20" i="3" s="1"/>
  <c r="J20" i="3"/>
  <c r="I20" i="3"/>
  <c r="H20" i="3"/>
  <c r="F20" i="3"/>
  <c r="E20" i="3"/>
  <c r="D20" i="3"/>
  <c r="G10" i="3"/>
  <c r="G14" i="3" s="1"/>
  <c r="J8" i="3"/>
  <c r="J10" i="3" s="1"/>
  <c r="J14" i="3" s="1"/>
  <c r="I8" i="3"/>
  <c r="H8" i="3"/>
  <c r="F8" i="3"/>
  <c r="E8" i="3"/>
  <c r="D8" i="3"/>
  <c r="C8" i="3"/>
  <c r="G8" i="3"/>
  <c r="I7" i="1"/>
  <c r="I6" i="1"/>
  <c r="I4" i="1"/>
  <c r="I3" i="1"/>
  <c r="G18" i="3" l="1"/>
  <c r="G20" i="3" s="1"/>
</calcChain>
</file>

<file path=xl/sharedStrings.xml><?xml version="1.0" encoding="utf-8"?>
<sst xmlns="http://schemas.openxmlformats.org/spreadsheetml/2006/main" count="45" uniqueCount="41">
  <si>
    <t>News Corp</t>
  </si>
  <si>
    <t>NWS</t>
  </si>
  <si>
    <t>IR</t>
  </si>
  <si>
    <t>numbers in mio USD</t>
  </si>
  <si>
    <t>Price</t>
  </si>
  <si>
    <t>Shares</t>
  </si>
  <si>
    <t>MC</t>
  </si>
  <si>
    <t>Cash</t>
  </si>
  <si>
    <t>Debt</t>
  </si>
  <si>
    <t>EV</t>
  </si>
  <si>
    <t>Brands: WSJ. Barrons, Dow Jones, The Australian, The Sun, The Times, Fox Sports, Marketwatch</t>
  </si>
  <si>
    <t>FQ125</t>
  </si>
  <si>
    <t>Main</t>
  </si>
  <si>
    <t>Q124</t>
  </si>
  <si>
    <t>Q224</t>
  </si>
  <si>
    <t>Q324</t>
  </si>
  <si>
    <t>Q424</t>
  </si>
  <si>
    <t>Q125</t>
  </si>
  <si>
    <t>Q225</t>
  </si>
  <si>
    <t>Q325</t>
  </si>
  <si>
    <t>Q425</t>
  </si>
  <si>
    <t>Minority Interest</t>
  </si>
  <si>
    <t>Income to Company</t>
  </si>
  <si>
    <t>Circulation &amp; Subscriptions</t>
  </si>
  <si>
    <t>Advertising</t>
  </si>
  <si>
    <t>Consumer</t>
  </si>
  <si>
    <t>Real Estate</t>
  </si>
  <si>
    <t>Other</t>
  </si>
  <si>
    <t>Revenue</t>
  </si>
  <si>
    <t>COGS</t>
  </si>
  <si>
    <t>Gross Profit</t>
  </si>
  <si>
    <t>SGA</t>
  </si>
  <si>
    <t>D&amp;A</t>
  </si>
  <si>
    <t>Impairment</t>
  </si>
  <si>
    <t>Equity losses</t>
  </si>
  <si>
    <t>Interesnt Expense</t>
  </si>
  <si>
    <t>Pretax Income</t>
  </si>
  <si>
    <t>Tax Expense</t>
  </si>
  <si>
    <t>Net Income</t>
  </si>
  <si>
    <t>Operating Profit</t>
  </si>
  <si>
    <t>EPS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</si>
</sst>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0" fontId="2" fillId="0" borderId="0" xfId="1"/>
    <xf numFmtId="3" fontId="1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17D74-E21C-4A58-93B0-350AD681EFF0}">
  <dimension ref="A1:J12"/>
  <sheetViews>
    <sheetView tabSelected="1" zoomScale="200" zoomScaleNormal="200" workbookViewId="0">
      <selection activeCell="A6" sqref="A6"/>
    </sheetView>
  </sheetViews>
  <sheetFormatPr defaultRowHeight="15" x14ac:dyDescent="0.25"/>
  <cols>
    <col min="1" max="1" width="3.85546875" customWidth="1"/>
  </cols>
  <sheetData>
    <row r="1" spans="1:10" x14ac:dyDescent="0.25">
      <c r="A1" s="1" t="s">
        <v>0</v>
      </c>
    </row>
    <row r="2" spans="1:10" x14ac:dyDescent="0.25">
      <c r="A2" t="s">
        <v>3</v>
      </c>
      <c r="H2" t="s">
        <v>4</v>
      </c>
      <c r="I2">
        <v>30.44</v>
      </c>
    </row>
    <row r="3" spans="1:10" x14ac:dyDescent="0.25">
      <c r="H3" t="s">
        <v>5</v>
      </c>
      <c r="I3" s="3">
        <f>378.907001+189.770378</f>
        <v>568.67737899999997</v>
      </c>
      <c r="J3" s="4" t="s">
        <v>11</v>
      </c>
    </row>
    <row r="4" spans="1:10" x14ac:dyDescent="0.25">
      <c r="B4" t="s">
        <v>1</v>
      </c>
      <c r="H4" t="s">
        <v>6</v>
      </c>
      <c r="I4" s="3">
        <f>+I3*I2</f>
        <v>17310.539416759999</v>
      </c>
    </row>
    <row r="5" spans="1:10" x14ac:dyDescent="0.25">
      <c r="B5" t="s">
        <v>2</v>
      </c>
      <c r="H5" t="s">
        <v>7</v>
      </c>
      <c r="I5" s="3">
        <v>1778</v>
      </c>
      <c r="J5" s="4" t="s">
        <v>11</v>
      </c>
    </row>
    <row r="6" spans="1:10" x14ac:dyDescent="0.25">
      <c r="H6" t="s">
        <v>8</v>
      </c>
      <c r="I6" s="3">
        <f>2706+194</f>
        <v>2900</v>
      </c>
      <c r="J6" s="4" t="s">
        <v>11</v>
      </c>
    </row>
    <row r="7" spans="1:10" x14ac:dyDescent="0.25">
      <c r="H7" t="s">
        <v>9</v>
      </c>
      <c r="I7" s="3">
        <f>+I4-I5+I6</f>
        <v>18432.539416759999</v>
      </c>
    </row>
    <row r="12" spans="1:10" x14ac:dyDescent="0.25">
      <c r="B12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F2888-1C9D-419E-9C32-6E3530D13CFB}">
  <dimension ref="A1:O342"/>
  <sheetViews>
    <sheetView zoomScale="200" zoomScaleNormal="200" workbookViewId="0">
      <pane xSplit="2" ySplit="2" topLeftCell="C15" activePane="bottomRight" state="frozen"/>
      <selection pane="topRight" activeCell="C1" sqref="C1"/>
      <selection pane="bottomLeft" activeCell="A3" sqref="A3"/>
      <selection pane="bottomRight" activeCell="B28" sqref="B28"/>
    </sheetView>
  </sheetViews>
  <sheetFormatPr defaultRowHeight="15" x14ac:dyDescent="0.25"/>
  <cols>
    <col min="1" max="1" width="5.42578125" bestFit="1" customWidth="1"/>
    <col min="2" max="2" width="24" customWidth="1"/>
  </cols>
  <sheetData>
    <row r="1" spans="1:15" x14ac:dyDescent="0.25">
      <c r="A1" s="5" t="s">
        <v>12</v>
      </c>
    </row>
    <row r="2" spans="1:15" x14ac:dyDescent="0.25">
      <c r="C2" s="4" t="s">
        <v>13</v>
      </c>
      <c r="D2" s="4" t="s">
        <v>14</v>
      </c>
      <c r="E2" s="4" t="s">
        <v>15</v>
      </c>
      <c r="F2" s="4" t="s">
        <v>16</v>
      </c>
      <c r="G2" s="4" t="s">
        <v>17</v>
      </c>
      <c r="H2" s="4" t="s">
        <v>18</v>
      </c>
      <c r="I2" s="4" t="s">
        <v>19</v>
      </c>
      <c r="J2" s="4" t="s">
        <v>20</v>
      </c>
    </row>
    <row r="3" spans="1:15" x14ac:dyDescent="0.25">
      <c r="B3" t="s">
        <v>23</v>
      </c>
      <c r="C3" s="3">
        <v>1129</v>
      </c>
      <c r="D3" s="3"/>
      <c r="E3" s="3"/>
      <c r="F3" s="3"/>
      <c r="G3" s="3">
        <v>1157</v>
      </c>
      <c r="H3" s="3"/>
      <c r="I3" s="3"/>
      <c r="J3" s="3"/>
      <c r="K3" s="3"/>
      <c r="L3" s="3"/>
      <c r="M3" s="3"/>
      <c r="N3" s="3"/>
      <c r="O3" s="3"/>
    </row>
    <row r="4" spans="1:15" x14ac:dyDescent="0.25">
      <c r="B4" t="s">
        <v>24</v>
      </c>
      <c r="C4" s="3">
        <v>391</v>
      </c>
      <c r="D4" s="3"/>
      <c r="E4" s="3"/>
      <c r="F4" s="3"/>
      <c r="G4" s="3">
        <v>381</v>
      </c>
      <c r="H4" s="3"/>
      <c r="I4" s="3"/>
      <c r="J4" s="3"/>
      <c r="K4" s="3"/>
      <c r="L4" s="3"/>
      <c r="M4" s="3"/>
      <c r="N4" s="3"/>
      <c r="O4" s="3"/>
    </row>
    <row r="5" spans="1:15" x14ac:dyDescent="0.25">
      <c r="B5" t="s">
        <v>25</v>
      </c>
      <c r="C5" s="3">
        <v>502</v>
      </c>
      <c r="D5" s="3"/>
      <c r="E5" s="3"/>
      <c r="F5" s="3"/>
      <c r="G5" s="3">
        <v>521</v>
      </c>
      <c r="H5" s="3"/>
      <c r="I5" s="3"/>
      <c r="J5" s="3"/>
      <c r="K5" s="3"/>
      <c r="L5" s="3"/>
      <c r="M5" s="3"/>
      <c r="N5" s="3"/>
      <c r="O5" s="3"/>
    </row>
    <row r="6" spans="1:15" x14ac:dyDescent="0.25">
      <c r="B6" t="s">
        <v>26</v>
      </c>
      <c r="C6" s="3">
        <v>311</v>
      </c>
      <c r="D6" s="3"/>
      <c r="E6" s="3"/>
      <c r="F6" s="3"/>
      <c r="G6" s="3">
        <v>357</v>
      </c>
      <c r="H6" s="3"/>
      <c r="I6" s="3"/>
      <c r="J6" s="3"/>
      <c r="K6" s="3"/>
      <c r="L6" s="3"/>
      <c r="M6" s="3"/>
      <c r="N6" s="3"/>
      <c r="O6" s="3"/>
    </row>
    <row r="7" spans="1:15" x14ac:dyDescent="0.25">
      <c r="B7" t="s">
        <v>27</v>
      </c>
      <c r="C7" s="3">
        <v>166</v>
      </c>
      <c r="D7" s="3"/>
      <c r="E7" s="3"/>
      <c r="F7" s="3"/>
      <c r="G7" s="3">
        <v>161</v>
      </c>
      <c r="H7" s="3"/>
      <c r="I7" s="3"/>
      <c r="J7" s="3"/>
      <c r="K7" s="3"/>
      <c r="L7" s="3"/>
      <c r="M7" s="3"/>
      <c r="N7" s="3"/>
      <c r="O7" s="3"/>
    </row>
    <row r="8" spans="1:15" x14ac:dyDescent="0.25">
      <c r="B8" s="1" t="s">
        <v>28</v>
      </c>
      <c r="C8" s="6">
        <f t="shared" ref="C8:F8" si="0">+SUM(C3:C7)</f>
        <v>2499</v>
      </c>
      <c r="D8" s="6">
        <f t="shared" si="0"/>
        <v>0</v>
      </c>
      <c r="E8" s="6">
        <f t="shared" si="0"/>
        <v>0</v>
      </c>
      <c r="F8" s="6">
        <f t="shared" si="0"/>
        <v>0</v>
      </c>
      <c r="G8" s="6">
        <f>+SUM(G3:G7)</f>
        <v>2577</v>
      </c>
      <c r="H8" s="6">
        <f t="shared" ref="H8:J8" si="1">+SUM(H3:H7)</f>
        <v>0</v>
      </c>
      <c r="I8" s="6">
        <f t="shared" si="1"/>
        <v>0</v>
      </c>
      <c r="J8" s="6">
        <f t="shared" si="1"/>
        <v>0</v>
      </c>
      <c r="K8" s="3"/>
      <c r="L8" s="3"/>
      <c r="M8" s="3"/>
      <c r="N8" s="3"/>
      <c r="O8" s="3"/>
    </row>
    <row r="9" spans="1:15" x14ac:dyDescent="0.25">
      <c r="B9" t="s">
        <v>29</v>
      </c>
      <c r="C9" s="3">
        <v>1273</v>
      </c>
      <c r="D9" s="3"/>
      <c r="E9" s="3"/>
      <c r="F9" s="3"/>
      <c r="G9" s="3">
        <v>1263</v>
      </c>
      <c r="H9" s="3"/>
      <c r="I9" s="3"/>
      <c r="J9" s="3"/>
      <c r="K9" s="3"/>
      <c r="L9" s="3"/>
      <c r="M9" s="3"/>
      <c r="N9" s="3"/>
      <c r="O9" s="3"/>
    </row>
    <row r="10" spans="1:15" x14ac:dyDescent="0.25">
      <c r="B10" t="s">
        <v>30</v>
      </c>
      <c r="C10" s="3">
        <f t="shared" ref="C10:F10" si="2">+C8-C9</f>
        <v>1226</v>
      </c>
      <c r="D10" s="3">
        <f t="shared" si="2"/>
        <v>0</v>
      </c>
      <c r="E10" s="3">
        <f t="shared" si="2"/>
        <v>0</v>
      </c>
      <c r="F10" s="3">
        <f t="shared" si="2"/>
        <v>0</v>
      </c>
      <c r="G10" s="3">
        <f>+G8-G9</f>
        <v>1314</v>
      </c>
      <c r="H10" s="3">
        <f t="shared" ref="H10:J10" si="3">+H8-H9</f>
        <v>0</v>
      </c>
      <c r="I10" s="3">
        <f t="shared" si="3"/>
        <v>0</v>
      </c>
      <c r="J10" s="3">
        <f t="shared" si="3"/>
        <v>0</v>
      </c>
      <c r="K10" s="3"/>
      <c r="L10" s="3"/>
      <c r="M10" s="3"/>
      <c r="N10" s="3"/>
      <c r="O10" s="3"/>
    </row>
    <row r="11" spans="1:15" x14ac:dyDescent="0.25">
      <c r="B11" t="s">
        <v>31</v>
      </c>
      <c r="C11" s="3">
        <v>862</v>
      </c>
      <c r="D11" s="3"/>
      <c r="E11" s="3"/>
      <c r="F11" s="3"/>
      <c r="G11" s="3">
        <v>899</v>
      </c>
      <c r="H11" s="3"/>
      <c r="I11" s="3"/>
      <c r="J11" s="3"/>
      <c r="K11" s="3"/>
      <c r="L11" s="3"/>
      <c r="M11" s="3"/>
      <c r="N11" s="3"/>
      <c r="O11" s="3"/>
    </row>
    <row r="12" spans="1:15" x14ac:dyDescent="0.25">
      <c r="B12" t="s">
        <v>32</v>
      </c>
      <c r="C12" s="3">
        <v>171</v>
      </c>
      <c r="D12" s="3"/>
      <c r="E12" s="3"/>
      <c r="F12" s="3"/>
      <c r="G12" s="3">
        <v>189</v>
      </c>
      <c r="H12" s="3"/>
      <c r="I12" s="3"/>
      <c r="J12" s="3"/>
      <c r="K12" s="3"/>
      <c r="L12" s="3"/>
      <c r="M12" s="3"/>
      <c r="N12" s="3"/>
      <c r="O12" s="3"/>
    </row>
    <row r="13" spans="1:15" x14ac:dyDescent="0.25">
      <c r="B13" t="s">
        <v>33</v>
      </c>
      <c r="C13" s="3">
        <v>38</v>
      </c>
      <c r="D13" s="3"/>
      <c r="E13" s="3"/>
      <c r="F13" s="3"/>
      <c r="G13" s="3">
        <v>24</v>
      </c>
      <c r="H13" s="3"/>
      <c r="I13" s="3"/>
      <c r="J13" s="3"/>
      <c r="K13" s="3"/>
      <c r="L13" s="3"/>
      <c r="M13" s="3"/>
      <c r="N13" s="3"/>
      <c r="O13" s="3"/>
    </row>
    <row r="14" spans="1:15" x14ac:dyDescent="0.25">
      <c r="B14" t="s">
        <v>39</v>
      </c>
      <c r="C14" s="3">
        <f t="shared" ref="C14:F14" si="4">+C10-SUM(C11:C13)</f>
        <v>155</v>
      </c>
      <c r="D14" s="3">
        <f t="shared" si="4"/>
        <v>0</v>
      </c>
      <c r="E14" s="3">
        <f t="shared" si="4"/>
        <v>0</v>
      </c>
      <c r="F14" s="3">
        <f t="shared" si="4"/>
        <v>0</v>
      </c>
      <c r="G14" s="3">
        <f>+G10-SUM(G11:G13)</f>
        <v>202</v>
      </c>
      <c r="H14" s="3">
        <f t="shared" ref="H14:J14" si="5">+H10-SUM(H11:H13)</f>
        <v>0</v>
      </c>
      <c r="I14" s="3">
        <f t="shared" si="5"/>
        <v>0</v>
      </c>
      <c r="J14" s="3">
        <f t="shared" si="5"/>
        <v>0</v>
      </c>
      <c r="K14" s="3"/>
      <c r="L14" s="3"/>
      <c r="M14" s="3"/>
      <c r="N14" s="3"/>
      <c r="O14" s="3"/>
    </row>
    <row r="15" spans="1:15" x14ac:dyDescent="0.25">
      <c r="B15" t="s">
        <v>34</v>
      </c>
      <c r="C15" s="3">
        <v>2</v>
      </c>
      <c r="D15" s="3"/>
      <c r="E15" s="3"/>
      <c r="F15" s="3"/>
      <c r="G15" s="3">
        <v>3</v>
      </c>
      <c r="H15" s="3"/>
      <c r="I15" s="3"/>
      <c r="J15" s="3"/>
      <c r="K15" s="3"/>
      <c r="L15" s="3"/>
      <c r="M15" s="3"/>
      <c r="N15" s="3"/>
      <c r="O15" s="3"/>
    </row>
    <row r="16" spans="1:15" x14ac:dyDescent="0.25">
      <c r="B16" t="s">
        <v>35</v>
      </c>
      <c r="C16" s="3">
        <v>23</v>
      </c>
      <c r="D16" s="3"/>
      <c r="E16" s="3"/>
      <c r="F16" s="3"/>
      <c r="G16" s="3">
        <v>18</v>
      </c>
      <c r="H16" s="3"/>
      <c r="I16" s="3"/>
      <c r="J16" s="3"/>
      <c r="K16" s="3"/>
      <c r="L16" s="3"/>
      <c r="M16" s="3"/>
      <c r="N16" s="3"/>
      <c r="O16" s="3"/>
    </row>
    <row r="17" spans="2:15" x14ac:dyDescent="0.25">
      <c r="B17" t="s">
        <v>27</v>
      </c>
      <c r="C17" s="3">
        <v>-35</v>
      </c>
      <c r="D17" s="3"/>
      <c r="E17" s="3"/>
      <c r="F17" s="3"/>
      <c r="G17" s="3">
        <v>23</v>
      </c>
      <c r="H17" s="3"/>
      <c r="I17" s="3"/>
      <c r="J17" s="3"/>
      <c r="K17" s="3"/>
      <c r="L17" s="3"/>
      <c r="M17" s="3"/>
      <c r="N17" s="3"/>
      <c r="O17" s="3"/>
    </row>
    <row r="18" spans="2:15" x14ac:dyDescent="0.25">
      <c r="B18" t="s">
        <v>36</v>
      </c>
      <c r="C18" s="3">
        <f>+C14-C15-C16+C17</f>
        <v>95</v>
      </c>
      <c r="D18" s="3"/>
      <c r="E18" s="3"/>
      <c r="F18" s="3"/>
      <c r="G18" s="3">
        <f>+G14-G15-G16+G17</f>
        <v>204</v>
      </c>
      <c r="H18" s="3"/>
      <c r="I18" s="3"/>
      <c r="J18" s="3"/>
      <c r="K18" s="3"/>
      <c r="L18" s="3"/>
      <c r="M18" s="3"/>
      <c r="N18" s="3"/>
      <c r="O18" s="3"/>
    </row>
    <row r="19" spans="2:15" x14ac:dyDescent="0.25">
      <c r="B19" t="s">
        <v>37</v>
      </c>
      <c r="C19" s="3">
        <v>37</v>
      </c>
      <c r="D19" s="3"/>
      <c r="E19" s="3"/>
      <c r="F19" s="3"/>
      <c r="G19" s="3">
        <v>60</v>
      </c>
      <c r="H19" s="3"/>
      <c r="I19" s="3"/>
      <c r="J19" s="3"/>
      <c r="K19" s="3"/>
      <c r="L19" s="3"/>
      <c r="M19" s="3"/>
      <c r="N19" s="3"/>
      <c r="O19" s="3"/>
    </row>
    <row r="20" spans="2:15" x14ac:dyDescent="0.25">
      <c r="B20" t="s">
        <v>38</v>
      </c>
      <c r="C20" s="3">
        <f t="shared" ref="C20:F20" si="6">+C18-C19</f>
        <v>58</v>
      </c>
      <c r="D20" s="3">
        <f t="shared" si="6"/>
        <v>0</v>
      </c>
      <c r="E20" s="3">
        <f t="shared" si="6"/>
        <v>0</v>
      </c>
      <c r="F20" s="3">
        <f t="shared" si="6"/>
        <v>0</v>
      </c>
      <c r="G20" s="3">
        <f>+G18-G19</f>
        <v>144</v>
      </c>
      <c r="H20" s="3">
        <f t="shared" ref="H20:J20" si="7">+H18-H19</f>
        <v>0</v>
      </c>
      <c r="I20" s="3">
        <f t="shared" si="7"/>
        <v>0</v>
      </c>
      <c r="J20" s="3">
        <f t="shared" si="7"/>
        <v>0</v>
      </c>
      <c r="K20" s="3"/>
      <c r="L20" s="3"/>
      <c r="M20" s="3"/>
      <c r="N20" s="3"/>
      <c r="O20" s="3"/>
    </row>
    <row r="21" spans="2:15" x14ac:dyDescent="0.25">
      <c r="B21" t="s">
        <v>21</v>
      </c>
      <c r="C21" s="3">
        <v>28</v>
      </c>
      <c r="D21" s="3"/>
      <c r="E21" s="3"/>
      <c r="F21" s="3"/>
      <c r="G21" s="3">
        <v>25</v>
      </c>
      <c r="H21" s="3"/>
      <c r="I21" s="3"/>
      <c r="J21" s="3"/>
      <c r="K21" s="3"/>
      <c r="L21" s="3"/>
      <c r="M21" s="3"/>
      <c r="N21" s="3"/>
      <c r="O21" s="3"/>
    </row>
    <row r="22" spans="2:15" x14ac:dyDescent="0.25">
      <c r="B22" t="s">
        <v>22</v>
      </c>
      <c r="C22" s="3">
        <f>+C20-C21</f>
        <v>30</v>
      </c>
      <c r="D22" s="3"/>
      <c r="E22" s="3"/>
      <c r="F22" s="3"/>
      <c r="G22" s="3">
        <f>+G20-G21</f>
        <v>119</v>
      </c>
      <c r="H22" s="3"/>
      <c r="I22" s="3"/>
      <c r="J22" s="3"/>
      <c r="K22" s="3"/>
      <c r="L22" s="3"/>
      <c r="M22" s="3"/>
      <c r="N22" s="3"/>
      <c r="O22" s="3"/>
    </row>
    <row r="23" spans="2:15" x14ac:dyDescent="0.25">
      <c r="D23" s="3"/>
      <c r="E23" s="3"/>
      <c r="F23" s="3"/>
      <c r="H23" s="3"/>
      <c r="I23" s="3"/>
      <c r="J23" s="3"/>
      <c r="K23" s="3"/>
      <c r="L23" s="3"/>
      <c r="M23" s="3"/>
      <c r="N23" s="3"/>
      <c r="O23" s="3"/>
    </row>
    <row r="24" spans="2:15" x14ac:dyDescent="0.25">
      <c r="B24" t="s">
        <v>40</v>
      </c>
      <c r="C24" s="2">
        <f t="shared" ref="C24:F24" si="8">+C22/C25</f>
        <v>0.05</v>
      </c>
      <c r="D24" s="2" t="e">
        <f t="shared" si="8"/>
        <v>#DIV/0!</v>
      </c>
      <c r="E24" s="2" t="e">
        <f t="shared" si="8"/>
        <v>#DIV/0!</v>
      </c>
      <c r="F24" s="2" t="e">
        <f t="shared" si="8"/>
        <v>#DIV/0!</v>
      </c>
      <c r="G24" s="2">
        <f>+G22/G25</f>
        <v>0.20999999999999996</v>
      </c>
      <c r="H24" s="2" t="e">
        <f t="shared" ref="H24:J24" si="9">+H22/H25</f>
        <v>#DIV/0!</v>
      </c>
      <c r="I24" s="2" t="e">
        <f t="shared" si="9"/>
        <v>#DIV/0!</v>
      </c>
      <c r="J24" s="2" t="e">
        <f t="shared" si="9"/>
        <v>#DIV/0!</v>
      </c>
      <c r="K24" s="3"/>
      <c r="L24" s="3"/>
      <c r="M24" s="3"/>
      <c r="N24" s="3"/>
      <c r="O24" s="3"/>
    </row>
    <row r="25" spans="2:15" x14ac:dyDescent="0.25">
      <c r="B25" t="s">
        <v>5</v>
      </c>
      <c r="C25" s="3">
        <v>600</v>
      </c>
      <c r="D25" s="3"/>
      <c r="E25" s="3"/>
      <c r="F25" s="3"/>
      <c r="G25" s="3">
        <v>566.66666666666674</v>
      </c>
      <c r="H25" s="3"/>
      <c r="I25" s="3"/>
      <c r="J25" s="3"/>
      <c r="K25" s="3"/>
      <c r="L25" s="3"/>
      <c r="M25" s="3"/>
      <c r="N25" s="3"/>
      <c r="O25" s="3"/>
    </row>
    <row r="26" spans="2:15" x14ac:dyDescent="0.25">
      <c r="C26" s="3"/>
      <c r="D26" s="3"/>
      <c r="E26" s="3"/>
      <c r="F26" s="3"/>
      <c r="H26" s="3"/>
      <c r="I26" s="3"/>
      <c r="J26" s="3"/>
      <c r="K26" s="3"/>
      <c r="L26" s="3"/>
      <c r="M26" s="3"/>
      <c r="N26" s="3"/>
      <c r="O26" s="3"/>
    </row>
    <row r="27" spans="2:15" x14ac:dyDescent="0.25"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</row>
    <row r="28" spans="2:15" x14ac:dyDescent="0.25"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</row>
    <row r="29" spans="2:15" x14ac:dyDescent="0.25"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</row>
    <row r="30" spans="2:15" x14ac:dyDescent="0.25"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</row>
    <row r="31" spans="2:15" x14ac:dyDescent="0.25"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</row>
    <row r="32" spans="2:15" x14ac:dyDescent="0.25"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</row>
    <row r="33" spans="3:15" x14ac:dyDescent="0.25"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</row>
    <row r="34" spans="3:15" x14ac:dyDescent="0.25"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</row>
    <row r="35" spans="3:15" x14ac:dyDescent="0.25"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</row>
    <row r="36" spans="3:15" x14ac:dyDescent="0.25"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</row>
    <row r="37" spans="3:15" x14ac:dyDescent="0.25"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</row>
    <row r="38" spans="3:15" x14ac:dyDescent="0.25"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3:15" x14ac:dyDescent="0.25"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3:15" x14ac:dyDescent="0.25"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3:15" x14ac:dyDescent="0.25"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3:15" x14ac:dyDescent="0.25"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3:15" x14ac:dyDescent="0.25"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  <row r="44" spans="3:15" x14ac:dyDescent="0.25"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</row>
    <row r="45" spans="3:15" x14ac:dyDescent="0.25"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</row>
    <row r="46" spans="3:15" x14ac:dyDescent="0.25"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</row>
    <row r="47" spans="3:15" x14ac:dyDescent="0.25"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</row>
    <row r="48" spans="3:15" x14ac:dyDescent="0.25"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</row>
    <row r="49" spans="3:15" x14ac:dyDescent="0.25"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</row>
    <row r="50" spans="3:15" x14ac:dyDescent="0.25"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</row>
    <row r="51" spans="3:15" x14ac:dyDescent="0.25"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</row>
    <row r="52" spans="3:15" x14ac:dyDescent="0.25"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</row>
    <row r="53" spans="3:15" x14ac:dyDescent="0.25"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</row>
    <row r="54" spans="3:15" x14ac:dyDescent="0.25"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</row>
    <row r="55" spans="3:15" x14ac:dyDescent="0.25"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</row>
    <row r="56" spans="3:15" x14ac:dyDescent="0.25"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</row>
    <row r="57" spans="3:15" x14ac:dyDescent="0.25"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</row>
    <row r="58" spans="3:15" x14ac:dyDescent="0.25"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</row>
    <row r="59" spans="3:15" x14ac:dyDescent="0.25"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</row>
    <row r="60" spans="3:15" x14ac:dyDescent="0.25"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</row>
    <row r="61" spans="3:15" x14ac:dyDescent="0.25"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</row>
    <row r="62" spans="3:15" x14ac:dyDescent="0.25"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</row>
    <row r="63" spans="3:15" x14ac:dyDescent="0.25"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</row>
    <row r="64" spans="3:15" x14ac:dyDescent="0.25"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</row>
    <row r="65" spans="3:15" x14ac:dyDescent="0.25"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</row>
    <row r="66" spans="3:15" x14ac:dyDescent="0.25"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</row>
    <row r="67" spans="3:15" x14ac:dyDescent="0.25"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</row>
    <row r="68" spans="3:15" x14ac:dyDescent="0.25"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</row>
    <row r="69" spans="3:15" x14ac:dyDescent="0.25"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</row>
    <row r="70" spans="3:15" x14ac:dyDescent="0.25"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</row>
    <row r="71" spans="3:15" x14ac:dyDescent="0.25"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</row>
    <row r="72" spans="3:15" x14ac:dyDescent="0.25"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</row>
    <row r="73" spans="3:15" x14ac:dyDescent="0.25"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</row>
    <row r="74" spans="3:15" x14ac:dyDescent="0.25"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</row>
    <row r="75" spans="3:15" x14ac:dyDescent="0.25"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</row>
    <row r="76" spans="3:15" x14ac:dyDescent="0.25"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</row>
    <row r="77" spans="3:15" x14ac:dyDescent="0.25"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</row>
    <row r="78" spans="3:15" x14ac:dyDescent="0.25"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</row>
    <row r="79" spans="3:15" x14ac:dyDescent="0.25"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</row>
    <row r="80" spans="3:15" x14ac:dyDescent="0.25"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</row>
    <row r="81" spans="3:15" x14ac:dyDescent="0.25"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</row>
    <row r="82" spans="3:15" x14ac:dyDescent="0.25"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</row>
    <row r="83" spans="3:15" x14ac:dyDescent="0.25"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</row>
    <row r="84" spans="3:15" x14ac:dyDescent="0.25"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</row>
    <row r="85" spans="3:15" x14ac:dyDescent="0.25"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</row>
    <row r="86" spans="3:15" x14ac:dyDescent="0.25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</row>
    <row r="87" spans="3:15" x14ac:dyDescent="0.25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</row>
    <row r="88" spans="3:15" x14ac:dyDescent="0.25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</row>
    <row r="89" spans="3:15" x14ac:dyDescent="0.25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</row>
    <row r="90" spans="3:15" x14ac:dyDescent="0.25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</row>
    <row r="91" spans="3:15" x14ac:dyDescent="0.25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</row>
    <row r="92" spans="3:15" x14ac:dyDescent="0.25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</row>
    <row r="93" spans="3:15" x14ac:dyDescent="0.25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</row>
    <row r="94" spans="3:15" x14ac:dyDescent="0.25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</row>
    <row r="95" spans="3:15" x14ac:dyDescent="0.25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</row>
    <row r="96" spans="3:15" x14ac:dyDescent="0.25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</row>
    <row r="97" spans="3:15" x14ac:dyDescent="0.25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</row>
    <row r="98" spans="3:15" x14ac:dyDescent="0.25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</row>
    <row r="99" spans="3:15" x14ac:dyDescent="0.25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</row>
    <row r="100" spans="3:15" x14ac:dyDescent="0.25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</row>
    <row r="101" spans="3:15" x14ac:dyDescent="0.25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</row>
    <row r="102" spans="3:15" x14ac:dyDescent="0.25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</row>
    <row r="103" spans="3:15" x14ac:dyDescent="0.25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</row>
    <row r="104" spans="3:15" x14ac:dyDescent="0.25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</row>
    <row r="105" spans="3:15" x14ac:dyDescent="0.25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</row>
    <row r="106" spans="3:15" x14ac:dyDescent="0.25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</row>
    <row r="107" spans="3:15" x14ac:dyDescent="0.25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</row>
    <row r="108" spans="3:15" x14ac:dyDescent="0.25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</row>
    <row r="109" spans="3:15" x14ac:dyDescent="0.25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</row>
    <row r="110" spans="3:15" x14ac:dyDescent="0.25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</row>
    <row r="111" spans="3:15" x14ac:dyDescent="0.25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</row>
    <row r="112" spans="3:15" x14ac:dyDescent="0.25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</row>
    <row r="113" spans="3:15" x14ac:dyDescent="0.25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</row>
    <row r="114" spans="3:15" x14ac:dyDescent="0.25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</row>
    <row r="115" spans="3:15" x14ac:dyDescent="0.25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</row>
    <row r="116" spans="3:15" x14ac:dyDescent="0.25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</row>
    <row r="117" spans="3:15" x14ac:dyDescent="0.25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</row>
    <row r="118" spans="3:15" x14ac:dyDescent="0.25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</row>
    <row r="119" spans="3:15" x14ac:dyDescent="0.25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</row>
    <row r="120" spans="3:15" x14ac:dyDescent="0.25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</row>
    <row r="121" spans="3:15" x14ac:dyDescent="0.25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</row>
    <row r="122" spans="3:15" x14ac:dyDescent="0.25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</row>
    <row r="123" spans="3:15" x14ac:dyDescent="0.25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</row>
    <row r="124" spans="3:15" x14ac:dyDescent="0.25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</row>
    <row r="125" spans="3:15" x14ac:dyDescent="0.25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</row>
    <row r="126" spans="3:15" x14ac:dyDescent="0.25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</row>
    <row r="127" spans="3:15" x14ac:dyDescent="0.25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</row>
    <row r="128" spans="3:15" x14ac:dyDescent="0.25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</row>
    <row r="129" spans="3:15" x14ac:dyDescent="0.25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</row>
    <row r="130" spans="3:15" x14ac:dyDescent="0.25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</row>
    <row r="131" spans="3:15" x14ac:dyDescent="0.25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</row>
    <row r="132" spans="3:15" x14ac:dyDescent="0.25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</row>
    <row r="133" spans="3:15" x14ac:dyDescent="0.25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</row>
    <row r="134" spans="3:15" x14ac:dyDescent="0.25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</row>
    <row r="135" spans="3:15" x14ac:dyDescent="0.25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</row>
    <row r="136" spans="3:15" x14ac:dyDescent="0.25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</row>
    <row r="137" spans="3:15" x14ac:dyDescent="0.25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</row>
    <row r="138" spans="3:15" x14ac:dyDescent="0.25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</row>
    <row r="139" spans="3:15" x14ac:dyDescent="0.25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</row>
    <row r="140" spans="3:15" x14ac:dyDescent="0.25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</row>
    <row r="141" spans="3:15" x14ac:dyDescent="0.25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</row>
    <row r="142" spans="3:15" x14ac:dyDescent="0.25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</row>
    <row r="143" spans="3:15" x14ac:dyDescent="0.25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</row>
    <row r="144" spans="3:15" x14ac:dyDescent="0.25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</row>
    <row r="145" spans="3:15" x14ac:dyDescent="0.25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</row>
    <row r="146" spans="3:15" x14ac:dyDescent="0.25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</row>
    <row r="147" spans="3:15" x14ac:dyDescent="0.25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</row>
    <row r="148" spans="3:15" x14ac:dyDescent="0.25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</row>
    <row r="149" spans="3:15" x14ac:dyDescent="0.25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</row>
    <row r="150" spans="3:15" x14ac:dyDescent="0.25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</row>
    <row r="151" spans="3:15" x14ac:dyDescent="0.25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</row>
    <row r="152" spans="3:15" x14ac:dyDescent="0.25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</row>
    <row r="153" spans="3:15" x14ac:dyDescent="0.25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</row>
    <row r="154" spans="3:15" x14ac:dyDescent="0.25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</row>
    <row r="155" spans="3:15" x14ac:dyDescent="0.25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</row>
    <row r="156" spans="3:15" x14ac:dyDescent="0.25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</row>
    <row r="157" spans="3:15" x14ac:dyDescent="0.25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</row>
    <row r="158" spans="3:15" x14ac:dyDescent="0.25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</row>
    <row r="159" spans="3:15" x14ac:dyDescent="0.25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</row>
    <row r="160" spans="3:15" x14ac:dyDescent="0.25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</row>
    <row r="161" spans="3:15" x14ac:dyDescent="0.25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</row>
    <row r="162" spans="3:15" x14ac:dyDescent="0.25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</row>
    <row r="163" spans="3:15" x14ac:dyDescent="0.25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</row>
    <row r="164" spans="3:15" x14ac:dyDescent="0.25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</row>
    <row r="165" spans="3:15" x14ac:dyDescent="0.25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</row>
    <row r="166" spans="3:15" x14ac:dyDescent="0.25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</row>
    <row r="167" spans="3:15" x14ac:dyDescent="0.25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</row>
    <row r="168" spans="3:15" x14ac:dyDescent="0.25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</row>
    <row r="169" spans="3:15" x14ac:dyDescent="0.25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</row>
    <row r="170" spans="3:15" x14ac:dyDescent="0.25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</row>
    <row r="171" spans="3:15" x14ac:dyDescent="0.25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</row>
    <row r="172" spans="3:15" x14ac:dyDescent="0.25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</row>
    <row r="173" spans="3:15" x14ac:dyDescent="0.25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</row>
    <row r="174" spans="3:15" x14ac:dyDescent="0.25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</row>
    <row r="175" spans="3:15" x14ac:dyDescent="0.25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</row>
    <row r="176" spans="3:15" x14ac:dyDescent="0.25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</row>
    <row r="177" spans="3:15" x14ac:dyDescent="0.25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</row>
    <row r="178" spans="3:15" x14ac:dyDescent="0.25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</row>
    <row r="179" spans="3:15" x14ac:dyDescent="0.25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</row>
    <row r="180" spans="3:15" x14ac:dyDescent="0.25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</row>
    <row r="181" spans="3:15" x14ac:dyDescent="0.25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</row>
    <row r="182" spans="3:15" x14ac:dyDescent="0.25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</row>
    <row r="183" spans="3:15" x14ac:dyDescent="0.25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</row>
    <row r="184" spans="3:15" x14ac:dyDescent="0.25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</row>
    <row r="185" spans="3:15" x14ac:dyDescent="0.25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</row>
    <row r="186" spans="3:15" x14ac:dyDescent="0.25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</row>
    <row r="187" spans="3:15" x14ac:dyDescent="0.25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</row>
    <row r="188" spans="3:15" x14ac:dyDescent="0.25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</row>
    <row r="189" spans="3:15" x14ac:dyDescent="0.25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</row>
    <row r="190" spans="3:15" x14ac:dyDescent="0.25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</row>
    <row r="191" spans="3:15" x14ac:dyDescent="0.25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</row>
    <row r="192" spans="3:15" x14ac:dyDescent="0.25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</row>
    <row r="193" spans="3:15" x14ac:dyDescent="0.25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</row>
    <row r="194" spans="3:15" x14ac:dyDescent="0.25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</row>
    <row r="195" spans="3:15" x14ac:dyDescent="0.25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</row>
    <row r="196" spans="3:15" x14ac:dyDescent="0.25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</row>
    <row r="197" spans="3:15" x14ac:dyDescent="0.25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</row>
    <row r="198" spans="3:15" x14ac:dyDescent="0.25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</row>
    <row r="199" spans="3:15" x14ac:dyDescent="0.25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</row>
    <row r="200" spans="3:15" x14ac:dyDescent="0.25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</row>
    <row r="201" spans="3:15" x14ac:dyDescent="0.25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</row>
    <row r="202" spans="3:15" x14ac:dyDescent="0.25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</row>
    <row r="203" spans="3:15" x14ac:dyDescent="0.25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</row>
    <row r="204" spans="3:15" x14ac:dyDescent="0.25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</row>
    <row r="205" spans="3:15" x14ac:dyDescent="0.25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</row>
    <row r="206" spans="3:15" x14ac:dyDescent="0.25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</row>
    <row r="207" spans="3:15" x14ac:dyDescent="0.25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</row>
    <row r="208" spans="3:15" x14ac:dyDescent="0.25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</row>
    <row r="209" spans="3:15" x14ac:dyDescent="0.25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</row>
    <row r="210" spans="3:15" x14ac:dyDescent="0.25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</row>
    <row r="211" spans="3:15" x14ac:dyDescent="0.25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</row>
    <row r="212" spans="3:15" x14ac:dyDescent="0.25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</row>
    <row r="213" spans="3:15" x14ac:dyDescent="0.25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</row>
    <row r="214" spans="3:15" x14ac:dyDescent="0.25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</row>
    <row r="215" spans="3:15" x14ac:dyDescent="0.25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</row>
    <row r="216" spans="3:15" x14ac:dyDescent="0.25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</row>
    <row r="217" spans="3:15" x14ac:dyDescent="0.25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</row>
    <row r="218" spans="3:15" x14ac:dyDescent="0.25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</row>
    <row r="219" spans="3:15" x14ac:dyDescent="0.25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</row>
    <row r="220" spans="3:15" x14ac:dyDescent="0.25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</row>
    <row r="221" spans="3:15" x14ac:dyDescent="0.25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</row>
    <row r="222" spans="3:15" x14ac:dyDescent="0.25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</row>
    <row r="223" spans="3:15" x14ac:dyDescent="0.25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</row>
    <row r="224" spans="3:15" x14ac:dyDescent="0.25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</row>
    <row r="225" spans="3:15" x14ac:dyDescent="0.25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</row>
    <row r="226" spans="3:15" x14ac:dyDescent="0.25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</row>
    <row r="227" spans="3:15" x14ac:dyDescent="0.25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</row>
    <row r="228" spans="3:15" x14ac:dyDescent="0.25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</row>
    <row r="229" spans="3:15" x14ac:dyDescent="0.25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</row>
    <row r="230" spans="3:15" x14ac:dyDescent="0.25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</row>
    <row r="231" spans="3:15" x14ac:dyDescent="0.25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</row>
    <row r="232" spans="3:15" x14ac:dyDescent="0.25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</row>
    <row r="233" spans="3:15" x14ac:dyDescent="0.25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</row>
    <row r="234" spans="3:15" x14ac:dyDescent="0.25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</row>
    <row r="235" spans="3:15" x14ac:dyDescent="0.25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</row>
    <row r="236" spans="3:15" x14ac:dyDescent="0.25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</row>
    <row r="237" spans="3:15" x14ac:dyDescent="0.25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</row>
    <row r="238" spans="3:15" x14ac:dyDescent="0.25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</row>
    <row r="239" spans="3:15" x14ac:dyDescent="0.25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</row>
    <row r="240" spans="3:15" x14ac:dyDescent="0.25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</row>
    <row r="241" spans="3:15" x14ac:dyDescent="0.25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</row>
    <row r="242" spans="3:15" x14ac:dyDescent="0.25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</row>
    <row r="243" spans="3:15" x14ac:dyDescent="0.25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</row>
    <row r="244" spans="3:15" x14ac:dyDescent="0.25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</row>
    <row r="245" spans="3:15" x14ac:dyDescent="0.25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</row>
    <row r="246" spans="3:15" x14ac:dyDescent="0.25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</row>
    <row r="247" spans="3:15" x14ac:dyDescent="0.25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</row>
    <row r="248" spans="3:15" x14ac:dyDescent="0.25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</row>
    <row r="249" spans="3:15" x14ac:dyDescent="0.25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</row>
    <row r="250" spans="3:15" x14ac:dyDescent="0.25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</row>
    <row r="251" spans="3:15" x14ac:dyDescent="0.25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</row>
    <row r="252" spans="3:15" x14ac:dyDescent="0.25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</row>
    <row r="253" spans="3:15" x14ac:dyDescent="0.25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</row>
    <row r="254" spans="3:15" x14ac:dyDescent="0.25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</row>
    <row r="255" spans="3:15" x14ac:dyDescent="0.25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</row>
    <row r="256" spans="3:15" x14ac:dyDescent="0.25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</row>
    <row r="257" spans="3:15" x14ac:dyDescent="0.25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</row>
    <row r="258" spans="3:15" x14ac:dyDescent="0.25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</row>
    <row r="259" spans="3:15" x14ac:dyDescent="0.25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</row>
    <row r="260" spans="3:15" x14ac:dyDescent="0.25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</row>
    <row r="261" spans="3:15" x14ac:dyDescent="0.25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</row>
    <row r="262" spans="3:15" x14ac:dyDescent="0.25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</row>
    <row r="263" spans="3:15" x14ac:dyDescent="0.25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</row>
    <row r="264" spans="3:15" x14ac:dyDescent="0.25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</row>
    <row r="265" spans="3:15" x14ac:dyDescent="0.25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</row>
    <row r="266" spans="3:15" x14ac:dyDescent="0.25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</row>
    <row r="267" spans="3:15" x14ac:dyDescent="0.25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</row>
    <row r="268" spans="3:15" x14ac:dyDescent="0.25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</row>
    <row r="269" spans="3:15" x14ac:dyDescent="0.25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</row>
    <row r="270" spans="3:15" x14ac:dyDescent="0.25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</row>
    <row r="271" spans="3:15" x14ac:dyDescent="0.25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</row>
    <row r="272" spans="3:15" x14ac:dyDescent="0.25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</row>
    <row r="273" spans="3:15" x14ac:dyDescent="0.25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</row>
    <row r="274" spans="3:15" x14ac:dyDescent="0.25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</row>
    <row r="275" spans="3:15" x14ac:dyDescent="0.25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</row>
    <row r="276" spans="3:15" x14ac:dyDescent="0.25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</row>
    <row r="277" spans="3:15" x14ac:dyDescent="0.25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</row>
    <row r="278" spans="3:15" x14ac:dyDescent="0.25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</row>
    <row r="279" spans="3:15" x14ac:dyDescent="0.25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</row>
    <row r="280" spans="3:15" x14ac:dyDescent="0.25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</row>
    <row r="281" spans="3:15" x14ac:dyDescent="0.25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</row>
    <row r="282" spans="3:15" x14ac:dyDescent="0.25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</row>
    <row r="283" spans="3:15" x14ac:dyDescent="0.25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</row>
    <row r="284" spans="3:15" x14ac:dyDescent="0.25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</row>
    <row r="285" spans="3:15" x14ac:dyDescent="0.25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</row>
    <row r="286" spans="3:15" x14ac:dyDescent="0.25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</row>
    <row r="287" spans="3:15" x14ac:dyDescent="0.25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</row>
    <row r="288" spans="3:15" x14ac:dyDescent="0.25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</row>
    <row r="289" spans="3:15" x14ac:dyDescent="0.25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</row>
    <row r="290" spans="3:15" x14ac:dyDescent="0.25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</row>
    <row r="291" spans="3:15" x14ac:dyDescent="0.25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</row>
    <row r="292" spans="3:15" x14ac:dyDescent="0.25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</row>
    <row r="293" spans="3:15" x14ac:dyDescent="0.25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</row>
    <row r="294" spans="3:15" x14ac:dyDescent="0.25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</row>
    <row r="295" spans="3:15" x14ac:dyDescent="0.25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</row>
    <row r="296" spans="3:15" x14ac:dyDescent="0.25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</row>
    <row r="297" spans="3:15" x14ac:dyDescent="0.25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</row>
    <row r="298" spans="3:15" x14ac:dyDescent="0.25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</row>
    <row r="299" spans="3:15" x14ac:dyDescent="0.25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</row>
    <row r="300" spans="3:15" x14ac:dyDescent="0.25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</row>
    <row r="301" spans="3:15" x14ac:dyDescent="0.25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</row>
    <row r="302" spans="3:15" x14ac:dyDescent="0.25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</row>
    <row r="303" spans="3:15" x14ac:dyDescent="0.25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</row>
    <row r="304" spans="3:15" x14ac:dyDescent="0.25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</row>
    <row r="305" spans="3:15" x14ac:dyDescent="0.25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</row>
    <row r="306" spans="3:15" x14ac:dyDescent="0.25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</row>
    <row r="307" spans="3:15" x14ac:dyDescent="0.25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</row>
    <row r="308" spans="3:15" x14ac:dyDescent="0.25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</row>
    <row r="309" spans="3:15" x14ac:dyDescent="0.25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</row>
    <row r="310" spans="3:15" x14ac:dyDescent="0.25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</row>
    <row r="311" spans="3:15" x14ac:dyDescent="0.25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</row>
    <row r="312" spans="3:15" x14ac:dyDescent="0.25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</row>
    <row r="313" spans="3:15" x14ac:dyDescent="0.25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</row>
    <row r="314" spans="3:15" x14ac:dyDescent="0.25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</row>
    <row r="315" spans="3:15" x14ac:dyDescent="0.25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</row>
    <row r="316" spans="3:15" x14ac:dyDescent="0.25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</row>
    <row r="317" spans="3:15" x14ac:dyDescent="0.25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</row>
    <row r="318" spans="3:15" x14ac:dyDescent="0.25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</row>
    <row r="319" spans="3:15" x14ac:dyDescent="0.25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</row>
    <row r="320" spans="3:15" x14ac:dyDescent="0.25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</row>
    <row r="321" spans="3:15" x14ac:dyDescent="0.25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</row>
    <row r="322" spans="3:15" x14ac:dyDescent="0.25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</row>
    <row r="323" spans="3:15" x14ac:dyDescent="0.25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</row>
    <row r="324" spans="3:15" x14ac:dyDescent="0.25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</row>
    <row r="325" spans="3:15" x14ac:dyDescent="0.25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</row>
    <row r="326" spans="3:15" x14ac:dyDescent="0.25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</row>
    <row r="327" spans="3:15" x14ac:dyDescent="0.25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</row>
    <row r="328" spans="3:15" x14ac:dyDescent="0.25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</row>
    <row r="329" spans="3:15" x14ac:dyDescent="0.25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</row>
    <row r="330" spans="3:15" x14ac:dyDescent="0.25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</row>
    <row r="331" spans="3:15" x14ac:dyDescent="0.25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</row>
    <row r="332" spans="3:15" x14ac:dyDescent="0.25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</row>
    <row r="333" spans="3:15" x14ac:dyDescent="0.25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</row>
    <row r="334" spans="3:15" x14ac:dyDescent="0.25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</row>
    <row r="335" spans="3:15" x14ac:dyDescent="0.25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</row>
    <row r="336" spans="3:15" x14ac:dyDescent="0.25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</row>
    <row r="337" spans="3:15" x14ac:dyDescent="0.25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</row>
    <row r="338" spans="3:15" x14ac:dyDescent="0.25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</row>
    <row r="339" spans="3:15" x14ac:dyDescent="0.25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</row>
    <row r="340" spans="3:15" x14ac:dyDescent="0.25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</row>
    <row r="341" spans="3:15" x14ac:dyDescent="0.25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</row>
    <row r="342" spans="3:15" x14ac:dyDescent="0.25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</row>
  </sheetData>
  <hyperlinks>
    <hyperlink ref="A1" location="Main!A1" display="Main" xr:uid="{DA3A29BC-DF34-411B-8245-1E9C830720B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2025-01-15T17:15:32Z</dcterms:created>
  <dcterms:modified xsi:type="dcterms:W3CDTF">2025-01-16T12:11:19Z</dcterms:modified>
</cp:coreProperties>
</file>