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43411FAC-1C6F-4389-828E-1A217821725C}" xr6:coauthVersionLast="47" xr6:coauthVersionMax="47" xr10:uidLastSave="{00000000-0000-0000-0000-000000000000}"/>
  <bookViews>
    <workbookView xWindow="19095" yWindow="0" windowWidth="19410" windowHeight="20925" xr2:uid="{0F543347-D4D0-4782-A0BE-24D35C709E7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2" l="1"/>
  <c r="G9" i="2"/>
  <c r="H26" i="2"/>
  <c r="H28" i="2" s="1"/>
  <c r="F26" i="2"/>
  <c r="F28" i="2" s="1"/>
  <c r="D26" i="2"/>
  <c r="D28" i="2" s="1"/>
  <c r="C26" i="2"/>
  <c r="C28" i="2" s="1"/>
  <c r="E13" i="2"/>
  <c r="E19" i="2" s="1"/>
  <c r="E22" i="2" s="1"/>
  <c r="E24" i="2" s="1"/>
  <c r="E26" i="2" s="1"/>
  <c r="E28" i="2" s="1"/>
  <c r="H13" i="2"/>
  <c r="H19" i="2" s="1"/>
  <c r="H22" i="2" s="1"/>
  <c r="F13" i="2"/>
  <c r="F19" i="2" s="1"/>
  <c r="F22" i="2" s="1"/>
  <c r="D13" i="2"/>
  <c r="D19" i="2" s="1"/>
  <c r="D22" i="2" s="1"/>
  <c r="C13" i="2"/>
  <c r="C19" i="2" s="1"/>
  <c r="C22" i="2" s="1"/>
  <c r="G13" i="2"/>
  <c r="G19" i="2" s="1"/>
  <c r="G22" i="2" s="1"/>
  <c r="G24" i="2" s="1"/>
  <c r="I6" i="1"/>
  <c r="I4" i="1"/>
  <c r="I7" i="1" s="1"/>
  <c r="G26" i="2" l="1"/>
  <c r="G2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Settje</author>
  </authors>
  <commentList>
    <comment ref="G18" authorId="0" shapeId="0" xr:uid="{550D028C-DA5D-4DE0-9493-7A2652B1A06E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Curtailment loss</t>
        </r>
      </text>
    </comment>
  </commentList>
</comments>
</file>

<file path=xl/sharedStrings.xml><?xml version="1.0" encoding="utf-8"?>
<sst xmlns="http://schemas.openxmlformats.org/spreadsheetml/2006/main" count="63" uniqueCount="56">
  <si>
    <t>Next PLC</t>
  </si>
  <si>
    <t>numbers in mio GBP</t>
  </si>
  <si>
    <t>Price</t>
  </si>
  <si>
    <t>Shares</t>
  </si>
  <si>
    <t>MC</t>
  </si>
  <si>
    <t>Cash</t>
  </si>
  <si>
    <t>Debt</t>
  </si>
  <si>
    <t>EV</t>
  </si>
  <si>
    <t>NXT.L</t>
  </si>
  <si>
    <t>IR</t>
  </si>
  <si>
    <t>Q224</t>
  </si>
  <si>
    <t>Main</t>
  </si>
  <si>
    <t>H123</t>
  </si>
  <si>
    <t>H223</t>
  </si>
  <si>
    <t>H124</t>
  </si>
  <si>
    <t>H224</t>
  </si>
  <si>
    <t>FY18</t>
  </si>
  <si>
    <t>FY19</t>
  </si>
  <si>
    <t>FY20</t>
  </si>
  <si>
    <t>FY21</t>
  </si>
  <si>
    <t>FY22</t>
  </si>
  <si>
    <t>FY23</t>
  </si>
  <si>
    <t>FY24</t>
  </si>
  <si>
    <t>FY25</t>
  </si>
  <si>
    <t>Revenue</t>
  </si>
  <si>
    <t>H125</t>
  </si>
  <si>
    <t>H225</t>
  </si>
  <si>
    <t>EPS</t>
  </si>
  <si>
    <t>COGS</t>
  </si>
  <si>
    <t>Impairment losses</t>
  </si>
  <si>
    <t>Gross Profit</t>
  </si>
  <si>
    <t>Distribution Costs</t>
  </si>
  <si>
    <t>Administrative Expenses</t>
  </si>
  <si>
    <t>Other Gains</t>
  </si>
  <si>
    <t>Profits of subsidaries</t>
  </si>
  <si>
    <t>Exceptional Items</t>
  </si>
  <si>
    <t>Operating Income</t>
  </si>
  <si>
    <t>Finance Income</t>
  </si>
  <si>
    <t>Finance Expenses</t>
  </si>
  <si>
    <t>Pretax Income</t>
  </si>
  <si>
    <t>Tax Expense</t>
  </si>
  <si>
    <t>Net Income</t>
  </si>
  <si>
    <t>Non-controlling interest</t>
  </si>
  <si>
    <t>Net Income to Company</t>
  </si>
  <si>
    <t>Number of Stores</t>
  </si>
  <si>
    <t>Store in sq. Ft.</t>
  </si>
  <si>
    <t>Online</t>
  </si>
  <si>
    <t>Retail</t>
  </si>
  <si>
    <t>Finance</t>
  </si>
  <si>
    <t>Other</t>
  </si>
  <si>
    <t>Segments</t>
  </si>
  <si>
    <t>%of Rev</t>
  </si>
  <si>
    <t>Next</t>
  </si>
  <si>
    <t>Own Brands:</t>
  </si>
  <si>
    <t>Retail Brands</t>
  </si>
  <si>
    <t>Levis, Babour, Adidas, Nike, Boss, The North Face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</si>
</sst>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;\(#,##0.0\)"/>
    <numFmt numFmtId="166" formatCode="#,##0.00;\(#,##0.00\)"/>
    <numFmt numFmtId="167" formatCode="#,##0;\(#,##0\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164" fontId="0" fillId="0" borderId="0" xfId="0" applyNumberFormat="1"/>
    <xf numFmtId="0" fontId="3" fillId="0" borderId="0" xfId="2"/>
    <xf numFmtId="0" fontId="0" fillId="0" borderId="0" xfId="0" applyAlignment="1">
      <alignment horizontal="right"/>
    </xf>
    <xf numFmtId="165" fontId="0" fillId="0" borderId="0" xfId="0" applyNumberFormat="1"/>
    <xf numFmtId="165" fontId="2" fillId="0" borderId="0" xfId="0" applyNumberFormat="1" applyFont="1"/>
    <xf numFmtId="166" fontId="0" fillId="0" borderId="0" xfId="0" applyNumberFormat="1"/>
    <xf numFmtId="167" fontId="0" fillId="0" borderId="0" xfId="0" applyNumberFormat="1"/>
    <xf numFmtId="0" fontId="6" fillId="0" borderId="1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6" fillId="0" borderId="2" xfId="0" applyFont="1" applyBorder="1"/>
    <xf numFmtId="0" fontId="6" fillId="0" borderId="3" xfId="0" applyFont="1" applyBorder="1"/>
    <xf numFmtId="9" fontId="0" fillId="0" borderId="5" xfId="1" applyFont="1" applyBorder="1"/>
    <xf numFmtId="9" fontId="0" fillId="0" borderId="0" xfId="1" applyFont="1" applyBorder="1"/>
    <xf numFmtId="9" fontId="0" fillId="0" borderId="10" xfId="1" applyFont="1" applyBorder="1"/>
    <xf numFmtId="0" fontId="7" fillId="0" borderId="0" xfId="0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extplc.co.uk/investor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3644F-2F30-431F-A16F-D9DF0AFF1D5B}">
  <dimension ref="A1:J17"/>
  <sheetViews>
    <sheetView tabSelected="1" zoomScale="200" zoomScaleNormal="200" workbookViewId="0">
      <selection activeCell="B19" sqref="B19"/>
    </sheetView>
  </sheetViews>
  <sheetFormatPr defaultRowHeight="15" x14ac:dyDescent="0.25"/>
  <cols>
    <col min="1" max="1" width="4.85546875" customWidth="1"/>
    <col min="3" max="3" width="8.28515625" bestFit="1" customWidth="1"/>
  </cols>
  <sheetData>
    <row r="1" spans="1:10" x14ac:dyDescent="0.25">
      <c r="A1" s="1" t="s">
        <v>0</v>
      </c>
    </row>
    <row r="2" spans="1:10" x14ac:dyDescent="0.25">
      <c r="A2" t="s">
        <v>1</v>
      </c>
      <c r="H2" t="s">
        <v>2</v>
      </c>
      <c r="I2" s="2">
        <v>101.55</v>
      </c>
    </row>
    <row r="3" spans="1:10" x14ac:dyDescent="0.25">
      <c r="H3" t="s">
        <v>3</v>
      </c>
      <c r="I3" s="2">
        <v>126.044</v>
      </c>
      <c r="J3" s="4" t="s">
        <v>10</v>
      </c>
    </row>
    <row r="4" spans="1:10" x14ac:dyDescent="0.25">
      <c r="B4" t="s">
        <v>8</v>
      </c>
      <c r="H4" t="s">
        <v>4</v>
      </c>
      <c r="I4" s="2">
        <f>+I2*I3</f>
        <v>12799.768199999999</v>
      </c>
    </row>
    <row r="5" spans="1:10" x14ac:dyDescent="0.25">
      <c r="B5" s="3" t="s">
        <v>9</v>
      </c>
      <c r="H5" t="s">
        <v>5</v>
      </c>
      <c r="I5" s="2">
        <v>153.6</v>
      </c>
      <c r="J5" s="4" t="s">
        <v>10</v>
      </c>
    </row>
    <row r="6" spans="1:10" x14ac:dyDescent="0.25">
      <c r="H6" t="s">
        <v>6</v>
      </c>
      <c r="I6" s="2">
        <f>71.3+0.6+791.6</f>
        <v>863.5</v>
      </c>
      <c r="J6" s="4" t="s">
        <v>10</v>
      </c>
    </row>
    <row r="7" spans="1:10" x14ac:dyDescent="0.25">
      <c r="B7" s="9" t="s">
        <v>50</v>
      </c>
      <c r="C7" s="19" t="s">
        <v>51</v>
      </c>
      <c r="D7" s="19"/>
      <c r="E7" s="20"/>
      <c r="H7" t="s">
        <v>7</v>
      </c>
      <c r="I7" s="2">
        <f>+I4-I5+I6</f>
        <v>13509.668199999998</v>
      </c>
    </row>
    <row r="8" spans="1:10" x14ac:dyDescent="0.25">
      <c r="B8" s="10" t="s">
        <v>46</v>
      </c>
      <c r="C8" s="21">
        <v>0.51767420719555257</v>
      </c>
      <c r="D8" s="11"/>
      <c r="E8" s="12"/>
    </row>
    <row r="9" spans="1:10" x14ac:dyDescent="0.25">
      <c r="B9" s="13" t="s">
        <v>47</v>
      </c>
      <c r="C9" s="22">
        <v>0.29967483654417681</v>
      </c>
      <c r="D9" s="14"/>
      <c r="E9" s="15"/>
    </row>
    <row r="10" spans="1:10" x14ac:dyDescent="0.25">
      <c r="B10" s="13" t="s">
        <v>48</v>
      </c>
      <c r="C10" s="22">
        <v>9.1871710123638137E-2</v>
      </c>
      <c r="D10" s="14"/>
      <c r="E10" s="15"/>
    </row>
    <row r="11" spans="1:10" x14ac:dyDescent="0.25">
      <c r="B11" s="16" t="s">
        <v>49</v>
      </c>
      <c r="C11" s="23">
        <v>0.13017027376665155</v>
      </c>
      <c r="D11" s="17"/>
      <c r="E11" s="18"/>
    </row>
    <row r="14" spans="1:10" x14ac:dyDescent="0.25">
      <c r="B14" s="24" t="s">
        <v>53</v>
      </c>
    </row>
    <row r="15" spans="1:10" x14ac:dyDescent="0.25">
      <c r="B15" t="s">
        <v>52</v>
      </c>
    </row>
    <row r="16" spans="1:10" x14ac:dyDescent="0.25">
      <c r="B16" s="24" t="s">
        <v>54</v>
      </c>
    </row>
    <row r="17" spans="2:2" x14ac:dyDescent="0.25">
      <c r="B17" t="s">
        <v>55</v>
      </c>
    </row>
  </sheetData>
  <hyperlinks>
    <hyperlink ref="B5" r:id="rId1" xr:uid="{9EAE4332-CE34-4AF2-842A-22B67CAB612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EA1A9-CAE9-46C3-8DE3-A737E516BE83}">
  <dimension ref="A1:AS628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0" sqref="E10"/>
    </sheetView>
  </sheetViews>
  <sheetFormatPr defaultRowHeight="15" x14ac:dyDescent="0.25"/>
  <cols>
    <col min="1" max="1" width="5.42578125" bestFit="1" customWidth="1"/>
    <col min="2" max="2" width="24.85546875" customWidth="1"/>
  </cols>
  <sheetData>
    <row r="1" spans="1:45" x14ac:dyDescent="0.25">
      <c r="A1" s="3" t="s">
        <v>11</v>
      </c>
    </row>
    <row r="2" spans="1:45" x14ac:dyDescent="0.25">
      <c r="C2" s="4" t="s">
        <v>12</v>
      </c>
      <c r="D2" s="4" t="s">
        <v>13</v>
      </c>
      <c r="E2" s="4" t="s">
        <v>14</v>
      </c>
      <c r="F2" s="4" t="s">
        <v>15</v>
      </c>
      <c r="G2" s="4" t="s">
        <v>25</v>
      </c>
      <c r="H2" s="4" t="s">
        <v>26</v>
      </c>
      <c r="I2" s="4"/>
      <c r="J2" s="4" t="s">
        <v>16</v>
      </c>
      <c r="K2" s="4" t="s">
        <v>17</v>
      </c>
      <c r="L2" s="4" t="s">
        <v>18</v>
      </c>
      <c r="M2" s="4" t="s">
        <v>19</v>
      </c>
      <c r="N2" s="4" t="s">
        <v>20</v>
      </c>
      <c r="O2" s="4" t="s">
        <v>21</v>
      </c>
      <c r="P2" s="4" t="s">
        <v>22</v>
      </c>
      <c r="Q2" s="4" t="s">
        <v>23</v>
      </c>
    </row>
    <row r="3" spans="1:45" x14ac:dyDescent="0.25">
      <c r="B3" t="s">
        <v>44</v>
      </c>
      <c r="C3" s="8"/>
      <c r="D3" s="8"/>
      <c r="E3" s="8">
        <v>471</v>
      </c>
      <c r="F3" s="8"/>
      <c r="G3" s="8">
        <v>487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</row>
    <row r="4" spans="1:45" x14ac:dyDescent="0.25">
      <c r="B4" t="s">
        <v>45</v>
      </c>
      <c r="C4" s="8"/>
      <c r="D4" s="8"/>
      <c r="E4" s="8">
        <v>8105</v>
      </c>
      <c r="F4" s="8"/>
      <c r="G4" s="8">
        <v>8075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</row>
    <row r="5" spans="1:45" x14ac:dyDescent="0.25"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45" x14ac:dyDescent="0.25">
      <c r="B6" t="s">
        <v>46</v>
      </c>
      <c r="C6" s="5"/>
      <c r="D6" s="5"/>
      <c r="E6" s="5">
        <v>1381.9</v>
      </c>
      <c r="F6" s="5"/>
      <c r="G6" s="5">
        <v>1480.6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45" x14ac:dyDescent="0.25">
      <c r="B7" t="s">
        <v>47</v>
      </c>
      <c r="C7" s="5"/>
      <c r="D7" s="5"/>
      <c r="E7" s="5">
        <v>876</v>
      </c>
      <c r="F7" s="5"/>
      <c r="G7" s="5">
        <v>857.1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45" x14ac:dyDescent="0.25">
      <c r="B8" t="s">
        <v>48</v>
      </c>
      <c r="C8" s="5"/>
      <c r="D8" s="5"/>
      <c r="E8" s="5">
        <v>143.1</v>
      </c>
      <c r="F8" s="5"/>
      <c r="G8" s="5">
        <v>150.1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45" x14ac:dyDescent="0.25">
      <c r="B9" t="s">
        <v>49</v>
      </c>
      <c r="C9" s="5"/>
      <c r="D9" s="5"/>
      <c r="E9" s="5">
        <f>73.7+94.8+252.2-305.1</f>
        <v>115.59999999999997</v>
      </c>
      <c r="F9" s="5"/>
      <c r="G9" s="5">
        <f>94.1+321+301.3-344.1</f>
        <v>372.30000000000007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45" x14ac:dyDescent="0.25">
      <c r="B10" s="1" t="s">
        <v>24</v>
      </c>
      <c r="C10" s="6"/>
      <c r="D10" s="6"/>
      <c r="E10" s="6">
        <v>2516.6</v>
      </c>
      <c r="F10" s="6"/>
      <c r="G10" s="6">
        <v>2860.1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45" x14ac:dyDescent="0.25">
      <c r="B11" t="s">
        <v>28</v>
      </c>
      <c r="C11" s="5"/>
      <c r="D11" s="5"/>
      <c r="E11" s="5">
        <v>1399.9</v>
      </c>
      <c r="F11" s="5"/>
      <c r="G11" s="5">
        <v>1633.8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45" x14ac:dyDescent="0.25">
      <c r="B12" t="s">
        <v>29</v>
      </c>
      <c r="C12" s="5"/>
      <c r="D12" s="5"/>
      <c r="E12" s="5">
        <v>17.600000000000001</v>
      </c>
      <c r="F12" s="5"/>
      <c r="G12" s="5">
        <v>4.9000000000000004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45" x14ac:dyDescent="0.25">
      <c r="B13" t="s">
        <v>30</v>
      </c>
      <c r="C13" s="5">
        <f t="shared" ref="C13:F13" si="0">+C10-C11-C12</f>
        <v>0</v>
      </c>
      <c r="D13" s="5">
        <f t="shared" si="0"/>
        <v>0</v>
      </c>
      <c r="E13" s="5">
        <f>+E10-E11-E12</f>
        <v>1099.0999999999999</v>
      </c>
      <c r="F13" s="5">
        <f t="shared" si="0"/>
        <v>0</v>
      </c>
      <c r="G13" s="5">
        <f>+G10-G11-G12</f>
        <v>1221.3999999999999</v>
      </c>
      <c r="H13" s="5">
        <f t="shared" ref="H13" si="1">+H10-H11-H12</f>
        <v>0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45" x14ac:dyDescent="0.25">
      <c r="B14" t="s">
        <v>31</v>
      </c>
      <c r="C14" s="5"/>
      <c r="D14" s="5"/>
      <c r="E14" s="5">
        <v>376.5</v>
      </c>
      <c r="F14" s="5"/>
      <c r="G14" s="5">
        <v>422.8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45" x14ac:dyDescent="0.25">
      <c r="B15" t="s">
        <v>32</v>
      </c>
      <c r="C15" s="5"/>
      <c r="D15" s="5"/>
      <c r="E15" s="5">
        <v>287.10000000000002</v>
      </c>
      <c r="F15" s="5"/>
      <c r="G15" s="5">
        <v>313.60000000000002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45" x14ac:dyDescent="0.25">
      <c r="B16" t="s">
        <v>33</v>
      </c>
      <c r="C16" s="5"/>
      <c r="D16" s="5"/>
      <c r="E16" s="5">
        <v>13</v>
      </c>
      <c r="F16" s="5"/>
      <c r="G16" s="5">
        <v>3.3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2:33" x14ac:dyDescent="0.25">
      <c r="B17" t="s">
        <v>34</v>
      </c>
      <c r="C17" s="5"/>
      <c r="D17" s="5"/>
      <c r="E17" s="5">
        <v>4</v>
      </c>
      <c r="F17" s="5"/>
      <c r="G17" s="5">
        <v>1.9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2:33" x14ac:dyDescent="0.25">
      <c r="B18" t="s">
        <v>35</v>
      </c>
      <c r="C18" s="5"/>
      <c r="D18" s="5"/>
      <c r="E18" s="5">
        <v>0</v>
      </c>
      <c r="F18" s="5"/>
      <c r="G18" s="5">
        <v>-14.5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2:33" x14ac:dyDescent="0.25">
      <c r="B19" t="s">
        <v>36</v>
      </c>
      <c r="C19" s="5">
        <f t="shared" ref="C19:F19" si="2">+C13-SUM(C14:C15)+C16+C17+C18</f>
        <v>0</v>
      </c>
      <c r="D19" s="5">
        <f t="shared" si="2"/>
        <v>0</v>
      </c>
      <c r="E19" s="5">
        <f t="shared" si="2"/>
        <v>452.49999999999989</v>
      </c>
      <c r="F19" s="5">
        <f t="shared" si="2"/>
        <v>0</v>
      </c>
      <c r="G19" s="5">
        <f>+G13-SUM(G14:G15)+G16+G17+G18</f>
        <v>475.69999999999976</v>
      </c>
      <c r="H19" s="5">
        <f t="shared" ref="H19" si="3">+H13-SUM(H14:H15)+H16+H17+H18</f>
        <v>0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2:33" x14ac:dyDescent="0.25">
      <c r="B20" t="s">
        <v>37</v>
      </c>
      <c r="C20" s="5"/>
      <c r="D20" s="5"/>
      <c r="E20" s="5">
        <v>4.0999999999999996</v>
      </c>
      <c r="F20" s="5"/>
      <c r="G20" s="5">
        <v>4.0999999999999996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2:33" x14ac:dyDescent="0.25">
      <c r="B21" t="s">
        <v>38</v>
      </c>
      <c r="C21" s="5"/>
      <c r="D21" s="5"/>
      <c r="E21" s="5">
        <v>40.9</v>
      </c>
      <c r="F21" s="5"/>
      <c r="G21" s="5">
        <v>47.7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2:33" x14ac:dyDescent="0.25">
      <c r="B22" t="s">
        <v>39</v>
      </c>
      <c r="C22" s="5">
        <f t="shared" ref="C22:F22" si="4">+C19+C20-C21</f>
        <v>0</v>
      </c>
      <c r="D22" s="5">
        <f t="shared" si="4"/>
        <v>0</v>
      </c>
      <c r="E22" s="5">
        <f t="shared" si="4"/>
        <v>415.69999999999993</v>
      </c>
      <c r="F22" s="5">
        <f t="shared" si="4"/>
        <v>0</v>
      </c>
      <c r="G22" s="5">
        <f>+G19+G20-G21</f>
        <v>432.0999999999998</v>
      </c>
      <c r="H22" s="5">
        <f t="shared" ref="H22" si="5">+H19+H20-H21</f>
        <v>0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2:33" x14ac:dyDescent="0.25">
      <c r="B23" t="s">
        <v>40</v>
      </c>
      <c r="C23" s="5"/>
      <c r="D23" s="5"/>
      <c r="E23" s="5">
        <v>97.4</v>
      </c>
      <c r="F23" s="5"/>
      <c r="G23" s="5">
        <v>106.7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2:33" x14ac:dyDescent="0.25">
      <c r="B24" t="s">
        <v>41</v>
      </c>
      <c r="C24" s="5"/>
      <c r="D24" s="5"/>
      <c r="E24" s="5">
        <f>+E22-E23</f>
        <v>318.29999999999995</v>
      </c>
      <c r="F24" s="5"/>
      <c r="G24" s="5">
        <f>+G22-G23</f>
        <v>325.39999999999981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2:33" x14ac:dyDescent="0.25">
      <c r="B25" t="s">
        <v>42</v>
      </c>
      <c r="C25" s="5"/>
      <c r="D25" s="5"/>
      <c r="E25" s="5">
        <v>-3.5</v>
      </c>
      <c r="F25" s="5"/>
      <c r="G25" s="5">
        <v>2.5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2:33" x14ac:dyDescent="0.25">
      <c r="B26" s="5" t="s">
        <v>43</v>
      </c>
      <c r="C26" s="5">
        <f t="shared" ref="C26:F26" si="6">+C24-C25</f>
        <v>0</v>
      </c>
      <c r="D26" s="5">
        <f t="shared" si="6"/>
        <v>0</v>
      </c>
      <c r="E26" s="5">
        <f t="shared" si="6"/>
        <v>321.79999999999995</v>
      </c>
      <c r="F26" s="5">
        <f t="shared" si="6"/>
        <v>0</v>
      </c>
      <c r="G26" s="5">
        <f>+G24-G25</f>
        <v>322.89999999999981</v>
      </c>
      <c r="H26" s="5">
        <f t="shared" ref="H26" si="7">+H24-H25</f>
        <v>0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2:33" x14ac:dyDescent="0.25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2:33" x14ac:dyDescent="0.25">
      <c r="B28" t="s">
        <v>27</v>
      </c>
      <c r="C28" s="7" t="e">
        <f t="shared" ref="C28:D28" si="8">+C26/C29</f>
        <v>#DIV/0!</v>
      </c>
      <c r="D28" s="7" t="e">
        <f t="shared" si="8"/>
        <v>#DIV/0!</v>
      </c>
      <c r="E28" s="7">
        <f>+E26/E29</f>
        <v>2.6442070665571071</v>
      </c>
      <c r="F28" s="7" t="e">
        <f t="shared" ref="F28:H28" si="9">+F26/F29</f>
        <v>#DIV/0!</v>
      </c>
      <c r="G28" s="7">
        <f t="shared" si="9"/>
        <v>2.6796680497925296</v>
      </c>
      <c r="H28" s="7" t="e">
        <f t="shared" si="9"/>
        <v>#DIV/0!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2:33" x14ac:dyDescent="0.25">
      <c r="B29" t="s">
        <v>3</v>
      </c>
      <c r="C29" s="5"/>
      <c r="D29" s="5"/>
      <c r="E29" s="5">
        <v>121.7</v>
      </c>
      <c r="F29" s="5"/>
      <c r="G29" s="5">
        <v>120.5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2:33" x14ac:dyDescent="0.25"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2:33" x14ac:dyDescent="0.25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2:33" x14ac:dyDescent="0.25"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3:33" x14ac:dyDescent="0.25"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3:33" x14ac:dyDescent="0.25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3:33" x14ac:dyDescent="0.25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3:33" x14ac:dyDescent="0.25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3:33" x14ac:dyDescent="0.25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3:33" x14ac:dyDescent="0.25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3:33" x14ac:dyDescent="0.25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3:33" x14ac:dyDescent="0.25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3:33" x14ac:dyDescent="0.25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3:33" x14ac:dyDescent="0.25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3:33" x14ac:dyDescent="0.25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3:33" x14ac:dyDescent="0.25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3:33" x14ac:dyDescent="0.25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3:33" x14ac:dyDescent="0.25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3:33" x14ac:dyDescent="0.25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3:33" x14ac:dyDescent="0.25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3:33" x14ac:dyDescent="0.25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3:33" x14ac:dyDescent="0.25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3:33" x14ac:dyDescent="0.25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3:33" x14ac:dyDescent="0.25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3:33" x14ac:dyDescent="0.25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3:33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3:33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3:33" x14ac:dyDescent="0.25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3:33" x14ac:dyDescent="0.25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3:33" x14ac:dyDescent="0.2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3:33" x14ac:dyDescent="0.25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3:33" x14ac:dyDescent="0.25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3:33" x14ac:dyDescent="0.25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3:33" x14ac:dyDescent="0.25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3:33" x14ac:dyDescent="0.25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3:33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3:33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3:33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3:33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3:33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3:33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3:33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3:33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3:33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3:33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3:33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3:33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3:33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3:33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3:33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3:33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3:33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3:33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3:33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3:33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3:33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3:33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3:33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3:33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3:33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3:33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3:33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3:33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3:33" x14ac:dyDescent="0.25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3:33" x14ac:dyDescent="0.2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3:33" x14ac:dyDescent="0.25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3:33" x14ac:dyDescent="0.25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3:33" x14ac:dyDescent="0.25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3:33" x14ac:dyDescent="0.25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3:33" x14ac:dyDescent="0.25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3:33" x14ac:dyDescent="0.25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3:33" x14ac:dyDescent="0.25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3:33" x14ac:dyDescent="0.25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3:33" x14ac:dyDescent="0.25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3:33" x14ac:dyDescent="0.25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3:33" x14ac:dyDescent="0.25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3:33" x14ac:dyDescent="0.25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3:33" x14ac:dyDescent="0.25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3:33" x14ac:dyDescent="0.25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3:33" x14ac:dyDescent="0.25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3:33" x14ac:dyDescent="0.25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3:33" x14ac:dyDescent="0.25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3:33" x14ac:dyDescent="0.25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3:33" x14ac:dyDescent="0.25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3:33" x14ac:dyDescent="0.25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3:33" x14ac:dyDescent="0.2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3:33" x14ac:dyDescent="0.25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3:33" x14ac:dyDescent="0.25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3:33" x14ac:dyDescent="0.25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3:33" x14ac:dyDescent="0.25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3:33" x14ac:dyDescent="0.25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3:33" x14ac:dyDescent="0.25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3:33" x14ac:dyDescent="0.25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3:33" x14ac:dyDescent="0.25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3:33" x14ac:dyDescent="0.25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3:33" x14ac:dyDescent="0.25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3:33" x14ac:dyDescent="0.25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3:33" x14ac:dyDescent="0.25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3:33" x14ac:dyDescent="0.25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3:33" x14ac:dyDescent="0.25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3:33" x14ac:dyDescent="0.25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3:33" x14ac:dyDescent="0.25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3:33" x14ac:dyDescent="0.25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3:33" x14ac:dyDescent="0.25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3:33" x14ac:dyDescent="0.25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3:33" x14ac:dyDescent="0.25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3:33" x14ac:dyDescent="0.25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3:33" x14ac:dyDescent="0.25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3:33" x14ac:dyDescent="0.25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3:33" x14ac:dyDescent="0.25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3:33" x14ac:dyDescent="0.25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3:33" x14ac:dyDescent="0.25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3:33" x14ac:dyDescent="0.25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3:33" x14ac:dyDescent="0.25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3:33" x14ac:dyDescent="0.25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3:33" x14ac:dyDescent="0.25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3:33" x14ac:dyDescent="0.25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3:33" x14ac:dyDescent="0.25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3:33" x14ac:dyDescent="0.25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3:33" x14ac:dyDescent="0.25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3:33" x14ac:dyDescent="0.25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3:33" x14ac:dyDescent="0.25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3:33" x14ac:dyDescent="0.25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3:33" x14ac:dyDescent="0.25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3:33" x14ac:dyDescent="0.25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3:33" x14ac:dyDescent="0.25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3:33" x14ac:dyDescent="0.25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3:33" x14ac:dyDescent="0.25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3:33" x14ac:dyDescent="0.25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3:33" x14ac:dyDescent="0.25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3:33" x14ac:dyDescent="0.25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3:33" x14ac:dyDescent="0.25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3:33" x14ac:dyDescent="0.25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3:33" x14ac:dyDescent="0.25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3:33" x14ac:dyDescent="0.25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3:33" x14ac:dyDescent="0.25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3:33" x14ac:dyDescent="0.25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3:33" x14ac:dyDescent="0.25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3:33" x14ac:dyDescent="0.25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3:33" x14ac:dyDescent="0.25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3:33" x14ac:dyDescent="0.25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3:33" x14ac:dyDescent="0.25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3:33" x14ac:dyDescent="0.25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3:33" x14ac:dyDescent="0.25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3:33" x14ac:dyDescent="0.25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3:33" x14ac:dyDescent="0.25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3:33" x14ac:dyDescent="0.25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3:33" x14ac:dyDescent="0.25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3:33" x14ac:dyDescent="0.25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3:33" x14ac:dyDescent="0.25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3:33" x14ac:dyDescent="0.25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3:33" x14ac:dyDescent="0.25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3:33" x14ac:dyDescent="0.25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3:33" x14ac:dyDescent="0.25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3:33" x14ac:dyDescent="0.25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3:33" x14ac:dyDescent="0.25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3:33" x14ac:dyDescent="0.25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3:33" x14ac:dyDescent="0.25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3:33" x14ac:dyDescent="0.25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3:33" x14ac:dyDescent="0.25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3:33" x14ac:dyDescent="0.25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3:33" x14ac:dyDescent="0.25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3:33" x14ac:dyDescent="0.25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3:33" x14ac:dyDescent="0.25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3:33" x14ac:dyDescent="0.25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3:33" x14ac:dyDescent="0.25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3:33" x14ac:dyDescent="0.25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3:33" x14ac:dyDescent="0.25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3:33" x14ac:dyDescent="0.25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3:33" x14ac:dyDescent="0.25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3:33" x14ac:dyDescent="0.25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3:33" x14ac:dyDescent="0.25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3:33" x14ac:dyDescent="0.25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3:33" x14ac:dyDescent="0.25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3:33" x14ac:dyDescent="0.25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3:33" x14ac:dyDescent="0.25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3:33" x14ac:dyDescent="0.25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3:33" x14ac:dyDescent="0.25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3:33" x14ac:dyDescent="0.25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3:33" x14ac:dyDescent="0.25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3:33" x14ac:dyDescent="0.25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3:33" x14ac:dyDescent="0.25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3:33" x14ac:dyDescent="0.25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3:33" x14ac:dyDescent="0.25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3:33" x14ac:dyDescent="0.25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3:33" x14ac:dyDescent="0.25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3:33" x14ac:dyDescent="0.25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3:33" x14ac:dyDescent="0.25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3:33" x14ac:dyDescent="0.25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3:33" x14ac:dyDescent="0.25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3:33" x14ac:dyDescent="0.25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3:33" x14ac:dyDescent="0.25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3:33" x14ac:dyDescent="0.25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3:33" x14ac:dyDescent="0.25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3:33" x14ac:dyDescent="0.25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3:33" x14ac:dyDescent="0.25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3:33" x14ac:dyDescent="0.25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3:33" x14ac:dyDescent="0.25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3:33" x14ac:dyDescent="0.25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3:33" x14ac:dyDescent="0.25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3:33" x14ac:dyDescent="0.25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3:33" x14ac:dyDescent="0.25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3:33" x14ac:dyDescent="0.25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3:33" x14ac:dyDescent="0.25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3:33" x14ac:dyDescent="0.25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3:33" x14ac:dyDescent="0.25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3:33" x14ac:dyDescent="0.25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3:33" x14ac:dyDescent="0.25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3:33" x14ac:dyDescent="0.25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3:33" x14ac:dyDescent="0.25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3:33" x14ac:dyDescent="0.25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3:33" x14ac:dyDescent="0.25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3:33" x14ac:dyDescent="0.25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3:33" x14ac:dyDescent="0.25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3:33" x14ac:dyDescent="0.25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3:33" x14ac:dyDescent="0.25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3:33" x14ac:dyDescent="0.25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3:33" x14ac:dyDescent="0.25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3:33" x14ac:dyDescent="0.25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3:33" x14ac:dyDescent="0.25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3:33" x14ac:dyDescent="0.25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3:33" x14ac:dyDescent="0.25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3:33" x14ac:dyDescent="0.25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3:33" x14ac:dyDescent="0.25"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3:33" x14ac:dyDescent="0.25"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3:33" x14ac:dyDescent="0.25"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3:33" x14ac:dyDescent="0.25"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3:33" x14ac:dyDescent="0.25"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3:33" x14ac:dyDescent="0.25"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3:33" x14ac:dyDescent="0.25"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3:33" x14ac:dyDescent="0.25"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3:33" x14ac:dyDescent="0.25"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3:33" x14ac:dyDescent="0.25"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3:33" x14ac:dyDescent="0.25"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3:33" x14ac:dyDescent="0.25"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3:33" x14ac:dyDescent="0.25"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3:33" x14ac:dyDescent="0.25"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3:33" x14ac:dyDescent="0.25"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3:33" x14ac:dyDescent="0.25"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3:33" x14ac:dyDescent="0.25"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3:33" x14ac:dyDescent="0.25"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3:33" x14ac:dyDescent="0.25"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3:33" x14ac:dyDescent="0.25"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3:33" x14ac:dyDescent="0.25"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3:33" x14ac:dyDescent="0.25"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3:33" x14ac:dyDescent="0.25"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3:33" x14ac:dyDescent="0.25"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3:33" x14ac:dyDescent="0.25"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3:33" x14ac:dyDescent="0.25"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3:33" x14ac:dyDescent="0.25"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3:33" x14ac:dyDescent="0.25"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3:33" x14ac:dyDescent="0.25"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3:33" x14ac:dyDescent="0.25"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3:33" x14ac:dyDescent="0.25"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3:33" x14ac:dyDescent="0.25"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3:33" x14ac:dyDescent="0.25"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3:33" x14ac:dyDescent="0.25"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3:33" x14ac:dyDescent="0.25"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3:33" x14ac:dyDescent="0.25"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3:33" x14ac:dyDescent="0.25"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3:33" x14ac:dyDescent="0.25"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3:33" x14ac:dyDescent="0.25"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3:33" x14ac:dyDescent="0.25"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3:33" x14ac:dyDescent="0.25"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3:33" x14ac:dyDescent="0.25"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3:33" x14ac:dyDescent="0.25"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3:33" x14ac:dyDescent="0.25"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3:33" x14ac:dyDescent="0.25"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3:33" x14ac:dyDescent="0.25"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3:33" x14ac:dyDescent="0.25"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3:33" x14ac:dyDescent="0.25"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3:33" x14ac:dyDescent="0.25"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3:33" x14ac:dyDescent="0.25"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3:33" x14ac:dyDescent="0.25"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3:33" x14ac:dyDescent="0.25"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3:33" x14ac:dyDescent="0.25"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3:33" x14ac:dyDescent="0.25"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3:33" x14ac:dyDescent="0.25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3:33" x14ac:dyDescent="0.25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3:33" x14ac:dyDescent="0.25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3:33" x14ac:dyDescent="0.25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3:33" x14ac:dyDescent="0.25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3:33" x14ac:dyDescent="0.25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3:33" x14ac:dyDescent="0.25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3:33" x14ac:dyDescent="0.25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3:33" x14ac:dyDescent="0.25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3:33" x14ac:dyDescent="0.25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3:33" x14ac:dyDescent="0.25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3:33" x14ac:dyDescent="0.25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3:33" x14ac:dyDescent="0.25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3:33" x14ac:dyDescent="0.25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3:33" x14ac:dyDescent="0.25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3:33" x14ac:dyDescent="0.25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3:33" x14ac:dyDescent="0.25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3:33" x14ac:dyDescent="0.25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3:33" x14ac:dyDescent="0.25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3:33" x14ac:dyDescent="0.25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3:33" x14ac:dyDescent="0.25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3:33" x14ac:dyDescent="0.25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3:33" x14ac:dyDescent="0.25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3:33" x14ac:dyDescent="0.25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3:33" x14ac:dyDescent="0.25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3:33" x14ac:dyDescent="0.25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3:33" x14ac:dyDescent="0.25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3:33" x14ac:dyDescent="0.25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3:33" x14ac:dyDescent="0.25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3:33" x14ac:dyDescent="0.25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3:33" x14ac:dyDescent="0.25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3:33" x14ac:dyDescent="0.25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3:33" x14ac:dyDescent="0.25"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3:33" x14ac:dyDescent="0.25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3:33" x14ac:dyDescent="0.25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3:33" x14ac:dyDescent="0.25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3:33" x14ac:dyDescent="0.25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3:33" x14ac:dyDescent="0.25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3:33" x14ac:dyDescent="0.25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3:33" x14ac:dyDescent="0.25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3:33" x14ac:dyDescent="0.25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3:33" x14ac:dyDescent="0.25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3:33" x14ac:dyDescent="0.25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3:33" x14ac:dyDescent="0.25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3:33" x14ac:dyDescent="0.25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3:33" x14ac:dyDescent="0.25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3:33" x14ac:dyDescent="0.25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3:33" x14ac:dyDescent="0.25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3:33" x14ac:dyDescent="0.25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3:33" x14ac:dyDescent="0.25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3:33" x14ac:dyDescent="0.25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3:33" x14ac:dyDescent="0.25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3:33" x14ac:dyDescent="0.25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3:33" x14ac:dyDescent="0.25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3:33" x14ac:dyDescent="0.25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3:33" x14ac:dyDescent="0.25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3:33" x14ac:dyDescent="0.25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3:33" x14ac:dyDescent="0.25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3:33" x14ac:dyDescent="0.25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3:33" x14ac:dyDescent="0.25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3:33" x14ac:dyDescent="0.25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3:33" x14ac:dyDescent="0.25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3:33" x14ac:dyDescent="0.25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3:33" x14ac:dyDescent="0.25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3:33" x14ac:dyDescent="0.25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3:33" x14ac:dyDescent="0.25"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3:33" x14ac:dyDescent="0.25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3:33" x14ac:dyDescent="0.25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3:33" x14ac:dyDescent="0.25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3:33" x14ac:dyDescent="0.25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3:33" x14ac:dyDescent="0.25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3:33" x14ac:dyDescent="0.25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3:33" x14ac:dyDescent="0.25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3:33" x14ac:dyDescent="0.25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3:33" x14ac:dyDescent="0.25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3:33" x14ac:dyDescent="0.25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3:33" x14ac:dyDescent="0.25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3:33" x14ac:dyDescent="0.25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3:33" x14ac:dyDescent="0.25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3:33" x14ac:dyDescent="0.25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3:33" x14ac:dyDescent="0.25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3:33" x14ac:dyDescent="0.25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3:33" x14ac:dyDescent="0.25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3:33" x14ac:dyDescent="0.25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3:33" x14ac:dyDescent="0.25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3:33" x14ac:dyDescent="0.25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3:33" x14ac:dyDescent="0.25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3:33" x14ac:dyDescent="0.25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3:33" x14ac:dyDescent="0.25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3:33" x14ac:dyDescent="0.25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3:33" x14ac:dyDescent="0.25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3:33" x14ac:dyDescent="0.25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3:33" x14ac:dyDescent="0.25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3:33" x14ac:dyDescent="0.25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3:33" x14ac:dyDescent="0.25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3:33" x14ac:dyDescent="0.25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3:33" x14ac:dyDescent="0.25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3:33" x14ac:dyDescent="0.25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3:33" x14ac:dyDescent="0.25"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3:33" x14ac:dyDescent="0.25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3:33" x14ac:dyDescent="0.25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3:33" x14ac:dyDescent="0.25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3:33" x14ac:dyDescent="0.25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3:33" x14ac:dyDescent="0.25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3:33" x14ac:dyDescent="0.25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3:33" x14ac:dyDescent="0.25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3:33" x14ac:dyDescent="0.25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3:33" x14ac:dyDescent="0.25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3:33" x14ac:dyDescent="0.25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3:33" x14ac:dyDescent="0.25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3:33" x14ac:dyDescent="0.25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3:33" x14ac:dyDescent="0.25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3:33" x14ac:dyDescent="0.2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3:33" x14ac:dyDescent="0.2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3:33" x14ac:dyDescent="0.2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3:33" x14ac:dyDescent="0.2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3:33" x14ac:dyDescent="0.2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3:33" x14ac:dyDescent="0.2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3:33" x14ac:dyDescent="0.2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3:33" x14ac:dyDescent="0.2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spans="3:33" x14ac:dyDescent="0.2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  <row r="427" spans="3:33" x14ac:dyDescent="0.2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</row>
    <row r="428" spans="3:33" x14ac:dyDescent="0.2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</row>
    <row r="429" spans="3:33" x14ac:dyDescent="0.2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</row>
    <row r="430" spans="3:33" x14ac:dyDescent="0.2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</row>
    <row r="431" spans="3:33" x14ac:dyDescent="0.2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</row>
    <row r="432" spans="3:33" x14ac:dyDescent="0.2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</row>
    <row r="433" spans="3:33" x14ac:dyDescent="0.2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</row>
    <row r="434" spans="3:33" x14ac:dyDescent="0.2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</row>
    <row r="435" spans="3:33" x14ac:dyDescent="0.2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</row>
    <row r="436" spans="3:33" x14ac:dyDescent="0.2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</row>
    <row r="437" spans="3:33" x14ac:dyDescent="0.25"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</row>
    <row r="438" spans="3:33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</row>
    <row r="439" spans="3:33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</row>
    <row r="440" spans="3:33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</row>
    <row r="441" spans="3:33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</row>
    <row r="442" spans="3:33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</row>
    <row r="443" spans="3:33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</row>
    <row r="444" spans="3:33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</row>
    <row r="445" spans="3:33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</row>
    <row r="446" spans="3:33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</row>
    <row r="447" spans="3:33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</row>
    <row r="448" spans="3:33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</row>
    <row r="449" spans="3:33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</row>
    <row r="450" spans="3:33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</row>
    <row r="451" spans="3:33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</row>
    <row r="452" spans="3:33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</row>
    <row r="453" spans="3:33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</row>
    <row r="454" spans="3:33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</row>
    <row r="455" spans="3:33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</row>
    <row r="456" spans="3:33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</row>
    <row r="457" spans="3:33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</row>
    <row r="458" spans="3:33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</row>
    <row r="459" spans="3:33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</row>
    <row r="460" spans="3:33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</row>
    <row r="461" spans="3:33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</row>
    <row r="462" spans="3:33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</row>
    <row r="463" spans="3:33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</row>
    <row r="464" spans="3:33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</row>
    <row r="465" spans="3:33" x14ac:dyDescent="0.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</row>
    <row r="466" spans="3:33" x14ac:dyDescent="0.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</row>
    <row r="467" spans="3:33" x14ac:dyDescent="0.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</row>
    <row r="468" spans="3:33" x14ac:dyDescent="0.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</row>
    <row r="469" spans="3:33" x14ac:dyDescent="0.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</row>
    <row r="470" spans="3:33" x14ac:dyDescent="0.25"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</row>
    <row r="471" spans="3:33" x14ac:dyDescent="0.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</row>
    <row r="472" spans="3:33" x14ac:dyDescent="0.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</row>
    <row r="473" spans="3:33" x14ac:dyDescent="0.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</row>
    <row r="474" spans="3:33" x14ac:dyDescent="0.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</row>
    <row r="475" spans="3:33" x14ac:dyDescent="0.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</row>
    <row r="476" spans="3:33" x14ac:dyDescent="0.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</row>
    <row r="477" spans="3:33" x14ac:dyDescent="0.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</row>
    <row r="478" spans="3:33" x14ac:dyDescent="0.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</row>
    <row r="479" spans="3:33" x14ac:dyDescent="0.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</row>
    <row r="480" spans="3:33" x14ac:dyDescent="0.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</row>
    <row r="481" spans="3:33" x14ac:dyDescent="0.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</row>
    <row r="482" spans="3:33" x14ac:dyDescent="0.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</row>
    <row r="483" spans="3:33" x14ac:dyDescent="0.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</row>
    <row r="484" spans="3:33" x14ac:dyDescent="0.2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</row>
    <row r="485" spans="3:33" x14ac:dyDescent="0.2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</row>
    <row r="486" spans="3:33" x14ac:dyDescent="0.2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</row>
    <row r="487" spans="3:33" x14ac:dyDescent="0.2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</row>
    <row r="488" spans="3:33" x14ac:dyDescent="0.2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</row>
    <row r="489" spans="3:33" x14ac:dyDescent="0.2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</row>
    <row r="490" spans="3:33" x14ac:dyDescent="0.2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</row>
    <row r="491" spans="3:33" x14ac:dyDescent="0.2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</row>
    <row r="492" spans="3:33" x14ac:dyDescent="0.2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</row>
    <row r="493" spans="3:33" x14ac:dyDescent="0.2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</row>
    <row r="494" spans="3:33" x14ac:dyDescent="0.2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</row>
    <row r="495" spans="3:33" x14ac:dyDescent="0.2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</row>
    <row r="496" spans="3:33" x14ac:dyDescent="0.2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</row>
    <row r="497" spans="3:33" x14ac:dyDescent="0.2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</row>
    <row r="498" spans="3:33" x14ac:dyDescent="0.2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</row>
    <row r="499" spans="3:33" x14ac:dyDescent="0.2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</row>
    <row r="500" spans="3:33" x14ac:dyDescent="0.2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</row>
    <row r="501" spans="3:33" x14ac:dyDescent="0.2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</row>
    <row r="502" spans="3:33" x14ac:dyDescent="0.2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</row>
    <row r="503" spans="3:33" x14ac:dyDescent="0.25"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</row>
    <row r="504" spans="3:33" x14ac:dyDescent="0.2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</row>
    <row r="505" spans="3:33" x14ac:dyDescent="0.2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</row>
    <row r="506" spans="3:33" x14ac:dyDescent="0.2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</row>
    <row r="507" spans="3:33" x14ac:dyDescent="0.2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</row>
    <row r="508" spans="3:33" x14ac:dyDescent="0.2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</row>
    <row r="509" spans="3:33" x14ac:dyDescent="0.2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</row>
    <row r="510" spans="3:33" x14ac:dyDescent="0.2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</row>
    <row r="511" spans="3:33" x14ac:dyDescent="0.2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</row>
    <row r="512" spans="3:33" x14ac:dyDescent="0.2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</row>
    <row r="513" spans="3:33" x14ac:dyDescent="0.2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</row>
    <row r="514" spans="3:33" x14ac:dyDescent="0.2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</row>
    <row r="515" spans="3:33" x14ac:dyDescent="0.2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</row>
    <row r="516" spans="3:33" x14ac:dyDescent="0.2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</row>
    <row r="517" spans="3:33" x14ac:dyDescent="0.2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</row>
    <row r="518" spans="3:33" x14ac:dyDescent="0.2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</row>
    <row r="519" spans="3:33" x14ac:dyDescent="0.2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</row>
    <row r="520" spans="3:33" x14ac:dyDescent="0.2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</row>
    <row r="521" spans="3:33" x14ac:dyDescent="0.2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</row>
    <row r="522" spans="3:33" x14ac:dyDescent="0.2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</row>
    <row r="523" spans="3:33" x14ac:dyDescent="0.2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</row>
    <row r="524" spans="3:33" x14ac:dyDescent="0.2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</row>
    <row r="525" spans="3:33" x14ac:dyDescent="0.2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</row>
    <row r="526" spans="3:33" x14ac:dyDescent="0.2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</row>
    <row r="527" spans="3:33" x14ac:dyDescent="0.2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</row>
    <row r="528" spans="3:33" x14ac:dyDescent="0.2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</row>
    <row r="529" spans="3:33" x14ac:dyDescent="0.2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</row>
    <row r="530" spans="3:33" x14ac:dyDescent="0.2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</row>
    <row r="531" spans="3:33" x14ac:dyDescent="0.2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</row>
    <row r="532" spans="3:33" x14ac:dyDescent="0.2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</row>
    <row r="533" spans="3:33" x14ac:dyDescent="0.2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</row>
    <row r="534" spans="3:33" x14ac:dyDescent="0.2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</row>
    <row r="535" spans="3:33" x14ac:dyDescent="0.2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</row>
    <row r="536" spans="3:33" x14ac:dyDescent="0.25"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</row>
    <row r="537" spans="3:33" x14ac:dyDescent="0.2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</row>
    <row r="538" spans="3:33" x14ac:dyDescent="0.2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</row>
    <row r="539" spans="3:33" x14ac:dyDescent="0.2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</row>
    <row r="540" spans="3:33" x14ac:dyDescent="0.2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</row>
    <row r="541" spans="3:33" x14ac:dyDescent="0.2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</row>
    <row r="542" spans="3:33" x14ac:dyDescent="0.2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</row>
    <row r="543" spans="3:33" x14ac:dyDescent="0.2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</row>
    <row r="544" spans="3:33" x14ac:dyDescent="0.2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</row>
    <row r="545" spans="3:33" x14ac:dyDescent="0.2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</row>
    <row r="546" spans="3:33" x14ac:dyDescent="0.2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</row>
    <row r="547" spans="3:33" x14ac:dyDescent="0.2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</row>
    <row r="548" spans="3:33" x14ac:dyDescent="0.2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</row>
    <row r="549" spans="3:33" x14ac:dyDescent="0.2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</row>
    <row r="550" spans="3:33" x14ac:dyDescent="0.2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</row>
    <row r="551" spans="3:33" x14ac:dyDescent="0.2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</row>
    <row r="552" spans="3:33" x14ac:dyDescent="0.2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</row>
    <row r="553" spans="3:33" x14ac:dyDescent="0.2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</row>
    <row r="554" spans="3:33" x14ac:dyDescent="0.2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</row>
    <row r="555" spans="3:33" x14ac:dyDescent="0.2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</row>
    <row r="556" spans="3:33" x14ac:dyDescent="0.2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</row>
    <row r="557" spans="3:33" x14ac:dyDescent="0.2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</row>
    <row r="558" spans="3:33" x14ac:dyDescent="0.2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</row>
    <row r="559" spans="3:33" x14ac:dyDescent="0.2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</row>
    <row r="560" spans="3:33" x14ac:dyDescent="0.2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</row>
    <row r="561" spans="3:33" x14ac:dyDescent="0.2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</row>
    <row r="562" spans="3:33" x14ac:dyDescent="0.2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</row>
    <row r="563" spans="3:33" x14ac:dyDescent="0.2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</row>
    <row r="564" spans="3:33" x14ac:dyDescent="0.2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</row>
    <row r="565" spans="3:33" x14ac:dyDescent="0.2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</row>
    <row r="566" spans="3:33" x14ac:dyDescent="0.2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</row>
    <row r="567" spans="3:33" x14ac:dyDescent="0.2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</row>
    <row r="568" spans="3:33" x14ac:dyDescent="0.2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</row>
    <row r="569" spans="3:33" x14ac:dyDescent="0.25"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</row>
    <row r="570" spans="3:33" x14ac:dyDescent="0.2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</row>
    <row r="571" spans="3:33" x14ac:dyDescent="0.2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</row>
    <row r="572" spans="3:33" x14ac:dyDescent="0.2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</row>
    <row r="573" spans="3:33" x14ac:dyDescent="0.2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</row>
    <row r="574" spans="3:33" x14ac:dyDescent="0.2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</row>
    <row r="575" spans="3:33" x14ac:dyDescent="0.2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</row>
    <row r="576" spans="3:33" x14ac:dyDescent="0.2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</row>
    <row r="577" spans="3:33" x14ac:dyDescent="0.2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</row>
    <row r="578" spans="3:33" x14ac:dyDescent="0.2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</row>
    <row r="579" spans="3:33" x14ac:dyDescent="0.2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</row>
    <row r="580" spans="3:33" x14ac:dyDescent="0.2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</row>
    <row r="581" spans="3:33" x14ac:dyDescent="0.2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</row>
    <row r="582" spans="3:33" x14ac:dyDescent="0.2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</row>
    <row r="583" spans="3:33" x14ac:dyDescent="0.2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</row>
    <row r="584" spans="3:33" x14ac:dyDescent="0.2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</row>
    <row r="585" spans="3:33" x14ac:dyDescent="0.2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</row>
    <row r="586" spans="3:33" x14ac:dyDescent="0.2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</row>
    <row r="587" spans="3:33" x14ac:dyDescent="0.2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</row>
    <row r="588" spans="3:33" x14ac:dyDescent="0.2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</row>
    <row r="589" spans="3:33" x14ac:dyDescent="0.2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</row>
    <row r="590" spans="3:33" x14ac:dyDescent="0.2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</row>
    <row r="591" spans="3:33" x14ac:dyDescent="0.2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</row>
    <row r="592" spans="3:33" x14ac:dyDescent="0.2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</row>
    <row r="593" spans="3:33" x14ac:dyDescent="0.2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</row>
    <row r="594" spans="3:33" x14ac:dyDescent="0.2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</row>
    <row r="595" spans="3:33" x14ac:dyDescent="0.2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</row>
    <row r="596" spans="3:33" x14ac:dyDescent="0.2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</row>
    <row r="597" spans="3:33" x14ac:dyDescent="0.2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</row>
    <row r="598" spans="3:33" x14ac:dyDescent="0.2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</row>
    <row r="599" spans="3:33" x14ac:dyDescent="0.2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</row>
    <row r="600" spans="3:33" x14ac:dyDescent="0.2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</row>
    <row r="601" spans="3:33" x14ac:dyDescent="0.25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</row>
    <row r="602" spans="3:33" x14ac:dyDescent="0.25"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</row>
    <row r="603" spans="3:33" x14ac:dyDescent="0.25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</row>
    <row r="604" spans="3:33" x14ac:dyDescent="0.25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</row>
    <row r="605" spans="3:33" x14ac:dyDescent="0.25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</row>
    <row r="606" spans="3:33" x14ac:dyDescent="0.25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</row>
    <row r="607" spans="3:33" x14ac:dyDescent="0.25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</row>
    <row r="608" spans="3:33" x14ac:dyDescent="0.25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</row>
    <row r="609" spans="3:33" x14ac:dyDescent="0.25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</row>
    <row r="610" spans="3:33" x14ac:dyDescent="0.25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</row>
    <row r="611" spans="3:33" x14ac:dyDescent="0.25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</row>
    <row r="612" spans="3:33" x14ac:dyDescent="0.25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</row>
    <row r="613" spans="3:33" x14ac:dyDescent="0.25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</row>
    <row r="614" spans="3:33" x14ac:dyDescent="0.25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</row>
    <row r="615" spans="3:33" x14ac:dyDescent="0.25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</row>
    <row r="616" spans="3:33" x14ac:dyDescent="0.25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</row>
    <row r="617" spans="3:33" x14ac:dyDescent="0.25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</row>
    <row r="618" spans="3:33" x14ac:dyDescent="0.25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</row>
    <row r="619" spans="3:33" x14ac:dyDescent="0.25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</row>
    <row r="620" spans="3:33" x14ac:dyDescent="0.25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</row>
    <row r="621" spans="3:33" x14ac:dyDescent="0.25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</row>
    <row r="622" spans="3:33" x14ac:dyDescent="0.25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</row>
    <row r="623" spans="3:33" x14ac:dyDescent="0.25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</row>
    <row r="624" spans="3:33" x14ac:dyDescent="0.25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</row>
    <row r="625" spans="3:33" x14ac:dyDescent="0.25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</row>
    <row r="626" spans="3:33" x14ac:dyDescent="0.25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</row>
    <row r="627" spans="3:33" x14ac:dyDescent="0.25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</row>
    <row r="628" spans="3:33" x14ac:dyDescent="0.25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</row>
  </sheetData>
  <hyperlinks>
    <hyperlink ref="A1" location="Main!A1" display="Main" xr:uid="{AC81BA68-B80D-4748-BD23-8E934E37DA38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2025-02-18T12:12:17Z</dcterms:created>
  <dcterms:modified xsi:type="dcterms:W3CDTF">2025-02-18T12:57:07Z</dcterms:modified>
</cp:coreProperties>
</file>