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3F02EC85-FDC4-4550-A925-72C12A9B5821}" xr6:coauthVersionLast="47" xr6:coauthVersionMax="47" xr10:uidLastSave="{00000000-0000-0000-0000-000000000000}"/>
  <bookViews>
    <workbookView xWindow="19095" yWindow="0" windowWidth="19410" windowHeight="20925" activeTab="1" xr2:uid="{4E82A43E-637D-4DBB-91B0-A5D722633EB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5" i="2" l="1"/>
  <c r="P45" i="2"/>
  <c r="O45" i="2"/>
  <c r="N45" i="2"/>
  <c r="M45" i="2"/>
  <c r="Q44" i="2"/>
  <c r="P44" i="2"/>
  <c r="O44" i="2"/>
  <c r="N44" i="2"/>
  <c r="M44" i="2"/>
  <c r="Q43" i="2"/>
  <c r="P43" i="2"/>
  <c r="O43" i="2"/>
  <c r="N43" i="2"/>
  <c r="M43" i="2"/>
  <c r="J44" i="2"/>
  <c r="I44" i="2"/>
  <c r="H44" i="2"/>
  <c r="G44" i="2"/>
  <c r="F44" i="2"/>
  <c r="D44" i="2"/>
  <c r="C44" i="2"/>
  <c r="E44" i="2"/>
  <c r="P42" i="2"/>
  <c r="O42" i="2"/>
  <c r="N42" i="2"/>
  <c r="M42" i="2"/>
  <c r="P41" i="2"/>
  <c r="O41" i="2"/>
  <c r="N41" i="2"/>
  <c r="M41" i="2"/>
  <c r="P40" i="2"/>
  <c r="O40" i="2"/>
  <c r="N40" i="2"/>
  <c r="M40" i="2"/>
  <c r="P39" i="2"/>
  <c r="O39" i="2"/>
  <c r="N39" i="2"/>
  <c r="M39" i="2"/>
  <c r="P38" i="2"/>
  <c r="O38" i="2"/>
  <c r="N38" i="2"/>
  <c r="M38" i="2"/>
  <c r="P37" i="2"/>
  <c r="O37" i="2"/>
  <c r="N37" i="2"/>
  <c r="M37" i="2"/>
  <c r="P36" i="2"/>
  <c r="O36" i="2"/>
  <c r="N36" i="2"/>
  <c r="M36" i="2"/>
  <c r="P35" i="2"/>
  <c r="O35" i="2"/>
  <c r="N35" i="2"/>
  <c r="M35" i="2"/>
  <c r="P34" i="2"/>
  <c r="O34" i="2"/>
  <c r="N34" i="2"/>
  <c r="M34" i="2"/>
  <c r="P33" i="2"/>
  <c r="O33" i="2"/>
  <c r="N33" i="2"/>
  <c r="M33" i="2"/>
  <c r="P32" i="2"/>
  <c r="O32" i="2"/>
  <c r="N32" i="2"/>
  <c r="M32" i="2"/>
  <c r="P31" i="2"/>
  <c r="O31" i="2"/>
  <c r="N31" i="2"/>
  <c r="M31" i="2"/>
  <c r="Q42" i="2"/>
  <c r="Q41" i="2"/>
  <c r="Q40" i="2"/>
  <c r="Q39" i="2"/>
  <c r="Q38" i="2"/>
  <c r="Q37" i="2"/>
  <c r="Q36" i="2"/>
  <c r="Q35" i="2"/>
  <c r="Q34" i="2"/>
  <c r="Q33" i="2"/>
  <c r="Q32" i="2"/>
  <c r="Q31" i="2"/>
  <c r="N28" i="2"/>
  <c r="M28" i="2"/>
  <c r="L28" i="2"/>
  <c r="Q28" i="2"/>
  <c r="P28" i="2"/>
  <c r="O28" i="2"/>
  <c r="O19" i="2"/>
  <c r="Q26" i="2"/>
  <c r="N26" i="2"/>
  <c r="M26" i="2"/>
  <c r="L26" i="2"/>
  <c r="P26" i="2"/>
  <c r="Q24" i="2"/>
  <c r="P24" i="2"/>
  <c r="N24" i="2"/>
  <c r="M24" i="2"/>
  <c r="L24" i="2"/>
  <c r="J24" i="2"/>
  <c r="H24" i="2"/>
  <c r="G24" i="2"/>
  <c r="F24" i="2"/>
  <c r="E24" i="2"/>
  <c r="D24" i="2"/>
  <c r="C24" i="2"/>
  <c r="I24" i="2"/>
  <c r="Q18" i="2"/>
  <c r="P18" i="2"/>
  <c r="O18" i="2"/>
  <c r="O24" i="2" s="1"/>
  <c r="O26" i="2" s="1"/>
  <c r="N18" i="2"/>
  <c r="M18" i="2"/>
  <c r="L18" i="2"/>
  <c r="J18" i="2"/>
  <c r="I18" i="2"/>
  <c r="H18" i="2"/>
  <c r="G18" i="2"/>
  <c r="F18" i="2"/>
  <c r="D18" i="2"/>
  <c r="C18" i="2"/>
  <c r="E18" i="2"/>
  <c r="Q14" i="2"/>
  <c r="Q16" i="2" s="1"/>
  <c r="P14" i="2"/>
  <c r="P16" i="2" s="1"/>
  <c r="O14" i="2"/>
  <c r="O16" i="2" s="1"/>
  <c r="N14" i="2"/>
  <c r="N16" i="2" s="1"/>
  <c r="M14" i="2"/>
  <c r="M16" i="2" s="1"/>
  <c r="L14" i="2"/>
  <c r="L16" i="2" s="1"/>
  <c r="J6" i="1"/>
  <c r="J41" i="2"/>
  <c r="J40" i="2"/>
  <c r="J39" i="2"/>
  <c r="J38" i="2"/>
  <c r="J37" i="2"/>
  <c r="J36" i="2"/>
  <c r="J35" i="2"/>
  <c r="J34" i="2"/>
  <c r="J33" i="2"/>
  <c r="J32" i="2"/>
  <c r="J31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43" i="2"/>
  <c r="G43" i="2"/>
  <c r="F43" i="2"/>
  <c r="E43" i="2"/>
  <c r="D43" i="2"/>
  <c r="C43" i="2"/>
  <c r="I45" i="2"/>
  <c r="I41" i="2"/>
  <c r="I40" i="2"/>
  <c r="I39" i="2"/>
  <c r="I38" i="2"/>
  <c r="I37" i="2"/>
  <c r="I36" i="2"/>
  <c r="I35" i="2"/>
  <c r="I34" i="2"/>
  <c r="I33" i="2"/>
  <c r="I32" i="2"/>
  <c r="I31" i="2"/>
  <c r="J14" i="2"/>
  <c r="J16" i="2" s="1"/>
  <c r="J26" i="2" s="1"/>
  <c r="J28" i="2" s="1"/>
  <c r="H14" i="2"/>
  <c r="H16" i="2" s="1"/>
  <c r="H26" i="2" s="1"/>
  <c r="H28" i="2" s="1"/>
  <c r="G14" i="2"/>
  <c r="G16" i="2" s="1"/>
  <c r="G26" i="2" s="1"/>
  <c r="G28" i="2" s="1"/>
  <c r="F14" i="2"/>
  <c r="F16" i="2" s="1"/>
  <c r="F26" i="2" s="1"/>
  <c r="F28" i="2" s="1"/>
  <c r="E14" i="2"/>
  <c r="E16" i="2" s="1"/>
  <c r="E26" i="2" s="1"/>
  <c r="E28" i="2" s="1"/>
  <c r="D14" i="2"/>
  <c r="D16" i="2" s="1"/>
  <c r="D26" i="2" s="1"/>
  <c r="D28" i="2" s="1"/>
  <c r="C14" i="2"/>
  <c r="C16" i="2" s="1"/>
  <c r="C26" i="2" s="1"/>
  <c r="C28" i="2" s="1"/>
  <c r="I14" i="2"/>
  <c r="I16" i="2" s="1"/>
  <c r="I26" i="2" s="1"/>
  <c r="I28" i="2" s="1"/>
  <c r="J4" i="1"/>
  <c r="J7" i="1" s="1"/>
  <c r="J42" i="2" l="1"/>
  <c r="C45" i="2"/>
  <c r="D45" i="2"/>
  <c r="E45" i="2"/>
  <c r="F45" i="2"/>
  <c r="G45" i="2"/>
  <c r="H45" i="2"/>
  <c r="J43" i="2"/>
  <c r="G42" i="2"/>
  <c r="I42" i="2"/>
  <c r="J45" i="2"/>
  <c r="H42" i="2"/>
  <c r="I43" i="2"/>
</calcChain>
</file>

<file path=xl/sharedStrings.xml><?xml version="1.0" encoding="utf-8"?>
<sst xmlns="http://schemas.openxmlformats.org/spreadsheetml/2006/main" count="72" uniqueCount="68">
  <si>
    <t>PVH Corp</t>
  </si>
  <si>
    <t>numbers in mio USD</t>
  </si>
  <si>
    <t>Price</t>
  </si>
  <si>
    <t>Shares</t>
  </si>
  <si>
    <t>MC</t>
  </si>
  <si>
    <t>Cash</t>
  </si>
  <si>
    <t>Debt</t>
  </si>
  <si>
    <t>EV</t>
  </si>
  <si>
    <t>Q324</t>
  </si>
  <si>
    <t>PVH</t>
  </si>
  <si>
    <t>IR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</si>
  <si>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</si>
  <si>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</si>
  <si>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</si>
  <si>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</si>
  <si>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</si>
  <si>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</si>
  <si>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</si>
  <si>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</si>
  <si>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</t>
  </si>
  <si>
    <t>Sales</t>
  </si>
  <si>
    <t>Advertising and other</t>
  </si>
  <si>
    <t>COGS</t>
  </si>
  <si>
    <t>Gross Profit</t>
  </si>
  <si>
    <t>SGA</t>
  </si>
  <si>
    <t>Pension income</t>
  </si>
  <si>
    <t>Other gains</t>
  </si>
  <si>
    <t>Equity income of affiliates</t>
  </si>
  <si>
    <t>Operating Income</t>
  </si>
  <si>
    <t>Interest Income</t>
  </si>
  <si>
    <t>Interest Expense</t>
  </si>
  <si>
    <t>Pretax Income</t>
  </si>
  <si>
    <t>Tax Expense</t>
  </si>
  <si>
    <t>Net Income</t>
  </si>
  <si>
    <t>EPS</t>
  </si>
  <si>
    <t>Wholesale Revenue</t>
  </si>
  <si>
    <t>Retail Stores Revenue</t>
  </si>
  <si>
    <t>Ecommerce Revenue</t>
  </si>
  <si>
    <t>Tommy Hilfiger North America</t>
  </si>
  <si>
    <t>Tommy Hilfiger International</t>
  </si>
  <si>
    <t>Calvin Klein North America</t>
  </si>
  <si>
    <t>Calvin Klein International</t>
  </si>
  <si>
    <t>Heritage Brands Whole Sale</t>
  </si>
  <si>
    <t>TH North America Growth</t>
  </si>
  <si>
    <t>TH International Growth</t>
  </si>
  <si>
    <t>CK North America Growth</t>
  </si>
  <si>
    <t>CK International Growth</t>
  </si>
  <si>
    <t>Herritage Brands Growth</t>
  </si>
  <si>
    <t>Wholesale Growth</t>
  </si>
  <si>
    <t>Retail Store Growth</t>
  </si>
  <si>
    <t>Ecommerce Growth</t>
  </si>
  <si>
    <t>Net Sales Growth</t>
  </si>
  <si>
    <t>Royalty Growth</t>
  </si>
  <si>
    <t>Ads Growth</t>
  </si>
  <si>
    <t>Revenue Growth</t>
  </si>
  <si>
    <t>Gross Margin</t>
  </si>
  <si>
    <t>Operating Margin</t>
  </si>
  <si>
    <t>Tax Rate</t>
  </si>
  <si>
    <t>Segments</t>
  </si>
  <si>
    <t>Tommy Hilfiger</t>
  </si>
  <si>
    <t>Calvin Klein</t>
  </si>
  <si>
    <t>FY19</t>
  </si>
  <si>
    <t>FY20</t>
  </si>
  <si>
    <t>FY21</t>
  </si>
  <si>
    <t>FY22</t>
  </si>
  <si>
    <t>FY23</t>
  </si>
  <si>
    <t>FY24</t>
  </si>
  <si>
    <t>Royalty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</si>
</sst>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;\(#,##0.0\)"/>
    <numFmt numFmtId="166" formatCode="#,##0.00;\(#,##0.00\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4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3" fillId="0" borderId="0" xfId="2"/>
    <xf numFmtId="9" fontId="0" fillId="0" borderId="0" xfId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5" fontId="0" fillId="0" borderId="0" xfId="0" applyNumberFormat="1"/>
    <xf numFmtId="165" fontId="2" fillId="0" borderId="0" xfId="0" applyNumberFormat="1" applyFont="1"/>
    <xf numFmtId="166" fontId="0" fillId="0" borderId="0" xfId="0" applyNumberForma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vh.com/investor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0AF53-00DD-49E0-9789-00B0461E23A4}">
  <dimension ref="A1:K10"/>
  <sheetViews>
    <sheetView topLeftCell="C1" zoomScale="200" zoomScaleNormal="200" workbookViewId="0">
      <selection activeCell="J2" sqref="J2"/>
    </sheetView>
  </sheetViews>
  <sheetFormatPr defaultRowHeight="15" x14ac:dyDescent="0.25"/>
  <cols>
    <col min="1" max="1" width="3.85546875" customWidth="1"/>
    <col min="2" max="2" width="14.28515625" bestFit="1" customWidth="1"/>
  </cols>
  <sheetData>
    <row r="1" spans="1:11" x14ac:dyDescent="0.25">
      <c r="A1" s="1" t="s">
        <v>0</v>
      </c>
    </row>
    <row r="2" spans="1:11" x14ac:dyDescent="0.25">
      <c r="A2" t="s">
        <v>1</v>
      </c>
      <c r="I2" t="s">
        <v>2</v>
      </c>
      <c r="J2" s="21">
        <v>75.930000000000007</v>
      </c>
    </row>
    <row r="3" spans="1:11" x14ac:dyDescent="0.25">
      <c r="I3" t="s">
        <v>3</v>
      </c>
      <c r="J3" s="19">
        <v>52.636943000000002</v>
      </c>
      <c r="K3" s="4" t="s">
        <v>18</v>
      </c>
    </row>
    <row r="4" spans="1:11" x14ac:dyDescent="0.25">
      <c r="B4" t="s">
        <v>9</v>
      </c>
      <c r="I4" t="s">
        <v>4</v>
      </c>
      <c r="J4" s="19">
        <f>+J2*J3</f>
        <v>3996.7230819900005</v>
      </c>
    </row>
    <row r="5" spans="1:11" x14ac:dyDescent="0.25">
      <c r="B5" s="5" t="s">
        <v>10</v>
      </c>
      <c r="I5" t="s">
        <v>5</v>
      </c>
      <c r="J5" s="19">
        <v>748</v>
      </c>
      <c r="K5" s="4" t="s">
        <v>18</v>
      </c>
    </row>
    <row r="6" spans="1:11" x14ac:dyDescent="0.25">
      <c r="I6" t="s">
        <v>6</v>
      </c>
      <c r="J6" s="19">
        <f>1579.9+0</f>
        <v>1579.9</v>
      </c>
      <c r="K6" s="4" t="s">
        <v>18</v>
      </c>
    </row>
    <row r="7" spans="1:11" x14ac:dyDescent="0.25">
      <c r="B7" s="7" t="s">
        <v>58</v>
      </c>
      <c r="C7" s="8"/>
      <c r="D7" s="8"/>
      <c r="E7" s="9"/>
      <c r="I7" t="s">
        <v>7</v>
      </c>
      <c r="J7" s="19">
        <f>+J4-J5+J6</f>
        <v>4828.6230819900011</v>
      </c>
    </row>
    <row r="8" spans="1:11" x14ac:dyDescent="0.25">
      <c r="B8" s="10" t="s">
        <v>59</v>
      </c>
      <c r="C8" s="11"/>
      <c r="D8" s="11"/>
      <c r="E8" s="12"/>
    </row>
    <row r="9" spans="1:11" x14ac:dyDescent="0.25">
      <c r="B9" s="13" t="s">
        <v>60</v>
      </c>
      <c r="C9" s="14"/>
      <c r="D9" s="14"/>
      <c r="E9" s="15"/>
    </row>
    <row r="10" spans="1:11" x14ac:dyDescent="0.25">
      <c r="B10" s="16"/>
      <c r="C10" s="17"/>
      <c r="D10" s="17"/>
      <c r="E10" s="18"/>
    </row>
  </sheetData>
  <hyperlinks>
    <hyperlink ref="B5" r:id="rId1" xr:uid="{DC6072B6-9981-457D-A8F6-5F209F543F0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290B7-A3DC-4D3A-A9CD-5D107CBCFC5C}">
  <dimension ref="A1:BQ615"/>
  <sheetViews>
    <sheetView tabSelected="1" zoomScale="200" zoomScaleNormal="200" workbookViewId="0">
      <pane xSplit="2" ySplit="2" topLeftCell="M3" activePane="bottomRight" state="frozen"/>
      <selection pane="topRight" activeCell="C1" sqref="C1"/>
      <selection pane="bottomLeft" activeCell="A3" sqref="A3"/>
      <selection pane="bottomRight" activeCell="M1" sqref="M1"/>
    </sheetView>
  </sheetViews>
  <sheetFormatPr defaultRowHeight="15" x14ac:dyDescent="0.25"/>
  <cols>
    <col min="1" max="1" width="5.42578125" bestFit="1" customWidth="1"/>
    <col min="2" max="2" width="27.28515625" customWidth="1"/>
  </cols>
  <sheetData>
    <row r="1" spans="1:69" x14ac:dyDescent="0.25">
      <c r="A1" s="5" t="s">
        <v>11</v>
      </c>
    </row>
    <row r="2" spans="1:69" x14ac:dyDescent="0.25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8</v>
      </c>
      <c r="J2" s="4" t="s">
        <v>18</v>
      </c>
      <c r="L2" s="4" t="s">
        <v>61</v>
      </c>
      <c r="M2" s="4" t="s">
        <v>62</v>
      </c>
      <c r="N2" s="4" t="s">
        <v>63</v>
      </c>
      <c r="O2" s="4" t="s">
        <v>64</v>
      </c>
      <c r="P2" s="4" t="s">
        <v>65</v>
      </c>
      <c r="Q2" s="4" t="s">
        <v>66</v>
      </c>
    </row>
    <row r="3" spans="1:69" x14ac:dyDescent="0.25">
      <c r="B3" t="s">
        <v>38</v>
      </c>
      <c r="C3" s="19"/>
      <c r="D3" s="19"/>
      <c r="E3" s="19">
        <v>359.2</v>
      </c>
      <c r="F3" s="19"/>
      <c r="G3" s="19"/>
      <c r="H3" s="19"/>
      <c r="I3" s="19">
        <v>349.8</v>
      </c>
      <c r="J3" s="19"/>
      <c r="K3" s="19"/>
      <c r="L3" s="19"/>
      <c r="M3" s="19"/>
      <c r="N3" s="19"/>
      <c r="O3" s="19">
        <v>1185</v>
      </c>
      <c r="P3" s="19">
        <v>1262.7</v>
      </c>
      <c r="Q3" s="19">
        <v>1252.8</v>
      </c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</row>
    <row r="4" spans="1:69" x14ac:dyDescent="0.25">
      <c r="B4" t="s">
        <v>39</v>
      </c>
      <c r="C4" s="19"/>
      <c r="D4" s="19"/>
      <c r="E4" s="19">
        <v>850.7</v>
      </c>
      <c r="F4" s="19"/>
      <c r="G4" s="19"/>
      <c r="H4" s="19"/>
      <c r="I4" s="19">
        <v>851.1</v>
      </c>
      <c r="J4" s="19"/>
      <c r="K4" s="19"/>
      <c r="L4" s="19"/>
      <c r="M4" s="19"/>
      <c r="N4" s="19"/>
      <c r="O4" s="19">
        <v>3282.1</v>
      </c>
      <c r="P4" s="19">
        <v>3376.3</v>
      </c>
      <c r="Q4" s="19">
        <v>3142.9</v>
      </c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</row>
    <row r="5" spans="1:69" x14ac:dyDescent="0.25">
      <c r="B5" t="s">
        <v>40</v>
      </c>
      <c r="C5" s="19"/>
      <c r="D5" s="19"/>
      <c r="E5" s="19">
        <v>375.5</v>
      </c>
      <c r="F5" s="19"/>
      <c r="G5" s="19"/>
      <c r="H5" s="19"/>
      <c r="I5" s="19">
        <v>341.8</v>
      </c>
      <c r="J5" s="19"/>
      <c r="K5" s="19"/>
      <c r="L5" s="19"/>
      <c r="M5" s="19"/>
      <c r="N5" s="19"/>
      <c r="O5" s="19">
        <v>1205.5999999999999</v>
      </c>
      <c r="P5" s="19">
        <v>1112.4000000000001</v>
      </c>
      <c r="Q5" s="19">
        <v>1120</v>
      </c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</row>
    <row r="6" spans="1:69" x14ac:dyDescent="0.25">
      <c r="B6" t="s">
        <v>41</v>
      </c>
      <c r="C6" s="19"/>
      <c r="D6" s="19"/>
      <c r="E6" s="19">
        <v>646.70000000000005</v>
      </c>
      <c r="F6" s="19"/>
      <c r="G6" s="19"/>
      <c r="H6" s="19"/>
      <c r="I6" s="19">
        <v>652.1</v>
      </c>
      <c r="J6" s="19"/>
      <c r="K6" s="19"/>
      <c r="L6" s="19"/>
      <c r="M6" s="19"/>
      <c r="N6" s="19"/>
      <c r="O6" s="19">
        <v>2290.3000000000002</v>
      </c>
      <c r="P6" s="19">
        <v>2523</v>
      </c>
      <c r="Q6" s="19">
        <v>2481.4</v>
      </c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</row>
    <row r="7" spans="1:69" x14ac:dyDescent="0.25">
      <c r="B7" t="s">
        <v>42</v>
      </c>
      <c r="C7" s="19"/>
      <c r="D7" s="19"/>
      <c r="E7" s="19">
        <v>130.80000000000001</v>
      </c>
      <c r="F7" s="19"/>
      <c r="G7" s="19"/>
      <c r="H7" s="19"/>
      <c r="I7" s="19">
        <v>60.3</v>
      </c>
      <c r="J7" s="19"/>
      <c r="K7" s="19"/>
      <c r="L7" s="19"/>
      <c r="M7" s="19"/>
      <c r="N7" s="19"/>
      <c r="O7" s="19">
        <v>581.9</v>
      </c>
      <c r="P7" s="19">
        <v>477.4</v>
      </c>
      <c r="Q7" s="19">
        <v>206</v>
      </c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</row>
    <row r="8" spans="1:69" x14ac:dyDescent="0.25">
      <c r="B8" t="s">
        <v>35</v>
      </c>
      <c r="C8" s="19"/>
      <c r="D8" s="19"/>
      <c r="E8" s="19">
        <v>1301.5999999999999</v>
      </c>
      <c r="F8" s="19"/>
      <c r="G8" s="19"/>
      <c r="H8" s="19"/>
      <c r="I8" s="19">
        <v>1203.0999999999999</v>
      </c>
      <c r="J8" s="19"/>
      <c r="K8" s="19"/>
      <c r="L8" s="19"/>
      <c r="M8" s="19"/>
      <c r="N8" s="19"/>
      <c r="O8" s="19">
        <v>4704</v>
      </c>
      <c r="P8" s="19">
        <v>4554.7</v>
      </c>
      <c r="Q8" s="19">
        <v>4108.8</v>
      </c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</row>
    <row r="9" spans="1:69" x14ac:dyDescent="0.25">
      <c r="B9" t="s">
        <v>36</v>
      </c>
      <c r="C9" s="19"/>
      <c r="D9" s="19"/>
      <c r="E9" s="19">
        <v>754.7</v>
      </c>
      <c r="F9" s="19"/>
      <c r="G9" s="19"/>
      <c r="H9" s="19"/>
      <c r="I9" s="19">
        <v>760</v>
      </c>
      <c r="J9" s="19"/>
      <c r="K9" s="19"/>
      <c r="L9" s="19"/>
      <c r="M9" s="19"/>
      <c r="N9" s="19"/>
      <c r="O9" s="19">
        <v>3118.2</v>
      </c>
      <c r="P9" s="19">
        <v>3399.8</v>
      </c>
      <c r="Q9" s="19">
        <v>3348.9</v>
      </c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</row>
    <row r="10" spans="1:69" x14ac:dyDescent="0.25">
      <c r="B10" t="s">
        <v>37</v>
      </c>
      <c r="C10" s="19"/>
      <c r="D10" s="19"/>
      <c r="E10" s="19">
        <v>169.5</v>
      </c>
      <c r="F10" s="19"/>
      <c r="G10" s="19"/>
      <c r="H10" s="19"/>
      <c r="I10" s="19">
        <v>167.9</v>
      </c>
      <c r="J10" s="19"/>
      <c r="K10" s="19"/>
      <c r="L10" s="19"/>
      <c r="M10" s="19"/>
      <c r="N10" s="19"/>
      <c r="O10" s="19">
        <v>722.7</v>
      </c>
      <c r="P10" s="19">
        <v>797.3</v>
      </c>
      <c r="Q10" s="19">
        <v>745.4</v>
      </c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</row>
    <row r="11" spans="1:69" x14ac:dyDescent="0.25">
      <c r="B11" t="s">
        <v>20</v>
      </c>
      <c r="C11" s="19"/>
      <c r="D11" s="19"/>
      <c r="E11" s="19">
        <v>2225.8000000000002</v>
      </c>
      <c r="F11" s="19"/>
      <c r="G11" s="19"/>
      <c r="H11" s="19"/>
      <c r="I11" s="19">
        <v>2131</v>
      </c>
      <c r="J11" s="19"/>
      <c r="K11" s="19"/>
      <c r="L11" s="19"/>
      <c r="M11" s="19"/>
      <c r="N11" s="19"/>
      <c r="O11" s="19">
        <v>8544.9</v>
      </c>
      <c r="P11" s="19">
        <v>8751.7999999999993</v>
      </c>
      <c r="Q11" s="19">
        <v>8203.1</v>
      </c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</row>
    <row r="12" spans="1:69" x14ac:dyDescent="0.25">
      <c r="B12" t="s">
        <v>67</v>
      </c>
      <c r="C12" s="19"/>
      <c r="D12" s="19"/>
      <c r="E12" s="19">
        <v>108</v>
      </c>
      <c r="F12" s="19"/>
      <c r="G12" s="19"/>
      <c r="H12" s="19"/>
      <c r="I12" s="19">
        <v>97.9</v>
      </c>
      <c r="J12" s="19"/>
      <c r="K12" s="19"/>
      <c r="L12" s="19"/>
      <c r="M12" s="19"/>
      <c r="N12" s="19"/>
      <c r="O12" s="19">
        <v>372</v>
      </c>
      <c r="P12" s="19">
        <v>368.2</v>
      </c>
      <c r="Q12" s="19">
        <v>361.2</v>
      </c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</row>
    <row r="13" spans="1:69" x14ac:dyDescent="0.25">
      <c r="B13" t="s">
        <v>21</v>
      </c>
      <c r="C13" s="19"/>
      <c r="D13" s="19"/>
      <c r="E13" s="19">
        <v>29.1</v>
      </c>
      <c r="F13" s="19"/>
      <c r="G13" s="19"/>
      <c r="H13" s="19"/>
      <c r="I13" s="19">
        <v>26.2</v>
      </c>
      <c r="J13" s="19"/>
      <c r="K13" s="19"/>
      <c r="L13" s="19"/>
      <c r="M13" s="19"/>
      <c r="N13" s="19"/>
      <c r="O13" s="19">
        <v>107.3</v>
      </c>
      <c r="P13" s="19">
        <v>97.7</v>
      </c>
      <c r="Q13" s="19">
        <v>88.6</v>
      </c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</row>
    <row r="14" spans="1:69" x14ac:dyDescent="0.25">
      <c r="B14" s="1" t="s">
        <v>19</v>
      </c>
      <c r="C14" s="20">
        <f t="shared" ref="C14:H14" si="0">+SUM(C11:C13)</f>
        <v>0</v>
      </c>
      <c r="D14" s="20">
        <f t="shared" si="0"/>
        <v>0</v>
      </c>
      <c r="E14" s="20">
        <f t="shared" si="0"/>
        <v>2362.9</v>
      </c>
      <c r="F14" s="20">
        <f t="shared" si="0"/>
        <v>0</v>
      </c>
      <c r="G14" s="20">
        <f t="shared" si="0"/>
        <v>0</v>
      </c>
      <c r="H14" s="20">
        <f t="shared" si="0"/>
        <v>0</v>
      </c>
      <c r="I14" s="20">
        <f>+SUM(I11:I13)</f>
        <v>2255.1</v>
      </c>
      <c r="J14" s="20">
        <f t="shared" ref="J14:Q14" si="1">+SUM(J11:J13)</f>
        <v>0</v>
      </c>
      <c r="K14" s="19"/>
      <c r="L14" s="20">
        <f t="shared" si="1"/>
        <v>0</v>
      </c>
      <c r="M14" s="20">
        <f t="shared" si="1"/>
        <v>0</v>
      </c>
      <c r="N14" s="20">
        <f t="shared" si="1"/>
        <v>0</v>
      </c>
      <c r="O14" s="20">
        <f t="shared" si="1"/>
        <v>9024.1999999999989</v>
      </c>
      <c r="P14" s="20">
        <f t="shared" si="1"/>
        <v>9217.7000000000007</v>
      </c>
      <c r="Q14" s="20">
        <f t="shared" si="1"/>
        <v>8652.9000000000015</v>
      </c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</row>
    <row r="15" spans="1:69" x14ac:dyDescent="0.25">
      <c r="B15" t="s">
        <v>22</v>
      </c>
      <c r="C15" s="19"/>
      <c r="D15" s="19"/>
      <c r="E15" s="19">
        <v>1023.5</v>
      </c>
      <c r="F15" s="19"/>
      <c r="G15" s="19"/>
      <c r="H15" s="19"/>
      <c r="I15" s="19">
        <v>938.5</v>
      </c>
      <c r="J15" s="19"/>
      <c r="K15" s="19"/>
      <c r="L15" s="19"/>
      <c r="M15" s="19"/>
      <c r="N15" s="19"/>
      <c r="O15" s="19">
        <v>3901.3</v>
      </c>
      <c r="P15" s="19">
        <v>3854.5</v>
      </c>
      <c r="Q15" s="19">
        <v>3510.4</v>
      </c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</row>
    <row r="16" spans="1:69" x14ac:dyDescent="0.25">
      <c r="B16" t="s">
        <v>23</v>
      </c>
      <c r="C16" s="19">
        <f t="shared" ref="C16:H16" si="2">+C14-C15</f>
        <v>0</v>
      </c>
      <c r="D16" s="19">
        <f t="shared" si="2"/>
        <v>0</v>
      </c>
      <c r="E16" s="19">
        <f t="shared" si="2"/>
        <v>1339.4</v>
      </c>
      <c r="F16" s="19">
        <f t="shared" si="2"/>
        <v>0</v>
      </c>
      <c r="G16" s="19">
        <f t="shared" si="2"/>
        <v>0</v>
      </c>
      <c r="H16" s="19">
        <f t="shared" si="2"/>
        <v>0</v>
      </c>
      <c r="I16" s="19">
        <f>+I14-I15</f>
        <v>1316.6</v>
      </c>
      <c r="J16" s="19">
        <f t="shared" ref="J16" si="3">+J14-J15</f>
        <v>0</v>
      </c>
      <c r="K16" s="19"/>
      <c r="L16" s="19">
        <f t="shared" ref="L16:P16" si="4">+L14-L15</f>
        <v>0</v>
      </c>
      <c r="M16" s="19">
        <f t="shared" si="4"/>
        <v>0</v>
      </c>
      <c r="N16" s="19">
        <f t="shared" si="4"/>
        <v>0</v>
      </c>
      <c r="O16" s="19">
        <f t="shared" si="4"/>
        <v>5122.8999999999987</v>
      </c>
      <c r="P16" s="19">
        <f t="shared" si="4"/>
        <v>5363.2000000000007</v>
      </c>
      <c r="Q16" s="19">
        <f>+Q14-Q15</f>
        <v>5142.5000000000018</v>
      </c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</row>
    <row r="17" spans="2:69" x14ac:dyDescent="0.25">
      <c r="B17" t="s">
        <v>24</v>
      </c>
      <c r="C17" s="19"/>
      <c r="D17" s="19"/>
      <c r="E17" s="19">
        <v>1123.8</v>
      </c>
      <c r="F17" s="19"/>
      <c r="G17" s="19"/>
      <c r="H17" s="19"/>
      <c r="I17" s="19">
        <v>1154</v>
      </c>
      <c r="J17" s="19"/>
      <c r="K17" s="19"/>
      <c r="L17" s="19"/>
      <c r="M17" s="19"/>
      <c r="N17" s="19"/>
      <c r="O17" s="19">
        <v>4377.3999999999996</v>
      </c>
      <c r="P17" s="19">
        <v>4542.6000000000004</v>
      </c>
      <c r="Q17" s="19">
        <v>4411.3</v>
      </c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</row>
    <row r="18" spans="2:69" x14ac:dyDescent="0.25">
      <c r="B18" t="s">
        <v>28</v>
      </c>
      <c r="C18" s="19">
        <f t="shared" ref="C18:D18" si="5">+C16-C17</f>
        <v>0</v>
      </c>
      <c r="D18" s="19">
        <f t="shared" si="5"/>
        <v>0</v>
      </c>
      <c r="E18" s="19">
        <f>+E16-E17</f>
        <v>215.60000000000014</v>
      </c>
      <c r="F18" s="19">
        <f t="shared" ref="F18:J18" si="6">+F16-F17</f>
        <v>0</v>
      </c>
      <c r="G18" s="19">
        <f t="shared" si="6"/>
        <v>0</v>
      </c>
      <c r="H18" s="19">
        <f t="shared" si="6"/>
        <v>0</v>
      </c>
      <c r="I18" s="19">
        <f t="shared" si="6"/>
        <v>162.59999999999991</v>
      </c>
      <c r="J18" s="19">
        <f t="shared" si="6"/>
        <v>0</v>
      </c>
      <c r="K18" s="19"/>
      <c r="L18" s="19">
        <f t="shared" ref="L18" si="7">+L16-L17</f>
        <v>0</v>
      </c>
      <c r="M18" s="19">
        <f t="shared" ref="M18" si="8">+M16-M17</f>
        <v>0</v>
      </c>
      <c r="N18" s="19">
        <f t="shared" ref="N18" si="9">+N16-N17</f>
        <v>0</v>
      </c>
      <c r="O18" s="19">
        <f t="shared" ref="O18" si="10">+O16-O17</f>
        <v>745.49999999999909</v>
      </c>
      <c r="P18" s="19">
        <f t="shared" ref="P18" si="11">+P16-P17</f>
        <v>820.60000000000036</v>
      </c>
      <c r="Q18" s="19">
        <f t="shared" ref="Q18" si="12">+Q16-Q17</f>
        <v>731.20000000000164</v>
      </c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</row>
    <row r="19" spans="2:69" x14ac:dyDescent="0.25">
      <c r="B19" t="s">
        <v>25</v>
      </c>
      <c r="C19" s="19"/>
      <c r="D19" s="19"/>
      <c r="E19" s="19">
        <v>0.5</v>
      </c>
      <c r="F19" s="19"/>
      <c r="G19" s="19"/>
      <c r="H19" s="19"/>
      <c r="I19" s="19">
        <v>0.4</v>
      </c>
      <c r="J19" s="19"/>
      <c r="K19" s="19"/>
      <c r="L19" s="19"/>
      <c r="M19" s="19"/>
      <c r="N19" s="19"/>
      <c r="O19" s="19">
        <f>91.9-417.1</f>
        <v>-325.20000000000005</v>
      </c>
      <c r="P19" s="19">
        <v>47.2</v>
      </c>
      <c r="Q19" s="19">
        <v>-26.6</v>
      </c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</row>
    <row r="20" spans="2:69" x14ac:dyDescent="0.25">
      <c r="B20" t="s">
        <v>26</v>
      </c>
      <c r="C20" s="19"/>
      <c r="D20" s="19"/>
      <c r="E20" s="19">
        <v>0</v>
      </c>
      <c r="F20" s="19"/>
      <c r="G20" s="19"/>
      <c r="H20" s="19"/>
      <c r="I20" s="19">
        <v>9.5</v>
      </c>
      <c r="J20" s="19"/>
      <c r="K20" s="19"/>
      <c r="L20" s="19"/>
      <c r="M20" s="19"/>
      <c r="N20" s="19"/>
      <c r="O20" s="19">
        <v>0</v>
      </c>
      <c r="P20" s="19">
        <v>15.3</v>
      </c>
      <c r="Q20" s="19">
        <v>19.5</v>
      </c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</row>
    <row r="21" spans="2:69" x14ac:dyDescent="0.25">
      <c r="B21" t="s">
        <v>27</v>
      </c>
      <c r="C21" s="19"/>
      <c r="D21" s="19"/>
      <c r="E21" s="19">
        <v>13.7</v>
      </c>
      <c r="F21" s="19"/>
      <c r="G21" s="19"/>
      <c r="H21" s="19"/>
      <c r="I21" s="19">
        <v>10.6</v>
      </c>
      <c r="J21" s="19"/>
      <c r="K21" s="19"/>
      <c r="L21" s="19"/>
      <c r="M21" s="19"/>
      <c r="N21" s="19"/>
      <c r="O21" s="19">
        <v>50.4</v>
      </c>
      <c r="P21" s="19">
        <v>45.7</v>
      </c>
      <c r="Q21" s="19">
        <v>48.2</v>
      </c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</row>
    <row r="22" spans="2:69" x14ac:dyDescent="0.25">
      <c r="B22" t="s">
        <v>30</v>
      </c>
      <c r="C22" s="19"/>
      <c r="D22" s="19"/>
      <c r="E22" s="19">
        <v>24.3</v>
      </c>
      <c r="F22" s="19"/>
      <c r="G22" s="19"/>
      <c r="H22" s="19"/>
      <c r="I22" s="19">
        <v>23</v>
      </c>
      <c r="J22" s="19"/>
      <c r="K22" s="19"/>
      <c r="L22" s="19"/>
      <c r="M22" s="19"/>
      <c r="N22" s="19"/>
      <c r="O22" s="19">
        <v>89.6</v>
      </c>
      <c r="P22" s="19">
        <v>99.3</v>
      </c>
      <c r="Q22" s="19">
        <v>89.8</v>
      </c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</row>
    <row r="23" spans="2:69" x14ac:dyDescent="0.25">
      <c r="B23" t="s">
        <v>29</v>
      </c>
      <c r="C23" s="19"/>
      <c r="D23" s="19"/>
      <c r="E23" s="19">
        <v>2.1</v>
      </c>
      <c r="F23" s="19"/>
      <c r="G23" s="19"/>
      <c r="H23" s="19"/>
      <c r="I23" s="19">
        <v>6.9</v>
      </c>
      <c r="J23" s="19"/>
      <c r="K23" s="19"/>
      <c r="L23" s="19"/>
      <c r="M23" s="19"/>
      <c r="N23" s="19"/>
      <c r="O23" s="19">
        <v>7.1</v>
      </c>
      <c r="P23" s="19">
        <v>11.5</v>
      </c>
      <c r="Q23" s="19">
        <v>23.2</v>
      </c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</row>
    <row r="24" spans="2:69" x14ac:dyDescent="0.25">
      <c r="B24" t="s">
        <v>31</v>
      </c>
      <c r="C24" s="19">
        <f t="shared" ref="C24:H24" si="13">+C18+SUM(C19:C21)-C22+C23</f>
        <v>0</v>
      </c>
      <c r="D24" s="19">
        <f t="shared" si="13"/>
        <v>0</v>
      </c>
      <c r="E24" s="19">
        <f t="shared" si="13"/>
        <v>207.60000000000011</v>
      </c>
      <c r="F24" s="19">
        <f t="shared" si="13"/>
        <v>0</v>
      </c>
      <c r="G24" s="19">
        <f t="shared" si="13"/>
        <v>0</v>
      </c>
      <c r="H24" s="19">
        <f t="shared" si="13"/>
        <v>0</v>
      </c>
      <c r="I24" s="19">
        <f>+I18+SUM(I19:I21)-I22+I23</f>
        <v>166.99999999999991</v>
      </c>
      <c r="J24" s="19">
        <f t="shared" ref="J24" si="14">+J18+SUM(J19:J21)-J22+J23</f>
        <v>0</v>
      </c>
      <c r="K24" s="19"/>
      <c r="L24" s="19">
        <f t="shared" ref="L24" si="15">+L18+SUM(L19:L21)-L22+L23</f>
        <v>0</v>
      </c>
      <c r="M24" s="19">
        <f t="shared" ref="M24" si="16">+M18+SUM(M19:M21)-M22+M23</f>
        <v>0</v>
      </c>
      <c r="N24" s="19">
        <f t="shared" ref="N24" si="17">+N18+SUM(N19:N21)-N22+N23</f>
        <v>0</v>
      </c>
      <c r="O24" s="19">
        <f t="shared" ref="O24" si="18">+O18+SUM(O19:O21)-O22+O23</f>
        <v>388.19999999999902</v>
      </c>
      <c r="P24" s="19">
        <f t="shared" ref="P24" si="19">+P18+SUM(P19:P21)-P22+P23</f>
        <v>841.00000000000045</v>
      </c>
      <c r="Q24" s="19">
        <f t="shared" ref="Q24" si="20">+Q18+SUM(Q19:Q21)-Q22+Q23</f>
        <v>705.70000000000175</v>
      </c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</row>
    <row r="25" spans="2:69" x14ac:dyDescent="0.25">
      <c r="B25" t="s">
        <v>32</v>
      </c>
      <c r="C25" s="19"/>
      <c r="D25" s="19"/>
      <c r="E25" s="19">
        <v>46</v>
      </c>
      <c r="F25" s="19"/>
      <c r="G25" s="19"/>
      <c r="H25" s="19"/>
      <c r="I25" s="19">
        <v>35.1</v>
      </c>
      <c r="J25" s="19"/>
      <c r="K25" s="19"/>
      <c r="L25" s="19"/>
      <c r="M25" s="19"/>
      <c r="N25" s="19"/>
      <c r="O25" s="19">
        <v>187.8</v>
      </c>
      <c r="P25" s="19">
        <v>117.4</v>
      </c>
      <c r="Q25" s="19">
        <v>107.2</v>
      </c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</row>
    <row r="26" spans="2:69" x14ac:dyDescent="0.25">
      <c r="B26" t="s">
        <v>33</v>
      </c>
      <c r="C26" s="19">
        <f t="shared" ref="C26:H26" si="21">+C24-C25</f>
        <v>0</v>
      </c>
      <c r="D26" s="19">
        <f t="shared" si="21"/>
        <v>0</v>
      </c>
      <c r="E26" s="19">
        <f t="shared" si="21"/>
        <v>161.60000000000011</v>
      </c>
      <c r="F26" s="19">
        <f t="shared" si="21"/>
        <v>0</v>
      </c>
      <c r="G26" s="19">
        <f t="shared" si="21"/>
        <v>0</v>
      </c>
      <c r="H26" s="19">
        <f t="shared" si="21"/>
        <v>0</v>
      </c>
      <c r="I26" s="19">
        <f>+I24-I25</f>
        <v>131.89999999999992</v>
      </c>
      <c r="J26" s="19">
        <f t="shared" ref="J26" si="22">+J24-J25</f>
        <v>0</v>
      </c>
      <c r="K26" s="19"/>
      <c r="L26" s="19">
        <f t="shared" ref="L26:O26" si="23">+L24-L25</f>
        <v>0</v>
      </c>
      <c r="M26" s="19">
        <f t="shared" si="23"/>
        <v>0</v>
      </c>
      <c r="N26" s="19">
        <f t="shared" si="23"/>
        <v>0</v>
      </c>
      <c r="O26" s="19">
        <f t="shared" si="23"/>
        <v>200.39999999999901</v>
      </c>
      <c r="P26" s="19">
        <f>+P24-P25</f>
        <v>723.60000000000048</v>
      </c>
      <c r="Q26" s="19">
        <f t="shared" ref="Q26" si="24">+Q24-Q25</f>
        <v>598.50000000000171</v>
      </c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</row>
    <row r="27" spans="2:69" x14ac:dyDescent="0.25"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</row>
    <row r="28" spans="2:69" x14ac:dyDescent="0.25">
      <c r="B28" t="s">
        <v>34</v>
      </c>
      <c r="C28" s="3" t="e">
        <f t="shared" ref="C28:D28" si="25">+C26/C29</f>
        <v>#DIV/0!</v>
      </c>
      <c r="D28" s="3" t="e">
        <f t="shared" si="25"/>
        <v>#DIV/0!</v>
      </c>
      <c r="E28" s="3">
        <f>+E26/E29</f>
        <v>2.6799336650082939</v>
      </c>
      <c r="F28" s="3" t="e">
        <f t="shared" ref="F28:J28" si="26">+F26/F29</f>
        <v>#DIV/0!</v>
      </c>
      <c r="G28" s="3" t="e">
        <f t="shared" si="26"/>
        <v>#DIV/0!</v>
      </c>
      <c r="H28" s="3" t="e">
        <f t="shared" si="26"/>
        <v>#DIV/0!</v>
      </c>
      <c r="I28" s="3">
        <f t="shared" si="26"/>
        <v>2.3637992831541204</v>
      </c>
      <c r="J28" s="3" t="e">
        <f t="shared" si="26"/>
        <v>#DIV/0!</v>
      </c>
      <c r="K28" s="3"/>
      <c r="L28" s="2" t="e">
        <f t="shared" ref="L28:N28" si="27">+L26/L29</f>
        <v>#DIV/0!</v>
      </c>
      <c r="M28" s="2" t="e">
        <f t="shared" si="27"/>
        <v>#DIV/0!</v>
      </c>
      <c r="N28" s="2" t="e">
        <f t="shared" si="27"/>
        <v>#DIV/0!</v>
      </c>
      <c r="O28" s="2">
        <f>+O26/O29</f>
        <v>3.0502283105022681</v>
      </c>
      <c r="P28" s="2">
        <f t="shared" ref="P28:Q28" si="28">+P26/P29</f>
        <v>11.86229508196722</v>
      </c>
      <c r="Q28" s="2">
        <f t="shared" si="28"/>
        <v>10.68750000000003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 spans="2:69" x14ac:dyDescent="0.25">
      <c r="B29" t="s">
        <v>3</v>
      </c>
      <c r="C29" s="3"/>
      <c r="D29" s="3"/>
      <c r="E29" s="3">
        <v>60.3</v>
      </c>
      <c r="F29" s="3"/>
      <c r="G29" s="3"/>
      <c r="H29" s="3"/>
      <c r="I29" s="3">
        <v>55.8</v>
      </c>
      <c r="J29" s="3"/>
      <c r="K29" s="3"/>
      <c r="L29" s="3"/>
      <c r="M29" s="3"/>
      <c r="N29" s="3"/>
      <c r="O29" s="3">
        <v>65.7</v>
      </c>
      <c r="P29" s="3">
        <v>61</v>
      </c>
      <c r="Q29" s="3">
        <v>56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</row>
    <row r="30" spans="2:69" x14ac:dyDescent="0.25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</row>
    <row r="31" spans="2:69" x14ac:dyDescent="0.25">
      <c r="B31" t="s">
        <v>43</v>
      </c>
      <c r="C31" s="3"/>
      <c r="D31" s="3"/>
      <c r="E31" s="3"/>
      <c r="F31" s="3"/>
      <c r="G31" s="6" t="e">
        <f>+G3/C3-1</f>
        <v>#DIV/0!</v>
      </c>
      <c r="H31" s="6" t="e">
        <f>+H3/D3-1</f>
        <v>#DIV/0!</v>
      </c>
      <c r="I31" s="6">
        <f>+I3/E3-1</f>
        <v>-2.6169265033407552E-2</v>
      </c>
      <c r="J31" s="6" t="e">
        <f>+J3/F3-1</f>
        <v>#DIV/0!</v>
      </c>
      <c r="K31" s="3"/>
      <c r="L31" s="3"/>
      <c r="M31" s="6" t="e">
        <f t="shared" ref="M31:Q42" si="29">+M3/L3-1</f>
        <v>#DIV/0!</v>
      </c>
      <c r="N31" s="6" t="e">
        <f t="shared" si="29"/>
        <v>#DIV/0!</v>
      </c>
      <c r="O31" s="6" t="e">
        <f t="shared" si="29"/>
        <v>#DIV/0!</v>
      </c>
      <c r="P31" s="6">
        <f t="shared" si="29"/>
        <v>6.5569620253164596E-2</v>
      </c>
      <c r="Q31" s="6">
        <f>+Q3/P3-1</f>
        <v>-7.8403421240200721E-3</v>
      </c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</row>
    <row r="32" spans="2:69" x14ac:dyDescent="0.25">
      <c r="B32" t="s">
        <v>44</v>
      </c>
      <c r="C32" s="3"/>
      <c r="D32" s="3"/>
      <c r="E32" s="3"/>
      <c r="F32" s="3"/>
      <c r="G32" s="6" t="e">
        <f>+G4/C4-1</f>
        <v>#DIV/0!</v>
      </c>
      <c r="H32" s="6" t="e">
        <f>+H4/D4-1</f>
        <v>#DIV/0!</v>
      </c>
      <c r="I32" s="6">
        <f>+I4/E4-1</f>
        <v>4.7020101093209199E-4</v>
      </c>
      <c r="J32" s="6" t="e">
        <f>+J4/F4-1</f>
        <v>#DIV/0!</v>
      </c>
      <c r="K32" s="3"/>
      <c r="L32" s="3"/>
      <c r="M32" s="6" t="e">
        <f t="shared" si="29"/>
        <v>#DIV/0!</v>
      </c>
      <c r="N32" s="6" t="e">
        <f t="shared" si="29"/>
        <v>#DIV/0!</v>
      </c>
      <c r="O32" s="6" t="e">
        <f t="shared" si="29"/>
        <v>#DIV/0!</v>
      </c>
      <c r="P32" s="6">
        <f t="shared" si="29"/>
        <v>2.8701136467505606E-2</v>
      </c>
      <c r="Q32" s="6">
        <f t="shared" ref="Q32:Q42" si="30">+Q4/P4-1</f>
        <v>-6.9128928116577337E-2</v>
      </c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</row>
    <row r="33" spans="2:43" x14ac:dyDescent="0.25">
      <c r="B33" t="s">
        <v>45</v>
      </c>
      <c r="C33" s="3"/>
      <c r="D33" s="3"/>
      <c r="E33" s="3"/>
      <c r="F33" s="3"/>
      <c r="G33" s="6" t="e">
        <f>+G5/C5-1</f>
        <v>#DIV/0!</v>
      </c>
      <c r="H33" s="6" t="e">
        <f>+H5/D5-1</f>
        <v>#DIV/0!</v>
      </c>
      <c r="I33" s="6">
        <f>+I5/E5-1</f>
        <v>-8.9747003994673724E-2</v>
      </c>
      <c r="J33" s="6" t="e">
        <f>+J5/F5-1</f>
        <v>#DIV/0!</v>
      </c>
      <c r="K33" s="3"/>
      <c r="L33" s="3"/>
      <c r="M33" s="6" t="e">
        <f t="shared" si="29"/>
        <v>#DIV/0!</v>
      </c>
      <c r="N33" s="6" t="e">
        <f t="shared" si="29"/>
        <v>#DIV/0!</v>
      </c>
      <c r="O33" s="6" t="e">
        <f t="shared" si="29"/>
        <v>#DIV/0!</v>
      </c>
      <c r="P33" s="6">
        <f t="shared" si="29"/>
        <v>-7.7305905773058958E-2</v>
      </c>
      <c r="Q33" s="6">
        <f t="shared" si="30"/>
        <v>6.832074793239773E-3</v>
      </c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</row>
    <row r="34" spans="2:43" x14ac:dyDescent="0.25">
      <c r="B34" t="s">
        <v>46</v>
      </c>
      <c r="C34" s="3"/>
      <c r="D34" s="3"/>
      <c r="E34" s="3"/>
      <c r="F34" s="3"/>
      <c r="G34" s="6" t="e">
        <f>+G6/C6-1</f>
        <v>#DIV/0!</v>
      </c>
      <c r="H34" s="6" t="e">
        <f>+H6/D6-1</f>
        <v>#DIV/0!</v>
      </c>
      <c r="I34" s="6">
        <f>+I6/E6-1</f>
        <v>8.3500850471625032E-3</v>
      </c>
      <c r="J34" s="6" t="e">
        <f>+J6/F6-1</f>
        <v>#DIV/0!</v>
      </c>
      <c r="K34" s="3"/>
      <c r="L34" s="3"/>
      <c r="M34" s="6" t="e">
        <f t="shared" si="29"/>
        <v>#DIV/0!</v>
      </c>
      <c r="N34" s="6" t="e">
        <f t="shared" si="29"/>
        <v>#DIV/0!</v>
      </c>
      <c r="O34" s="6" t="e">
        <f t="shared" si="29"/>
        <v>#DIV/0!</v>
      </c>
      <c r="P34" s="6">
        <f t="shared" si="29"/>
        <v>0.10160241016460714</v>
      </c>
      <c r="Q34" s="6">
        <f t="shared" si="30"/>
        <v>-1.6488307570352689E-2</v>
      </c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</row>
    <row r="35" spans="2:43" x14ac:dyDescent="0.25">
      <c r="B35" t="s">
        <v>47</v>
      </c>
      <c r="C35" s="3"/>
      <c r="D35" s="3"/>
      <c r="E35" s="3"/>
      <c r="F35" s="3"/>
      <c r="G35" s="6" t="e">
        <f>+G7/C7-1</f>
        <v>#DIV/0!</v>
      </c>
      <c r="H35" s="6" t="e">
        <f>+H7/D7-1</f>
        <v>#DIV/0!</v>
      </c>
      <c r="I35" s="6">
        <f>+I7/E7-1</f>
        <v>-0.53899082568807344</v>
      </c>
      <c r="J35" s="6" t="e">
        <f>+J7/F7-1</f>
        <v>#DIV/0!</v>
      </c>
      <c r="K35" s="3"/>
      <c r="L35" s="3"/>
      <c r="M35" s="6" t="e">
        <f t="shared" si="29"/>
        <v>#DIV/0!</v>
      </c>
      <c r="N35" s="6" t="e">
        <f t="shared" si="29"/>
        <v>#DIV/0!</v>
      </c>
      <c r="O35" s="6" t="e">
        <f t="shared" si="29"/>
        <v>#DIV/0!</v>
      </c>
      <c r="P35" s="6">
        <f t="shared" si="29"/>
        <v>-0.17958412098298682</v>
      </c>
      <c r="Q35" s="6">
        <f t="shared" si="30"/>
        <v>-0.56849602010892331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</row>
    <row r="36" spans="2:43" x14ac:dyDescent="0.25">
      <c r="B36" t="s">
        <v>48</v>
      </c>
      <c r="C36" s="3"/>
      <c r="D36" s="3"/>
      <c r="E36" s="3"/>
      <c r="F36" s="3"/>
      <c r="G36" s="6" t="e">
        <f>+G8/C8-1</f>
        <v>#DIV/0!</v>
      </c>
      <c r="H36" s="6" t="e">
        <f>+H8/D8-1</f>
        <v>#DIV/0!</v>
      </c>
      <c r="I36" s="6">
        <f>+I8/E8-1</f>
        <v>-7.5676090964966192E-2</v>
      </c>
      <c r="J36" s="6" t="e">
        <f>+J8/F8-1</f>
        <v>#DIV/0!</v>
      </c>
      <c r="K36" s="3"/>
      <c r="L36" s="3"/>
      <c r="M36" s="6" t="e">
        <f t="shared" si="29"/>
        <v>#DIV/0!</v>
      </c>
      <c r="N36" s="6" t="e">
        <f t="shared" si="29"/>
        <v>#DIV/0!</v>
      </c>
      <c r="O36" s="6" t="e">
        <f t="shared" si="29"/>
        <v>#DIV/0!</v>
      </c>
      <c r="P36" s="6">
        <f t="shared" si="29"/>
        <v>-3.1738945578231315E-2</v>
      </c>
      <c r="Q36" s="6">
        <f t="shared" si="30"/>
        <v>-9.7898873690912658E-2</v>
      </c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</row>
    <row r="37" spans="2:43" x14ac:dyDescent="0.25">
      <c r="B37" t="s">
        <v>49</v>
      </c>
      <c r="C37" s="3"/>
      <c r="D37" s="3"/>
      <c r="E37" s="3"/>
      <c r="F37" s="3"/>
      <c r="G37" s="6" t="e">
        <f>+G9/C9-1</f>
        <v>#DIV/0!</v>
      </c>
      <c r="H37" s="6" t="e">
        <f>+H9/D9-1</f>
        <v>#DIV/0!</v>
      </c>
      <c r="I37" s="6">
        <f>+I9/E9-1</f>
        <v>7.0226580098051716E-3</v>
      </c>
      <c r="J37" s="6" t="e">
        <f>+J9/F9-1</f>
        <v>#DIV/0!</v>
      </c>
      <c r="K37" s="3"/>
      <c r="L37" s="3"/>
      <c r="M37" s="6" t="e">
        <f t="shared" si="29"/>
        <v>#DIV/0!</v>
      </c>
      <c r="N37" s="6" t="e">
        <f t="shared" si="29"/>
        <v>#DIV/0!</v>
      </c>
      <c r="O37" s="6" t="e">
        <f t="shared" si="29"/>
        <v>#DIV/0!</v>
      </c>
      <c r="P37" s="6">
        <f t="shared" si="29"/>
        <v>9.0308511320633889E-2</v>
      </c>
      <c r="Q37" s="6">
        <f t="shared" si="30"/>
        <v>-1.4971468909935948E-2</v>
      </c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</row>
    <row r="38" spans="2:43" x14ac:dyDescent="0.25">
      <c r="B38" t="s">
        <v>50</v>
      </c>
      <c r="C38" s="3"/>
      <c r="D38" s="3"/>
      <c r="E38" s="3"/>
      <c r="F38" s="3"/>
      <c r="G38" s="6" t="e">
        <f>+G10/C10-1</f>
        <v>#DIV/0!</v>
      </c>
      <c r="H38" s="6" t="e">
        <f>+H10/D10-1</f>
        <v>#DIV/0!</v>
      </c>
      <c r="I38" s="6">
        <f>+I10/E10-1</f>
        <v>-9.4395280235988199E-3</v>
      </c>
      <c r="J38" s="6" t="e">
        <f>+J10/F10-1</f>
        <v>#DIV/0!</v>
      </c>
      <c r="K38" s="3"/>
      <c r="L38" s="3"/>
      <c r="M38" s="6" t="e">
        <f t="shared" si="29"/>
        <v>#DIV/0!</v>
      </c>
      <c r="N38" s="6" t="e">
        <f t="shared" si="29"/>
        <v>#DIV/0!</v>
      </c>
      <c r="O38" s="6" t="e">
        <f t="shared" si="29"/>
        <v>#DIV/0!</v>
      </c>
      <c r="P38" s="6">
        <f t="shared" si="29"/>
        <v>0.10322402103224015</v>
      </c>
      <c r="Q38" s="6">
        <f t="shared" si="30"/>
        <v>-6.5094694594255542E-2</v>
      </c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</row>
    <row r="39" spans="2:43" x14ac:dyDescent="0.25">
      <c r="B39" t="s">
        <v>51</v>
      </c>
      <c r="C39" s="3"/>
      <c r="D39" s="3"/>
      <c r="E39" s="3"/>
      <c r="F39" s="3"/>
      <c r="G39" s="6" t="e">
        <f>+G11/C11-1</f>
        <v>#DIV/0!</v>
      </c>
      <c r="H39" s="6" t="e">
        <f>+H11/D11-1</f>
        <v>#DIV/0!</v>
      </c>
      <c r="I39" s="6">
        <f>+I11/E11-1</f>
        <v>-4.2591427801240034E-2</v>
      </c>
      <c r="J39" s="6" t="e">
        <f>+J11/F11-1</f>
        <v>#DIV/0!</v>
      </c>
      <c r="K39" s="3"/>
      <c r="L39" s="3"/>
      <c r="M39" s="6" t="e">
        <f t="shared" si="29"/>
        <v>#DIV/0!</v>
      </c>
      <c r="N39" s="6" t="e">
        <f t="shared" si="29"/>
        <v>#DIV/0!</v>
      </c>
      <c r="O39" s="6" t="e">
        <f t="shared" si="29"/>
        <v>#DIV/0!</v>
      </c>
      <c r="P39" s="6">
        <f t="shared" si="29"/>
        <v>2.4213273414551262E-2</v>
      </c>
      <c r="Q39" s="6">
        <f t="shared" si="30"/>
        <v>-6.2695674032770321E-2</v>
      </c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</row>
    <row r="40" spans="2:43" x14ac:dyDescent="0.25">
      <c r="B40" t="s">
        <v>52</v>
      </c>
      <c r="C40" s="3"/>
      <c r="D40" s="3"/>
      <c r="E40" s="3"/>
      <c r="F40" s="3"/>
      <c r="G40" s="6" t="e">
        <f>+G12/C12-1</f>
        <v>#DIV/0!</v>
      </c>
      <c r="H40" s="6" t="e">
        <f>+H12/D12-1</f>
        <v>#DIV/0!</v>
      </c>
      <c r="I40" s="6">
        <f>+I12/E12-1</f>
        <v>-9.3518518518518445E-2</v>
      </c>
      <c r="J40" s="6" t="e">
        <f>+J12/F12-1</f>
        <v>#DIV/0!</v>
      </c>
      <c r="K40" s="3"/>
      <c r="L40" s="3"/>
      <c r="M40" s="6" t="e">
        <f t="shared" si="29"/>
        <v>#DIV/0!</v>
      </c>
      <c r="N40" s="6" t="e">
        <f t="shared" si="29"/>
        <v>#DIV/0!</v>
      </c>
      <c r="O40" s="6" t="e">
        <f t="shared" si="29"/>
        <v>#DIV/0!</v>
      </c>
      <c r="P40" s="6">
        <f t="shared" si="29"/>
        <v>-1.0215053763440896E-2</v>
      </c>
      <c r="Q40" s="6">
        <f t="shared" si="30"/>
        <v>-1.9011406844106515E-2</v>
      </c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</row>
    <row r="41" spans="2:43" x14ac:dyDescent="0.25">
      <c r="B41" t="s">
        <v>53</v>
      </c>
      <c r="C41" s="3"/>
      <c r="D41" s="3"/>
      <c r="E41" s="3"/>
      <c r="F41" s="3"/>
      <c r="G41" s="6" t="e">
        <f>+G13/C13-1</f>
        <v>#DIV/0!</v>
      </c>
      <c r="H41" s="6" t="e">
        <f>+H13/D13-1</f>
        <v>#DIV/0!</v>
      </c>
      <c r="I41" s="6">
        <f>+I13/E13-1</f>
        <v>-9.9656357388316241E-2</v>
      </c>
      <c r="J41" s="6" t="e">
        <f>+J13/F13-1</f>
        <v>#DIV/0!</v>
      </c>
      <c r="K41" s="3"/>
      <c r="L41" s="3"/>
      <c r="M41" s="6" t="e">
        <f t="shared" si="29"/>
        <v>#DIV/0!</v>
      </c>
      <c r="N41" s="6" t="e">
        <f t="shared" si="29"/>
        <v>#DIV/0!</v>
      </c>
      <c r="O41" s="6" t="e">
        <f t="shared" si="29"/>
        <v>#DIV/0!</v>
      </c>
      <c r="P41" s="6">
        <f t="shared" si="29"/>
        <v>-8.9468779123951458E-2</v>
      </c>
      <c r="Q41" s="6">
        <f t="shared" si="30"/>
        <v>-9.3142272262026649E-2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</row>
    <row r="42" spans="2:43" x14ac:dyDescent="0.25">
      <c r="B42" t="s">
        <v>54</v>
      </c>
      <c r="C42" s="3"/>
      <c r="D42" s="3"/>
      <c r="E42" s="3"/>
      <c r="F42" s="3"/>
      <c r="G42" s="6" t="e">
        <f>+G14/C14-1</f>
        <v>#DIV/0!</v>
      </c>
      <c r="H42" s="6" t="e">
        <f>+H14/D14-1</f>
        <v>#DIV/0!</v>
      </c>
      <c r="I42" s="6">
        <f>+I14/E14-1</f>
        <v>-4.5621905285877618E-2</v>
      </c>
      <c r="J42" s="6" t="e">
        <f>+J14/F14-1</f>
        <v>#DIV/0!</v>
      </c>
      <c r="K42" s="3"/>
      <c r="L42" s="3"/>
      <c r="M42" s="6" t="e">
        <f t="shared" si="29"/>
        <v>#DIV/0!</v>
      </c>
      <c r="N42" s="6" t="e">
        <f t="shared" si="29"/>
        <v>#DIV/0!</v>
      </c>
      <c r="O42" s="6" t="e">
        <f t="shared" si="29"/>
        <v>#DIV/0!</v>
      </c>
      <c r="P42" s="6">
        <f t="shared" si="29"/>
        <v>2.1442343919682916E-2</v>
      </c>
      <c r="Q42" s="6">
        <f t="shared" si="30"/>
        <v>-6.127341961660715E-2</v>
      </c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</row>
    <row r="43" spans="2:43" x14ac:dyDescent="0.25">
      <c r="B43" t="s">
        <v>55</v>
      </c>
      <c r="C43" s="6" t="e">
        <f>+C16/C14</f>
        <v>#DIV/0!</v>
      </c>
      <c r="D43" s="6" t="e">
        <f>+D16/D14</f>
        <v>#DIV/0!</v>
      </c>
      <c r="E43" s="6">
        <f>+E16/E14</f>
        <v>0.56684582504549497</v>
      </c>
      <c r="F43" s="6" t="e">
        <f>+F16/F14</f>
        <v>#DIV/0!</v>
      </c>
      <c r="G43" s="6" t="e">
        <f>+G16/G14</f>
        <v>#DIV/0!</v>
      </c>
      <c r="H43" s="6" t="e">
        <f>+H16/H14</f>
        <v>#DIV/0!</v>
      </c>
      <c r="I43" s="6">
        <f>+I16/I14</f>
        <v>0.58383220256307922</v>
      </c>
      <c r="J43" s="6" t="e">
        <f>+J16/J14</f>
        <v>#DIV/0!</v>
      </c>
      <c r="K43" s="3"/>
      <c r="L43" s="3"/>
      <c r="M43" s="6" t="e">
        <f t="shared" ref="M43:Q43" si="31">+M16/M14</f>
        <v>#DIV/0!</v>
      </c>
      <c r="N43" s="6" t="e">
        <f t="shared" si="31"/>
        <v>#DIV/0!</v>
      </c>
      <c r="O43" s="6">
        <f t="shared" si="31"/>
        <v>0.56768467010926171</v>
      </c>
      <c r="P43" s="6">
        <f t="shared" si="31"/>
        <v>0.58183711771917079</v>
      </c>
      <c r="Q43" s="6">
        <f t="shared" si="31"/>
        <v>0.59430942227461325</v>
      </c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</row>
    <row r="44" spans="2:43" x14ac:dyDescent="0.25">
      <c r="B44" t="s">
        <v>56</v>
      </c>
      <c r="C44" s="6" t="e">
        <f t="shared" ref="C44:J44" si="32">+C18/C14</f>
        <v>#DIV/0!</v>
      </c>
      <c r="D44" s="6" t="e">
        <f t="shared" si="32"/>
        <v>#DIV/0!</v>
      </c>
      <c r="E44" s="6">
        <f>+E18/E14</f>
        <v>9.1243810571755096E-2</v>
      </c>
      <c r="F44" s="6" t="e">
        <f t="shared" ref="F44:J44" si="33">+F18/F14</f>
        <v>#DIV/0!</v>
      </c>
      <c r="G44" s="6" t="e">
        <f t="shared" si="33"/>
        <v>#DIV/0!</v>
      </c>
      <c r="H44" s="6" t="e">
        <f t="shared" si="33"/>
        <v>#DIV/0!</v>
      </c>
      <c r="I44" s="6">
        <f t="shared" si="33"/>
        <v>7.2103232672608722E-2</v>
      </c>
      <c r="J44" s="6" t="e">
        <f t="shared" si="33"/>
        <v>#DIV/0!</v>
      </c>
      <c r="K44" s="3"/>
      <c r="L44" s="3"/>
      <c r="M44" s="6" t="e">
        <f t="shared" ref="M44:Q44" si="34">+M18/M14</f>
        <v>#DIV/0!</v>
      </c>
      <c r="N44" s="6" t="e">
        <f t="shared" si="34"/>
        <v>#DIV/0!</v>
      </c>
      <c r="O44" s="6">
        <f t="shared" si="34"/>
        <v>8.26112009928857E-2</v>
      </c>
      <c r="P44" s="6">
        <f t="shared" si="34"/>
        <v>8.9024377013788722E-2</v>
      </c>
      <c r="Q44" s="6">
        <f t="shared" si="34"/>
        <v>8.4503461267320959E-2</v>
      </c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</row>
    <row r="45" spans="2:43" x14ac:dyDescent="0.25">
      <c r="B45" t="s">
        <v>57</v>
      </c>
      <c r="C45" s="6" t="e">
        <f t="shared" ref="C45:H45" si="35">+C25/C24</f>
        <v>#DIV/0!</v>
      </c>
      <c r="D45" s="6" t="e">
        <f t="shared" si="35"/>
        <v>#DIV/0!</v>
      </c>
      <c r="E45" s="6">
        <f t="shared" si="35"/>
        <v>0.22157996146435441</v>
      </c>
      <c r="F45" s="6" t="e">
        <f t="shared" si="35"/>
        <v>#DIV/0!</v>
      </c>
      <c r="G45" s="6" t="e">
        <f t="shared" si="35"/>
        <v>#DIV/0!</v>
      </c>
      <c r="H45" s="6" t="e">
        <f t="shared" si="35"/>
        <v>#DIV/0!</v>
      </c>
      <c r="I45" s="6">
        <f>+I25/I24</f>
        <v>0.21017964071856299</v>
      </c>
      <c r="J45" s="6" t="e">
        <f t="shared" ref="J45" si="36">+J25/J24</f>
        <v>#DIV/0!</v>
      </c>
      <c r="K45" s="3"/>
      <c r="L45" s="3"/>
      <c r="M45" s="6" t="e">
        <f t="shared" ref="M45:Q45" si="37">+M25/M24</f>
        <v>#DIV/0!</v>
      </c>
      <c r="N45" s="6" t="e">
        <f t="shared" si="37"/>
        <v>#DIV/0!</v>
      </c>
      <c r="O45" s="6">
        <f t="shared" si="37"/>
        <v>0.48377125193199505</v>
      </c>
      <c r="P45" s="6">
        <f t="shared" si="37"/>
        <v>0.13959571938168841</v>
      </c>
      <c r="Q45" s="6">
        <f t="shared" si="37"/>
        <v>0.15190590902649814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</row>
    <row r="46" spans="2:43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</row>
    <row r="47" spans="2:43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</row>
    <row r="48" spans="2:43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</row>
    <row r="49" spans="3:43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</row>
    <row r="50" spans="3:43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</row>
    <row r="51" spans="3:43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</row>
    <row r="52" spans="3:43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</row>
    <row r="53" spans="3:43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</row>
    <row r="54" spans="3:43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</row>
    <row r="55" spans="3:43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</row>
    <row r="56" spans="3:43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</row>
    <row r="57" spans="3:43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</row>
    <row r="58" spans="3:43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</row>
    <row r="59" spans="3:43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</row>
    <row r="60" spans="3:43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</row>
    <row r="61" spans="3:43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</row>
    <row r="62" spans="3:43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</row>
    <row r="63" spans="3:43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</row>
    <row r="64" spans="3:43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</row>
    <row r="65" spans="3:43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</row>
    <row r="66" spans="3:43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</row>
    <row r="67" spans="3:43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</row>
    <row r="68" spans="3:43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</row>
    <row r="69" spans="3:43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</row>
    <row r="70" spans="3:43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</row>
    <row r="71" spans="3:43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</row>
    <row r="72" spans="3:43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</row>
    <row r="73" spans="3:43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</row>
    <row r="74" spans="3:43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</row>
    <row r="75" spans="3:43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</row>
    <row r="76" spans="3:43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</row>
    <row r="77" spans="3:43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</row>
    <row r="78" spans="3:43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</row>
    <row r="79" spans="3:43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</row>
    <row r="80" spans="3:43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</row>
    <row r="81" spans="3:43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</row>
    <row r="82" spans="3:43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</row>
    <row r="83" spans="3:43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</row>
    <row r="84" spans="3:43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</row>
    <row r="85" spans="3:43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</row>
    <row r="86" spans="3:43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</row>
    <row r="87" spans="3:43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</row>
    <row r="88" spans="3:43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</row>
    <row r="89" spans="3:43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</row>
    <row r="90" spans="3:43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</row>
    <row r="91" spans="3:43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</row>
    <row r="92" spans="3:43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</row>
    <row r="93" spans="3:43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</row>
    <row r="94" spans="3:43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</row>
    <row r="95" spans="3:43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</row>
    <row r="96" spans="3:43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</row>
    <row r="97" spans="3:43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</row>
    <row r="98" spans="3:43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</row>
    <row r="99" spans="3:43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</row>
    <row r="100" spans="3:43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</row>
    <row r="101" spans="3:43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</row>
    <row r="102" spans="3:43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</row>
    <row r="103" spans="3:43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</row>
    <row r="104" spans="3:43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</row>
    <row r="105" spans="3:43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</row>
    <row r="106" spans="3:43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</row>
    <row r="107" spans="3:43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</row>
    <row r="108" spans="3:43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</row>
    <row r="109" spans="3:43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</row>
    <row r="110" spans="3:43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</row>
    <row r="111" spans="3:43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</row>
    <row r="112" spans="3:43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</row>
    <row r="113" spans="3:43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</row>
    <row r="114" spans="3:43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</row>
    <row r="115" spans="3:43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</row>
    <row r="116" spans="3:43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</row>
    <row r="117" spans="3:43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</row>
    <row r="118" spans="3:43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</row>
    <row r="119" spans="3:43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</row>
    <row r="120" spans="3:43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</row>
    <row r="121" spans="3:43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</row>
    <row r="122" spans="3:43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</row>
    <row r="123" spans="3:43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</row>
    <row r="124" spans="3:43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</row>
    <row r="125" spans="3:43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</row>
    <row r="126" spans="3:43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</row>
    <row r="127" spans="3:43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</row>
    <row r="128" spans="3:43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</row>
    <row r="129" spans="3:43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</row>
    <row r="130" spans="3:43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</row>
    <row r="131" spans="3:43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</row>
    <row r="132" spans="3:43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</row>
    <row r="133" spans="3:43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</row>
    <row r="134" spans="3:43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</row>
    <row r="135" spans="3:43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</row>
    <row r="136" spans="3:43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</row>
    <row r="137" spans="3:43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</row>
    <row r="138" spans="3:43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</row>
    <row r="139" spans="3:43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</row>
    <row r="140" spans="3:43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</row>
    <row r="141" spans="3:43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</row>
    <row r="142" spans="3:43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</row>
    <row r="143" spans="3:43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</row>
    <row r="144" spans="3:43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</row>
    <row r="145" spans="3:43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</row>
    <row r="146" spans="3:43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</row>
    <row r="147" spans="3:43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</row>
    <row r="148" spans="3:43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</row>
    <row r="149" spans="3:43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</row>
    <row r="150" spans="3:43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</row>
    <row r="151" spans="3:43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</row>
    <row r="152" spans="3:43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</row>
    <row r="153" spans="3:43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</row>
    <row r="154" spans="3:43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</row>
    <row r="155" spans="3:43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</row>
    <row r="156" spans="3:43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</row>
    <row r="157" spans="3:43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</row>
    <row r="158" spans="3:43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</row>
    <row r="159" spans="3:43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</row>
    <row r="160" spans="3:43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</row>
    <row r="161" spans="3:43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</row>
    <row r="162" spans="3:43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</row>
    <row r="163" spans="3:43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</row>
    <row r="164" spans="3:43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</row>
    <row r="165" spans="3:43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</row>
    <row r="166" spans="3:43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</row>
    <row r="167" spans="3:43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</row>
    <row r="168" spans="3:43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</row>
    <row r="169" spans="3:43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</row>
    <row r="170" spans="3:43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</row>
    <row r="171" spans="3:43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</row>
    <row r="172" spans="3:43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</row>
    <row r="173" spans="3:43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</row>
    <row r="174" spans="3:43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</row>
    <row r="175" spans="3:43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</row>
    <row r="176" spans="3:43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</row>
    <row r="177" spans="3:43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</row>
    <row r="178" spans="3:43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</row>
    <row r="179" spans="3:43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</row>
    <row r="180" spans="3:43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</row>
    <row r="181" spans="3:43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</row>
    <row r="182" spans="3:43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</row>
    <row r="183" spans="3:43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</row>
    <row r="184" spans="3:43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</row>
    <row r="185" spans="3:43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</row>
    <row r="186" spans="3:43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</row>
    <row r="187" spans="3:43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</row>
    <row r="188" spans="3:43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</row>
    <row r="189" spans="3:43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</row>
    <row r="190" spans="3:43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</row>
    <row r="191" spans="3:43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</row>
    <row r="192" spans="3:43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</row>
    <row r="193" spans="3:43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</row>
    <row r="194" spans="3:43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</row>
    <row r="195" spans="3:43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</row>
    <row r="196" spans="3:43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</row>
    <row r="197" spans="3:43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</row>
    <row r="198" spans="3:43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</row>
    <row r="199" spans="3:43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</row>
    <row r="200" spans="3:43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</row>
    <row r="201" spans="3:43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</row>
    <row r="202" spans="3:43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</row>
    <row r="203" spans="3:43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</row>
    <row r="204" spans="3:43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</row>
    <row r="205" spans="3:43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</row>
    <row r="206" spans="3:43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</row>
    <row r="207" spans="3:43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</row>
    <row r="208" spans="3:43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</row>
    <row r="209" spans="3:43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</row>
    <row r="210" spans="3:43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</row>
    <row r="211" spans="3:43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</row>
    <row r="212" spans="3:43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</row>
    <row r="213" spans="3:43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</row>
    <row r="214" spans="3:43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</row>
    <row r="215" spans="3:43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</row>
    <row r="216" spans="3:43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</row>
    <row r="217" spans="3:43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</row>
    <row r="218" spans="3:43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</row>
    <row r="219" spans="3:43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</row>
    <row r="220" spans="3:43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</row>
    <row r="221" spans="3:43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</row>
    <row r="222" spans="3:43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</row>
    <row r="223" spans="3:43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</row>
    <row r="224" spans="3:43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</row>
    <row r="225" spans="3:43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</row>
    <row r="226" spans="3:43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</row>
    <row r="227" spans="3:43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</row>
    <row r="228" spans="3:43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</row>
    <row r="229" spans="3:43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</row>
    <row r="230" spans="3:43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</row>
    <row r="231" spans="3:43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</row>
    <row r="232" spans="3:43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</row>
    <row r="233" spans="3:43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</row>
    <row r="234" spans="3:43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</row>
    <row r="235" spans="3:43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</row>
    <row r="236" spans="3:43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</row>
    <row r="237" spans="3:43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</row>
    <row r="238" spans="3:43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</row>
    <row r="239" spans="3:43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</row>
    <row r="240" spans="3:43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</row>
    <row r="241" spans="3:43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</row>
    <row r="242" spans="3:43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</row>
    <row r="243" spans="3:43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</row>
    <row r="244" spans="3:43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</row>
    <row r="245" spans="3:43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</row>
    <row r="246" spans="3:43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</row>
    <row r="247" spans="3:43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</row>
    <row r="248" spans="3:43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</row>
    <row r="249" spans="3:43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</row>
    <row r="250" spans="3:43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</row>
    <row r="251" spans="3:43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</row>
    <row r="252" spans="3:43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</row>
    <row r="253" spans="3:43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</row>
    <row r="254" spans="3:43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</row>
    <row r="255" spans="3:43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</row>
    <row r="256" spans="3:43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</row>
    <row r="257" spans="3:43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</row>
    <row r="258" spans="3:43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</row>
    <row r="259" spans="3:43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</row>
    <row r="260" spans="3:43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</row>
    <row r="261" spans="3:43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</row>
    <row r="262" spans="3:43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</row>
    <row r="263" spans="3:43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</row>
    <row r="264" spans="3:43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</row>
    <row r="265" spans="3:43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</row>
    <row r="266" spans="3:43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</row>
    <row r="267" spans="3:43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</row>
    <row r="268" spans="3:43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</row>
    <row r="269" spans="3:43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</row>
    <row r="270" spans="3:43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</row>
    <row r="271" spans="3:43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</row>
    <row r="272" spans="3:43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</row>
    <row r="273" spans="3:43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</row>
    <row r="274" spans="3:43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</row>
    <row r="275" spans="3:43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</row>
    <row r="276" spans="3:43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</row>
    <row r="277" spans="3:43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</row>
    <row r="278" spans="3:43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</row>
    <row r="279" spans="3:43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</row>
    <row r="280" spans="3:43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</row>
    <row r="281" spans="3:43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</row>
    <row r="282" spans="3:43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</row>
    <row r="283" spans="3:43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</row>
    <row r="284" spans="3:43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</row>
    <row r="285" spans="3:43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</row>
    <row r="286" spans="3:43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</row>
    <row r="287" spans="3:43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</row>
    <row r="288" spans="3:43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</row>
    <row r="289" spans="3:43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</row>
    <row r="290" spans="3:43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</row>
    <row r="291" spans="3:43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</row>
    <row r="292" spans="3:43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</row>
    <row r="293" spans="3:43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</row>
    <row r="294" spans="3:43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</row>
    <row r="295" spans="3:43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</row>
    <row r="296" spans="3:43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</row>
    <row r="297" spans="3:43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</row>
    <row r="298" spans="3:43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</row>
    <row r="299" spans="3:43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</row>
    <row r="300" spans="3:43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</row>
    <row r="301" spans="3:43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</row>
    <row r="302" spans="3:43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</row>
    <row r="303" spans="3:43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</row>
    <row r="304" spans="3:43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</row>
    <row r="305" spans="3:43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</row>
    <row r="306" spans="3:43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</row>
    <row r="307" spans="3:43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</row>
    <row r="308" spans="3:43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</row>
    <row r="309" spans="3:43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</row>
    <row r="310" spans="3:43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</row>
    <row r="311" spans="3:43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</row>
    <row r="312" spans="3:43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</row>
    <row r="313" spans="3:43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</row>
    <row r="314" spans="3:43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</row>
    <row r="315" spans="3:43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</row>
    <row r="316" spans="3:43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</row>
    <row r="317" spans="3:43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</row>
    <row r="318" spans="3:43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</row>
    <row r="319" spans="3:43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</row>
    <row r="320" spans="3:43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</row>
    <row r="321" spans="3:43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</row>
    <row r="322" spans="3:43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</row>
    <row r="323" spans="3:43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</row>
    <row r="324" spans="3:43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</row>
    <row r="325" spans="3:43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</row>
    <row r="326" spans="3:43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</row>
    <row r="327" spans="3:43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</row>
    <row r="328" spans="3:43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</row>
    <row r="329" spans="3:43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</row>
    <row r="330" spans="3:43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</row>
    <row r="331" spans="3:43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</row>
    <row r="332" spans="3:43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</row>
    <row r="333" spans="3:43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</row>
    <row r="334" spans="3:43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</row>
    <row r="335" spans="3:43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</row>
    <row r="336" spans="3:43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</row>
    <row r="337" spans="3:43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</row>
    <row r="338" spans="3:43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</row>
    <row r="339" spans="3:43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</row>
    <row r="340" spans="3:43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</row>
    <row r="341" spans="3:43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</row>
    <row r="342" spans="3:43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</row>
    <row r="343" spans="3:43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</row>
    <row r="344" spans="3:43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</row>
    <row r="345" spans="3:43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</row>
    <row r="346" spans="3:43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</row>
    <row r="347" spans="3:43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</row>
    <row r="348" spans="3:43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</row>
    <row r="349" spans="3:43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</row>
    <row r="350" spans="3:43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</row>
    <row r="351" spans="3:43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</row>
    <row r="352" spans="3:43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</row>
    <row r="353" spans="3:43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</row>
    <row r="354" spans="3:43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</row>
    <row r="355" spans="3:43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</row>
    <row r="356" spans="3:43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</row>
    <row r="357" spans="3:43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</row>
    <row r="358" spans="3:43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</row>
    <row r="359" spans="3:43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</row>
    <row r="360" spans="3:43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</row>
    <row r="361" spans="3:43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</row>
    <row r="362" spans="3:43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</row>
    <row r="363" spans="3:43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</row>
    <row r="364" spans="3:43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</row>
    <row r="365" spans="3:43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</row>
    <row r="366" spans="3:43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</row>
    <row r="367" spans="3:43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</row>
    <row r="368" spans="3:43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</row>
    <row r="369" spans="3:43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</row>
    <row r="370" spans="3:43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</row>
    <row r="371" spans="3:43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</row>
    <row r="372" spans="3:43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</row>
    <row r="373" spans="3:43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</row>
    <row r="374" spans="3:43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</row>
    <row r="375" spans="3:43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</row>
    <row r="376" spans="3:43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</row>
    <row r="377" spans="3:43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</row>
    <row r="378" spans="3:43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</row>
    <row r="379" spans="3:43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</row>
    <row r="380" spans="3:43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</row>
    <row r="381" spans="3:43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</row>
    <row r="382" spans="3:43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</row>
    <row r="383" spans="3:43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</row>
    <row r="384" spans="3:43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</row>
    <row r="385" spans="3:43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</row>
    <row r="386" spans="3:43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</row>
    <row r="387" spans="3:43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</row>
    <row r="388" spans="3:43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</row>
    <row r="389" spans="3:43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</row>
    <row r="390" spans="3:43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</row>
    <row r="391" spans="3:43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</row>
    <row r="392" spans="3:43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</row>
    <row r="393" spans="3:43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</row>
    <row r="394" spans="3:43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</row>
    <row r="395" spans="3:43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</row>
    <row r="396" spans="3:43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</row>
    <row r="397" spans="3:43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</row>
    <row r="398" spans="3:43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</row>
    <row r="399" spans="3:43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</row>
    <row r="400" spans="3:43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</row>
    <row r="401" spans="3:43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</row>
    <row r="402" spans="3:43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</row>
    <row r="403" spans="3:43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</row>
    <row r="404" spans="3:43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</row>
    <row r="405" spans="3:43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</row>
    <row r="406" spans="3:43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</row>
    <row r="407" spans="3:43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</row>
    <row r="408" spans="3:43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</row>
    <row r="409" spans="3:43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</row>
    <row r="410" spans="3:43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</row>
    <row r="411" spans="3:43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</row>
    <row r="412" spans="3:43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</row>
    <row r="413" spans="3:43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</row>
    <row r="414" spans="3:43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</row>
    <row r="415" spans="3:43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</row>
    <row r="416" spans="3:43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</row>
    <row r="417" spans="3:43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</row>
    <row r="418" spans="3:43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</row>
    <row r="419" spans="3:43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</row>
    <row r="420" spans="3:43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</row>
    <row r="421" spans="3:43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</row>
    <row r="422" spans="3:43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</row>
    <row r="423" spans="3:43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</row>
    <row r="424" spans="3:43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</row>
    <row r="425" spans="3:43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</row>
    <row r="426" spans="3:43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</row>
    <row r="427" spans="3:43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</row>
    <row r="428" spans="3:43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</row>
    <row r="429" spans="3:43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</row>
    <row r="430" spans="3:43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</row>
    <row r="431" spans="3:43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</row>
    <row r="432" spans="3:43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</row>
    <row r="433" spans="3:43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</row>
    <row r="434" spans="3:43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</row>
    <row r="435" spans="3:43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</row>
    <row r="436" spans="3:43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</row>
    <row r="437" spans="3:43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</row>
    <row r="438" spans="3:43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</row>
    <row r="439" spans="3:43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</row>
    <row r="440" spans="3:43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</row>
    <row r="441" spans="3:43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</row>
    <row r="442" spans="3:43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</row>
    <row r="443" spans="3:43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</row>
    <row r="444" spans="3:43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</row>
    <row r="445" spans="3:43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</row>
    <row r="446" spans="3:43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</row>
    <row r="447" spans="3:43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</row>
    <row r="448" spans="3:43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</row>
    <row r="449" spans="3:43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</row>
    <row r="450" spans="3:43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</row>
    <row r="451" spans="3:43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</row>
    <row r="452" spans="3:43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</row>
    <row r="453" spans="3:43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</row>
    <row r="454" spans="3:43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</row>
    <row r="455" spans="3:43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</row>
    <row r="456" spans="3:43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</row>
    <row r="457" spans="3:43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</row>
    <row r="458" spans="3:43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</row>
    <row r="459" spans="3:43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</row>
    <row r="460" spans="3:43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</row>
    <row r="461" spans="3:43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</row>
    <row r="462" spans="3:43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</row>
    <row r="463" spans="3:43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</row>
    <row r="464" spans="3:43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</row>
    <row r="465" spans="3:43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</row>
    <row r="466" spans="3:43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</row>
    <row r="467" spans="3:43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</row>
    <row r="468" spans="3:43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</row>
    <row r="469" spans="3:43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</row>
    <row r="470" spans="3:43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</row>
    <row r="471" spans="3:43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</row>
    <row r="472" spans="3:43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</row>
    <row r="473" spans="3:43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</row>
    <row r="474" spans="3:43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</row>
    <row r="475" spans="3:43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</row>
    <row r="476" spans="3:43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</row>
    <row r="477" spans="3:43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</row>
    <row r="478" spans="3:43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</row>
    <row r="479" spans="3:43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</row>
    <row r="480" spans="3:43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</row>
    <row r="481" spans="3:43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</row>
    <row r="482" spans="3:43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</row>
    <row r="483" spans="3:43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</row>
    <row r="484" spans="3:43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</row>
    <row r="485" spans="3:43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</row>
    <row r="486" spans="3:43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</row>
    <row r="487" spans="3:43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</row>
    <row r="488" spans="3:43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</row>
    <row r="489" spans="3:43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</row>
    <row r="490" spans="3:43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</row>
    <row r="491" spans="3:43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</row>
    <row r="492" spans="3:43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</row>
    <row r="493" spans="3:43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</row>
    <row r="494" spans="3:43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</row>
    <row r="495" spans="3:43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</row>
    <row r="496" spans="3:43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</row>
    <row r="497" spans="3:43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</row>
    <row r="498" spans="3:43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</row>
    <row r="499" spans="3:43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</row>
    <row r="500" spans="3:43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</row>
    <row r="501" spans="3:43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</row>
    <row r="502" spans="3:43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</row>
    <row r="503" spans="3:43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</row>
    <row r="504" spans="3:43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</row>
    <row r="505" spans="3:43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</row>
    <row r="506" spans="3:43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</row>
    <row r="507" spans="3:43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</row>
    <row r="508" spans="3:43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</row>
    <row r="509" spans="3:43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</row>
    <row r="510" spans="3:43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</row>
    <row r="511" spans="3:43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</row>
    <row r="512" spans="3:43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</row>
    <row r="513" spans="3:43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</row>
    <row r="514" spans="3:43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</row>
    <row r="515" spans="3:43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</row>
    <row r="516" spans="3:43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</row>
    <row r="517" spans="3:43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</row>
    <row r="518" spans="3:43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</row>
    <row r="519" spans="3:43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</row>
    <row r="520" spans="3:43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</row>
    <row r="521" spans="3:43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</row>
    <row r="522" spans="3:43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</row>
    <row r="523" spans="3:43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</row>
    <row r="524" spans="3:43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</row>
    <row r="525" spans="3:43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</row>
    <row r="526" spans="3:43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</row>
    <row r="527" spans="3:43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</row>
    <row r="528" spans="3:43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</row>
    <row r="529" spans="3:43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</row>
    <row r="530" spans="3:43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</row>
    <row r="531" spans="3:43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</row>
    <row r="532" spans="3:43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</row>
    <row r="533" spans="3:43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</row>
    <row r="534" spans="3:43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</row>
    <row r="535" spans="3:43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</row>
    <row r="536" spans="3:43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</row>
    <row r="537" spans="3:43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</row>
    <row r="538" spans="3:43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</row>
    <row r="539" spans="3:43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</row>
    <row r="540" spans="3:43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</row>
    <row r="541" spans="3:43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</row>
    <row r="542" spans="3:43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</row>
    <row r="543" spans="3:43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</row>
    <row r="544" spans="3:43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</row>
    <row r="545" spans="3:43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</row>
    <row r="546" spans="3:43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</row>
    <row r="547" spans="3:43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</row>
    <row r="548" spans="3:43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</row>
    <row r="549" spans="3:43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</row>
    <row r="550" spans="3:43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</row>
    <row r="551" spans="3:43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</row>
    <row r="552" spans="3:43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</row>
    <row r="553" spans="3:43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</row>
    <row r="554" spans="3:43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</row>
    <row r="555" spans="3:43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</row>
    <row r="556" spans="3:43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</row>
    <row r="557" spans="3:43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</row>
    <row r="558" spans="3:43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</row>
    <row r="559" spans="3:43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</row>
    <row r="560" spans="3:43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</row>
    <row r="561" spans="3:43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</row>
    <row r="562" spans="3:43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</row>
    <row r="563" spans="3:43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</row>
    <row r="564" spans="3:43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</row>
    <row r="565" spans="3:43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</row>
    <row r="566" spans="3:43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</row>
    <row r="567" spans="3:43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</row>
    <row r="568" spans="3:43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</row>
    <row r="569" spans="3:43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</row>
    <row r="570" spans="3:43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</row>
    <row r="571" spans="3:43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</row>
    <row r="572" spans="3:43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</row>
    <row r="573" spans="3:43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</row>
    <row r="574" spans="3:43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</row>
    <row r="575" spans="3:43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</row>
    <row r="576" spans="3:43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</row>
    <row r="577" spans="3:43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</row>
    <row r="578" spans="3:43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</row>
    <row r="579" spans="3:43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</row>
    <row r="580" spans="3:43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</row>
    <row r="581" spans="3:43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</row>
    <row r="582" spans="3:43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</row>
    <row r="583" spans="3:43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</row>
    <row r="584" spans="3:43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</row>
    <row r="585" spans="3:43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</row>
    <row r="586" spans="3:43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</row>
    <row r="587" spans="3:43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</row>
    <row r="588" spans="3:43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</row>
    <row r="589" spans="3:43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</row>
    <row r="590" spans="3:43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</row>
    <row r="591" spans="3:43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</row>
    <row r="592" spans="3:43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</row>
    <row r="593" spans="3:43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</row>
    <row r="594" spans="3:43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</row>
    <row r="595" spans="3:43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</row>
    <row r="596" spans="3:43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</row>
    <row r="597" spans="3:43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</row>
    <row r="598" spans="3:43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</row>
    <row r="599" spans="3:43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</row>
    <row r="600" spans="3:43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</row>
    <row r="601" spans="3:43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</row>
    <row r="602" spans="3:43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</row>
    <row r="603" spans="3:43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</row>
    <row r="604" spans="3:43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</row>
    <row r="605" spans="3:43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</row>
    <row r="606" spans="3:43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</row>
    <row r="607" spans="3:43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</row>
    <row r="608" spans="3:43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</row>
    <row r="609" spans="3:43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</row>
    <row r="610" spans="3:43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</row>
    <row r="611" spans="3:43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</row>
    <row r="612" spans="3:43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</row>
    <row r="613" spans="3:43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</row>
    <row r="614" spans="3:43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</row>
    <row r="615" spans="3:43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</row>
  </sheetData>
  <hyperlinks>
    <hyperlink ref="A1" location="Main!A1" display="Main" xr:uid="{493F6E00-5A4C-4585-BA70-F84B0FF69CA0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2025-01-31T13:10:06Z</dcterms:created>
  <dcterms:modified xsi:type="dcterms:W3CDTF">2025-04-01T16:28:25Z</dcterms:modified>
</cp:coreProperties>
</file>