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421F250-6CB0-44D2-970E-BE42148B150C}" xr6:coauthVersionLast="47" xr6:coauthVersionMax="47" xr10:uidLastSave="{00000000-0000-0000-0000-000000000000}"/>
  <bookViews>
    <workbookView xWindow="19095" yWindow="0" windowWidth="19410" windowHeight="20925" xr2:uid="{EEF2F3ED-6103-4FFF-8F02-B08006034FA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2" l="1"/>
  <c r="T5" i="2"/>
  <c r="T11" i="2"/>
  <c r="T10" i="2"/>
  <c r="T9" i="2"/>
  <c r="T7" i="2"/>
  <c r="T6" i="2"/>
  <c r="T4" i="2"/>
  <c r="T3" i="2"/>
  <c r="U11" i="2"/>
  <c r="U10" i="2"/>
  <c r="U9" i="2"/>
  <c r="U8" i="2"/>
  <c r="U5" i="2"/>
  <c r="U7" i="2"/>
  <c r="U6" i="2"/>
  <c r="U4" i="2"/>
  <c r="U3" i="2"/>
  <c r="T39" i="2"/>
  <c r="S39" i="2"/>
  <c r="R39" i="2"/>
  <c r="Q39" i="2"/>
  <c r="P39" i="2"/>
  <c r="U39" i="2"/>
  <c r="T38" i="2"/>
  <c r="S38" i="2"/>
  <c r="R38" i="2"/>
  <c r="Q38" i="2"/>
  <c r="P38" i="2"/>
  <c r="U38" i="2"/>
  <c r="T37" i="2"/>
  <c r="S37" i="2"/>
  <c r="R37" i="2"/>
  <c r="Q37" i="2"/>
  <c r="P37" i="2"/>
  <c r="U37" i="2"/>
  <c r="T36" i="2"/>
  <c r="S36" i="2"/>
  <c r="R36" i="2"/>
  <c r="Q36" i="2"/>
  <c r="T35" i="2"/>
  <c r="S35" i="2"/>
  <c r="R35" i="2"/>
  <c r="Q35" i="2"/>
  <c r="T34" i="2"/>
  <c r="S34" i="2"/>
  <c r="R34" i="2"/>
  <c r="Q34" i="2"/>
  <c r="T33" i="2"/>
  <c r="S33" i="2"/>
  <c r="R33" i="2"/>
  <c r="Q33" i="2"/>
  <c r="T32" i="2"/>
  <c r="S32" i="2"/>
  <c r="R32" i="2"/>
  <c r="Q32" i="2"/>
  <c r="U36" i="2"/>
  <c r="U35" i="2"/>
  <c r="U34" i="2"/>
  <c r="U33" i="2"/>
  <c r="U32" i="2"/>
  <c r="T19" i="2"/>
  <c r="T23" i="2" s="1"/>
  <c r="T25" i="2" s="1"/>
  <c r="T27" i="2" s="1"/>
  <c r="T29" i="2" s="1"/>
  <c r="S19" i="2"/>
  <c r="S23" i="2" s="1"/>
  <c r="S25" i="2" s="1"/>
  <c r="S27" i="2" s="1"/>
  <c r="S29" i="2" s="1"/>
  <c r="R19" i="2"/>
  <c r="R23" i="2" s="1"/>
  <c r="R25" i="2" s="1"/>
  <c r="R27" i="2" s="1"/>
  <c r="R29" i="2" s="1"/>
  <c r="Q19" i="2"/>
  <c r="Q23" i="2" s="1"/>
  <c r="Q25" i="2" s="1"/>
  <c r="Q27" i="2" s="1"/>
  <c r="Q29" i="2" s="1"/>
  <c r="P19" i="2"/>
  <c r="P23" i="2" s="1"/>
  <c r="P25" i="2" s="1"/>
  <c r="P27" i="2" s="1"/>
  <c r="P29" i="2" s="1"/>
  <c r="U19" i="2"/>
  <c r="U23" i="2" s="1"/>
  <c r="U25" i="2" s="1"/>
  <c r="U27" i="2" s="1"/>
  <c r="U29" i="2" s="1"/>
  <c r="I7" i="1"/>
  <c r="I5" i="1"/>
  <c r="J8" i="2"/>
  <c r="I8" i="2"/>
  <c r="H8" i="2"/>
  <c r="G8" i="2"/>
  <c r="F8" i="2"/>
  <c r="E8" i="2"/>
  <c r="D8" i="2"/>
  <c r="C8" i="2"/>
  <c r="I5" i="2"/>
  <c r="H5" i="2"/>
  <c r="G5" i="2"/>
  <c r="F5" i="2"/>
  <c r="E5" i="2"/>
  <c r="D5" i="2"/>
  <c r="C5" i="2"/>
  <c r="J5" i="2"/>
  <c r="I4" i="1"/>
  <c r="I3" i="1"/>
</calcChain>
</file>

<file path=xl/sharedStrings.xml><?xml version="1.0" encoding="utf-8"?>
<sst xmlns="http://schemas.openxmlformats.org/spreadsheetml/2006/main" count="66" uniqueCount="62">
  <si>
    <t>RDDT</t>
  </si>
  <si>
    <t>Reddit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</si>
  <si>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</si>
  <si>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</si>
  <si>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</si>
  <si>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</si>
  <si>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</si>
  <si>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</si>
  <si>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</si>
  <si>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</si>
  <si>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</si>
  <si>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</si>
  <si>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</si>
  <si>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</si>
  <si>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</si>
  <si>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</si>
  <si>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</si>
  <si>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</si>
  <si>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</si>
  <si>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</si>
  <si>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</si>
  <si>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</si>
  <si>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</si>
  <si>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</si>
  <si>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</si>
  <si>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Q123</t>
  </si>
  <si>
    <t>Q223</t>
  </si>
  <si>
    <t>Q323</t>
  </si>
  <si>
    <t>Q423</t>
  </si>
  <si>
    <t>US DAUs</t>
  </si>
  <si>
    <t>ROW DAUs</t>
  </si>
  <si>
    <t>Total DAUs</t>
  </si>
  <si>
    <t>US WAUs</t>
  </si>
  <si>
    <t>ROW WAUs</t>
  </si>
  <si>
    <t>Total WAUs</t>
  </si>
  <si>
    <t>ARPU US</t>
  </si>
  <si>
    <t>ARPU ROW</t>
  </si>
  <si>
    <t>Total ARPU</t>
  </si>
  <si>
    <t>Revenue</t>
  </si>
  <si>
    <t>COGS</t>
  </si>
  <si>
    <t>Gross Profit</t>
  </si>
  <si>
    <t>R&amp;D</t>
  </si>
  <si>
    <t>S&amp;M</t>
  </si>
  <si>
    <t>G&amp;A</t>
  </si>
  <si>
    <t>Operating Income</t>
  </si>
  <si>
    <t>Other Income</t>
  </si>
  <si>
    <t>Pretax Income</t>
  </si>
  <si>
    <t>Tax Expense</t>
  </si>
  <si>
    <t>Net Income</t>
  </si>
  <si>
    <t>EPS</t>
  </si>
  <si>
    <t>US Revenue</t>
  </si>
  <si>
    <t>ROW Revenue</t>
  </si>
  <si>
    <t>Advertising Revenue</t>
  </si>
  <si>
    <t>Other Revenue</t>
  </si>
  <si>
    <t>US Growth</t>
  </si>
  <si>
    <t>ROW Growth</t>
  </si>
  <si>
    <t>Advertising Growth</t>
  </si>
  <si>
    <t>Other Growth</t>
  </si>
  <si>
    <t>Revenue Growth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</si>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</sst>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(#,##0.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A2FA-95F7-4E65-B86E-FC1E16034119}">
  <dimension ref="A1:J7"/>
  <sheetViews>
    <sheetView tabSelected="1" topLeftCell="B1" zoomScale="200" zoomScaleNormal="200" workbookViewId="0">
      <selection activeCell="B27" sqref="B27"/>
    </sheetView>
  </sheetViews>
  <sheetFormatPr defaultRowHeight="15" x14ac:dyDescent="0.25"/>
  <cols>
    <col min="1" max="1" width="4.140625" customWidth="1"/>
  </cols>
  <sheetData>
    <row r="1" spans="1:10" x14ac:dyDescent="0.25">
      <c r="A1" s="1" t="s">
        <v>1</v>
      </c>
    </row>
    <row r="2" spans="1:10" x14ac:dyDescent="0.25">
      <c r="A2" t="s">
        <v>2</v>
      </c>
      <c r="H2" t="s">
        <v>4</v>
      </c>
      <c r="I2">
        <v>165.35</v>
      </c>
    </row>
    <row r="3" spans="1:10" x14ac:dyDescent="0.25">
      <c r="H3" t="s">
        <v>5</v>
      </c>
      <c r="I3" s="2">
        <f>125.531501+55.372848</f>
        <v>180.904349</v>
      </c>
      <c r="J3" s="4" t="s">
        <v>14</v>
      </c>
    </row>
    <row r="4" spans="1:10" x14ac:dyDescent="0.25">
      <c r="B4" t="s">
        <v>0</v>
      </c>
      <c r="H4" t="s">
        <v>6</v>
      </c>
      <c r="I4" s="2">
        <f>+I2*I3</f>
        <v>29912.534107149997</v>
      </c>
    </row>
    <row r="5" spans="1:10" x14ac:dyDescent="0.25">
      <c r="B5" t="s">
        <v>3</v>
      </c>
      <c r="H5" t="s">
        <v>7</v>
      </c>
      <c r="I5" s="2">
        <f>562.092+1278.717</f>
        <v>1840.8090000000002</v>
      </c>
      <c r="J5" s="4" t="s">
        <v>14</v>
      </c>
    </row>
    <row r="6" spans="1:10" x14ac:dyDescent="0.25">
      <c r="H6" t="s">
        <v>8</v>
      </c>
      <c r="I6" s="2">
        <v>0</v>
      </c>
      <c r="J6" s="4" t="s">
        <v>14</v>
      </c>
    </row>
    <row r="7" spans="1:10" x14ac:dyDescent="0.25">
      <c r="H7" t="s">
        <v>9</v>
      </c>
      <c r="I7" s="2">
        <f>+I4-I5+I6</f>
        <v>28071.725107149996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DE3C-FB2F-4A39-AA59-03125385A69E}">
  <dimension ref="A1:AM464"/>
  <sheetViews>
    <sheetView zoomScale="200" zoomScaleNormal="200" workbookViewId="0">
      <pane xSplit="2" ySplit="2" topLeftCell="R9" activePane="bottomRight" state="frozen"/>
      <selection pane="topRight" activeCell="C1" sqref="C1"/>
      <selection pane="bottomLeft" activeCell="A3" sqref="A3"/>
      <selection pane="bottomRight" activeCell="W32" sqref="W32"/>
    </sheetView>
  </sheetViews>
  <sheetFormatPr defaultRowHeight="15" x14ac:dyDescent="0.25"/>
  <cols>
    <col min="1" max="1" width="5.42578125" bestFit="1" customWidth="1"/>
    <col min="2" max="2" width="25" customWidth="1"/>
  </cols>
  <sheetData>
    <row r="1" spans="1:39" x14ac:dyDescent="0.25">
      <c r="A1" s="3" t="s">
        <v>10</v>
      </c>
    </row>
    <row r="2" spans="1:39" x14ac:dyDescent="0.25">
      <c r="C2" s="4" t="s">
        <v>25</v>
      </c>
      <c r="D2" s="4" t="s">
        <v>26</v>
      </c>
      <c r="E2" s="4" t="s">
        <v>27</v>
      </c>
      <c r="F2" s="4" t="s">
        <v>28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/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4" t="s">
        <v>24</v>
      </c>
    </row>
    <row r="3" spans="1:39" x14ac:dyDescent="0.25">
      <c r="B3" t="s">
        <v>29</v>
      </c>
      <c r="C3" s="5">
        <v>28.6</v>
      </c>
      <c r="D3" s="5">
        <v>28.7</v>
      </c>
      <c r="E3" s="5">
        <v>32</v>
      </c>
      <c r="F3" s="5">
        <v>36.4</v>
      </c>
      <c r="G3" s="5">
        <v>41.5</v>
      </c>
      <c r="H3" s="5">
        <v>45.5</v>
      </c>
      <c r="I3" s="5">
        <v>48.2</v>
      </c>
      <c r="J3" s="5">
        <v>48</v>
      </c>
      <c r="K3" s="5"/>
      <c r="L3" s="5"/>
      <c r="M3" s="5"/>
      <c r="N3" s="5"/>
      <c r="O3" s="5"/>
      <c r="P3" s="5"/>
      <c r="Q3" s="5"/>
      <c r="R3" s="5"/>
      <c r="S3" s="5"/>
      <c r="T3" s="5">
        <f>+AVERAGE(C3:F3)</f>
        <v>31.424999999999997</v>
      </c>
      <c r="U3" s="5">
        <f>+AVERAGE(G3:J3)</f>
        <v>45.8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25">
      <c r="B4" t="s">
        <v>30</v>
      </c>
      <c r="C4" s="5">
        <v>31.7</v>
      </c>
      <c r="D4" s="5">
        <v>31.7</v>
      </c>
      <c r="E4" s="5">
        <v>34</v>
      </c>
      <c r="F4" s="5">
        <v>36.700000000000003</v>
      </c>
      <c r="G4" s="5">
        <v>41.2</v>
      </c>
      <c r="H4" s="5">
        <v>45.7</v>
      </c>
      <c r="I4" s="5">
        <v>49</v>
      </c>
      <c r="J4" s="5">
        <v>53.7</v>
      </c>
      <c r="K4" s="5"/>
      <c r="L4" s="5"/>
      <c r="M4" s="5"/>
      <c r="N4" s="5"/>
      <c r="O4" s="5"/>
      <c r="P4" s="5"/>
      <c r="Q4" s="5"/>
      <c r="R4" s="5"/>
      <c r="S4" s="5"/>
      <c r="T4" s="5">
        <f>+AVERAGE(C4:F4)</f>
        <v>33.525000000000006</v>
      </c>
      <c r="U4" s="5">
        <f>+AVERAGE(G4:J4)</f>
        <v>47.400000000000006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5">
      <c r="B5" t="s">
        <v>31</v>
      </c>
      <c r="C5" s="5">
        <f t="shared" ref="C5:I5" si="0">+C3+C4</f>
        <v>60.3</v>
      </c>
      <c r="D5" s="5">
        <f t="shared" si="0"/>
        <v>60.4</v>
      </c>
      <c r="E5" s="5">
        <f t="shared" si="0"/>
        <v>66</v>
      </c>
      <c r="F5" s="5">
        <f t="shared" si="0"/>
        <v>73.099999999999994</v>
      </c>
      <c r="G5" s="5">
        <f t="shared" si="0"/>
        <v>82.7</v>
      </c>
      <c r="H5" s="5">
        <f t="shared" si="0"/>
        <v>91.2</v>
      </c>
      <c r="I5" s="5">
        <f t="shared" si="0"/>
        <v>97.2</v>
      </c>
      <c r="J5" s="5">
        <f>+J3+J4</f>
        <v>101.7</v>
      </c>
      <c r="K5" s="5"/>
      <c r="L5" s="5"/>
      <c r="M5" s="5"/>
      <c r="N5" s="5"/>
      <c r="O5" s="5"/>
      <c r="P5" s="5"/>
      <c r="Q5" s="5"/>
      <c r="R5" s="5"/>
      <c r="S5" s="5"/>
      <c r="T5" s="5">
        <f>+T3+T4</f>
        <v>64.95</v>
      </c>
      <c r="U5" s="5">
        <f>+U3+U4</f>
        <v>93.2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25">
      <c r="B6" t="s">
        <v>32</v>
      </c>
      <c r="C6" s="5">
        <v>99.2</v>
      </c>
      <c r="D6" s="5">
        <v>99.6</v>
      </c>
      <c r="E6" s="5">
        <v>112.9</v>
      </c>
      <c r="F6" s="5">
        <v>131.1</v>
      </c>
      <c r="G6" s="5">
        <v>151.30000000000001</v>
      </c>
      <c r="H6" s="5">
        <v>167.5</v>
      </c>
      <c r="I6" s="5">
        <v>178</v>
      </c>
      <c r="J6" s="5">
        <v>172.2</v>
      </c>
      <c r="K6" s="5"/>
      <c r="L6" s="5"/>
      <c r="M6" s="5"/>
      <c r="N6" s="5"/>
      <c r="O6" s="5"/>
      <c r="P6" s="5"/>
      <c r="Q6" s="5"/>
      <c r="R6" s="5"/>
      <c r="S6" s="5"/>
      <c r="T6" s="5">
        <f>+AVERAGE(C6:F6)</f>
        <v>110.70000000000002</v>
      </c>
      <c r="U6" s="5">
        <f>+AVERAGE(G6:J6)</f>
        <v>167.25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25">
      <c r="B7" t="s">
        <v>33</v>
      </c>
      <c r="C7" s="5">
        <v>118.8</v>
      </c>
      <c r="D7" s="5">
        <v>118.5</v>
      </c>
      <c r="E7" s="5">
        <v>126.2</v>
      </c>
      <c r="F7" s="5">
        <v>136.4</v>
      </c>
      <c r="G7" s="5">
        <v>154.9</v>
      </c>
      <c r="H7" s="5">
        <v>174.8</v>
      </c>
      <c r="I7" s="5">
        <v>187.4</v>
      </c>
      <c r="J7" s="5">
        <v>207.2</v>
      </c>
      <c r="K7" s="5"/>
      <c r="L7" s="5"/>
      <c r="M7" s="5"/>
      <c r="N7" s="5"/>
      <c r="O7" s="5"/>
      <c r="P7" s="5"/>
      <c r="Q7" s="5"/>
      <c r="R7" s="5"/>
      <c r="S7" s="5"/>
      <c r="T7" s="5">
        <f>+AVERAGE(C7:F7)</f>
        <v>124.97499999999999</v>
      </c>
      <c r="U7" s="5">
        <f>+AVERAGE(G7:J7)</f>
        <v>181.07499999999999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25">
      <c r="B8" t="s">
        <v>34</v>
      </c>
      <c r="C8" s="5">
        <f>+C6+C7</f>
        <v>218</v>
      </c>
      <c r="D8" s="5">
        <f t="shared" ref="D8:J8" si="1">+D6+D7</f>
        <v>218.1</v>
      </c>
      <c r="E8" s="5">
        <f t="shared" si="1"/>
        <v>239.10000000000002</v>
      </c>
      <c r="F8" s="5">
        <f t="shared" si="1"/>
        <v>267.5</v>
      </c>
      <c r="G8" s="5">
        <f t="shared" si="1"/>
        <v>306.20000000000005</v>
      </c>
      <c r="H8" s="5">
        <f t="shared" si="1"/>
        <v>342.3</v>
      </c>
      <c r="I8" s="5">
        <f t="shared" si="1"/>
        <v>365.4</v>
      </c>
      <c r="J8" s="5">
        <f t="shared" si="1"/>
        <v>379.4</v>
      </c>
      <c r="K8" s="5"/>
      <c r="L8" s="5"/>
      <c r="M8" s="5"/>
      <c r="N8" s="5"/>
      <c r="O8" s="5"/>
      <c r="P8" s="5"/>
      <c r="Q8" s="5"/>
      <c r="R8" s="5"/>
      <c r="S8" s="5"/>
      <c r="T8" s="5">
        <f>+T6+T7</f>
        <v>235.67500000000001</v>
      </c>
      <c r="U8" s="5">
        <f>+U6+U7</f>
        <v>348.32499999999999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25">
      <c r="B9" t="s">
        <v>35</v>
      </c>
      <c r="C9" s="5">
        <v>4.62</v>
      </c>
      <c r="D9" s="5">
        <v>5.21</v>
      </c>
      <c r="E9" s="5">
        <v>5.27</v>
      </c>
      <c r="F9" s="5">
        <v>5.5510000000000002</v>
      </c>
      <c r="G9" s="5">
        <v>4.7699999999999996</v>
      </c>
      <c r="H9" s="5">
        <v>4.9400000000000004</v>
      </c>
      <c r="I9" s="5">
        <v>5.88</v>
      </c>
      <c r="J9" s="5">
        <v>7.04</v>
      </c>
      <c r="K9" s="5"/>
      <c r="L9" s="5"/>
      <c r="M9" s="5"/>
      <c r="N9" s="5"/>
      <c r="O9" s="5"/>
      <c r="P9" s="5"/>
      <c r="Q9" s="5"/>
      <c r="R9" s="5"/>
      <c r="S9" s="5"/>
      <c r="T9" s="5">
        <f>+AVERAGE(C9:F9)</f>
        <v>5.16275</v>
      </c>
      <c r="U9" s="5">
        <f>+AVERAGE(G9:J9)</f>
        <v>5.6574999999999998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25">
      <c r="B10" t="s">
        <v>36</v>
      </c>
      <c r="C10" s="5">
        <v>1</v>
      </c>
      <c r="D10" s="5">
        <v>1.06</v>
      </c>
      <c r="E10" s="5">
        <v>1.1399999999999999</v>
      </c>
      <c r="F10" s="5">
        <v>1.34</v>
      </c>
      <c r="G10" s="5">
        <v>1.1000000000000001</v>
      </c>
      <c r="H10" s="5">
        <v>1.24</v>
      </c>
      <c r="I10" s="5">
        <v>1.32</v>
      </c>
      <c r="J10" s="5">
        <v>1.67</v>
      </c>
      <c r="K10" s="5"/>
      <c r="L10" s="5"/>
      <c r="M10" s="5"/>
      <c r="N10" s="5"/>
      <c r="O10" s="5"/>
      <c r="P10" s="5"/>
      <c r="Q10" s="5"/>
      <c r="R10" s="5"/>
      <c r="S10" s="5"/>
      <c r="T10" s="5">
        <f>+AVERAGE(C10:F10)</f>
        <v>1.135</v>
      </c>
      <c r="U10" s="5">
        <f>+AVERAGE(G10:J10)</f>
        <v>1.3325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25">
      <c r="B11" t="s">
        <v>37</v>
      </c>
      <c r="C11" s="5">
        <v>2.72</v>
      </c>
      <c r="D11" s="5">
        <v>3.03</v>
      </c>
      <c r="E11" s="5">
        <v>3.14</v>
      </c>
      <c r="F11" s="5">
        <v>3.42</v>
      </c>
      <c r="G11" s="5">
        <v>2.94</v>
      </c>
      <c r="H11" s="5">
        <v>3.08</v>
      </c>
      <c r="I11" s="5">
        <v>3.58</v>
      </c>
      <c r="J11" s="5">
        <v>4.21</v>
      </c>
      <c r="K11" s="5"/>
      <c r="L11" s="5"/>
      <c r="M11" s="5"/>
      <c r="N11" s="5"/>
      <c r="O11" s="5"/>
      <c r="P11" s="5"/>
      <c r="Q11" s="5"/>
      <c r="R11" s="5"/>
      <c r="S11" s="5"/>
      <c r="T11" s="5">
        <f>+AVERAGE(C11:F11)</f>
        <v>3.0775000000000001</v>
      </c>
      <c r="U11" s="5">
        <f>+AVERAGE(G11:J11)</f>
        <v>3.4524999999999997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25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25">
      <c r="B13" t="s">
        <v>50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v>652.56200000000001</v>
      </c>
      <c r="T13" s="5">
        <v>788.78200000000004</v>
      </c>
      <c r="U13" s="5">
        <v>1185.4559999999999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25">
      <c r="B14" t="s">
        <v>51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>
        <v>14.138999999999999</v>
      </c>
      <c r="T14" s="5">
        <v>15.247</v>
      </c>
      <c r="U14" s="5">
        <v>114.749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25">
      <c r="B15" t="s">
        <v>52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>
        <v>548.96400000000006</v>
      </c>
      <c r="T15" s="5">
        <v>651.37800000000004</v>
      </c>
      <c r="U15" s="5">
        <v>1063.556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25">
      <c r="B16" t="s">
        <v>53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>
        <v>117.73699999999999</v>
      </c>
      <c r="T16" s="5">
        <v>152.65100000000001</v>
      </c>
      <c r="U16" s="5">
        <v>236.649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2:39" x14ac:dyDescent="0.25">
      <c r="B17" s="1" t="s">
        <v>38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>
        <v>666.70100000000002</v>
      </c>
      <c r="T17" s="6">
        <v>804.029</v>
      </c>
      <c r="U17" s="6">
        <v>1300.2049999999999</v>
      </c>
      <c r="V17" s="6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2:39" x14ac:dyDescent="0.25">
      <c r="B18" t="s">
        <v>39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v>104.79900000000001</v>
      </c>
      <c r="T18" s="5">
        <v>111.011</v>
      </c>
      <c r="U18" s="5">
        <v>123.595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2:39" x14ac:dyDescent="0.25">
      <c r="B19" t="s">
        <v>40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f t="shared" ref="P19:T19" si="2">+P17-P18</f>
        <v>0</v>
      </c>
      <c r="Q19" s="5">
        <f t="shared" si="2"/>
        <v>0</v>
      </c>
      <c r="R19" s="5">
        <f t="shared" si="2"/>
        <v>0</v>
      </c>
      <c r="S19" s="5">
        <f t="shared" si="2"/>
        <v>561.90200000000004</v>
      </c>
      <c r="T19" s="5">
        <f t="shared" si="2"/>
        <v>693.01800000000003</v>
      </c>
      <c r="U19" s="5">
        <f>+U17-U18</f>
        <v>1176.6099999999999</v>
      </c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2:39" x14ac:dyDescent="0.25">
      <c r="B20" t="s">
        <v>41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v>365.16399999999999</v>
      </c>
      <c r="T20" s="5">
        <v>438.346</v>
      </c>
      <c r="U20" s="5">
        <v>935.15200000000004</v>
      </c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2:39" x14ac:dyDescent="0.25">
      <c r="B21" t="s">
        <v>42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v>225.078</v>
      </c>
      <c r="T21" s="5">
        <v>230.17500000000001</v>
      </c>
      <c r="U21" s="5">
        <v>350.57900000000001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2:39" x14ac:dyDescent="0.25">
      <c r="B22" t="s">
        <v>43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>
        <v>143.822</v>
      </c>
      <c r="T22" s="5">
        <v>164.65799999999999</v>
      </c>
      <c r="U22" s="5">
        <v>451.447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2:39" x14ac:dyDescent="0.25">
      <c r="B23" t="s">
        <v>44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>
        <f t="shared" ref="P23:T23" si="3">+P19-SUM(P20:P22)</f>
        <v>0</v>
      </c>
      <c r="Q23" s="5">
        <f t="shared" si="3"/>
        <v>0</v>
      </c>
      <c r="R23" s="5">
        <f t="shared" si="3"/>
        <v>0</v>
      </c>
      <c r="S23" s="5">
        <f t="shared" si="3"/>
        <v>-172.16199999999992</v>
      </c>
      <c r="T23" s="5">
        <f t="shared" si="3"/>
        <v>-140.16099999999994</v>
      </c>
      <c r="U23" s="5">
        <f>+U19-SUM(U20:U22)</f>
        <v>-560.56799999999998</v>
      </c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2:39" x14ac:dyDescent="0.25">
      <c r="B24" t="s">
        <v>45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>
        <v>14.234</v>
      </c>
      <c r="T24" s="5">
        <v>53.137999999999998</v>
      </c>
      <c r="U24" s="5">
        <v>75.361000000000004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2:39" x14ac:dyDescent="0.25">
      <c r="B25" t="s">
        <v>46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>
        <f t="shared" ref="P25:T25" si="4">+P23+P24</f>
        <v>0</v>
      </c>
      <c r="Q25" s="5">
        <f t="shared" si="4"/>
        <v>0</v>
      </c>
      <c r="R25" s="5">
        <f t="shared" si="4"/>
        <v>0</v>
      </c>
      <c r="S25" s="5">
        <f t="shared" si="4"/>
        <v>-157.92799999999991</v>
      </c>
      <c r="T25" s="5">
        <f t="shared" si="4"/>
        <v>-87.022999999999939</v>
      </c>
      <c r="U25" s="5">
        <f>+U23+U24</f>
        <v>-485.20699999999999</v>
      </c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2:39" x14ac:dyDescent="0.25">
      <c r="B26" t="s">
        <v>47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>
        <v>0.622</v>
      </c>
      <c r="T26" s="5">
        <v>3.8010000000000002</v>
      </c>
      <c r="U26" s="5">
        <v>-0.93100000000000005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2:39" x14ac:dyDescent="0.25">
      <c r="B27" t="s">
        <v>48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>
        <f t="shared" ref="P27:T27" si="5">+P25-P26</f>
        <v>0</v>
      </c>
      <c r="Q27" s="5">
        <f t="shared" si="5"/>
        <v>0</v>
      </c>
      <c r="R27" s="5">
        <f t="shared" si="5"/>
        <v>0</v>
      </c>
      <c r="S27" s="5">
        <f t="shared" si="5"/>
        <v>-158.54999999999993</v>
      </c>
      <c r="T27" s="5">
        <f t="shared" si="5"/>
        <v>-90.823999999999941</v>
      </c>
      <c r="U27" s="5">
        <f>+U25-U26</f>
        <v>-484.27600000000001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2:39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x14ac:dyDescent="0.25">
      <c r="B29" t="s">
        <v>49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7"/>
      <c r="P29" s="7" t="e">
        <f t="shared" ref="P29:T29" si="6">+P27/P30</f>
        <v>#DIV/0!</v>
      </c>
      <c r="Q29" s="7" t="e">
        <f t="shared" si="6"/>
        <v>#DIV/0!</v>
      </c>
      <c r="R29" s="7" t="e">
        <f t="shared" si="6"/>
        <v>#DIV/0!</v>
      </c>
      <c r="S29" s="7">
        <f t="shared" si="6"/>
        <v>-2.7693785231630073</v>
      </c>
      <c r="T29" s="7">
        <f t="shared" si="6"/>
        <v>-1.5357953924988363</v>
      </c>
      <c r="U29" s="7">
        <f>+U27/U30</f>
        <v>-3.3289891183405258</v>
      </c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x14ac:dyDescent="0.25">
      <c r="B30" t="s">
        <v>5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>
        <v>57.251111999999999</v>
      </c>
      <c r="T30" s="5">
        <v>59.138086000000001</v>
      </c>
      <c r="U30" s="5">
        <v>145.47238899999999</v>
      </c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x14ac:dyDescent="0.25">
      <c r="B32" t="s">
        <v>54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8" t="e">
        <f t="shared" ref="Q32:U36" si="7">+Q13/P13-1</f>
        <v>#DIV/0!</v>
      </c>
      <c r="R32" s="8" t="e">
        <f t="shared" si="7"/>
        <v>#DIV/0!</v>
      </c>
      <c r="S32" s="8" t="e">
        <f t="shared" si="7"/>
        <v>#DIV/0!</v>
      </c>
      <c r="T32" s="8">
        <f t="shared" si="7"/>
        <v>0.20874644861331193</v>
      </c>
      <c r="U32" s="8">
        <f>+U13/T13-1</f>
        <v>0.50289433582409315</v>
      </c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39" x14ac:dyDescent="0.25">
      <c r="B33" t="s">
        <v>55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8" t="e">
        <f t="shared" si="7"/>
        <v>#DIV/0!</v>
      </c>
      <c r="R33" s="8" t="e">
        <f t="shared" si="7"/>
        <v>#DIV/0!</v>
      </c>
      <c r="S33" s="8" t="e">
        <f t="shared" si="7"/>
        <v>#DIV/0!</v>
      </c>
      <c r="T33" s="8">
        <f t="shared" si="7"/>
        <v>7.8364806563406164E-2</v>
      </c>
      <c r="U33" s="8">
        <f t="shared" ref="U33:U36" si="8">+U14/T14-1</f>
        <v>6.5260051157604773</v>
      </c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39" x14ac:dyDescent="0.25">
      <c r="B34" t="s">
        <v>56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8" t="e">
        <f t="shared" si="7"/>
        <v>#DIV/0!</v>
      </c>
      <c r="R34" s="8" t="e">
        <f t="shared" si="7"/>
        <v>#DIV/0!</v>
      </c>
      <c r="S34" s="8" t="e">
        <f t="shared" si="7"/>
        <v>#DIV/0!</v>
      </c>
      <c r="T34" s="8">
        <f t="shared" si="7"/>
        <v>0.18655868144359178</v>
      </c>
      <c r="U34" s="8">
        <f t="shared" si="8"/>
        <v>0.63277850955973336</v>
      </c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39" x14ac:dyDescent="0.25">
      <c r="B35" t="s">
        <v>57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8" t="e">
        <f t="shared" si="7"/>
        <v>#DIV/0!</v>
      </c>
      <c r="R35" s="8" t="e">
        <f t="shared" si="7"/>
        <v>#DIV/0!</v>
      </c>
      <c r="S35" s="8" t="e">
        <f t="shared" si="7"/>
        <v>#DIV/0!</v>
      </c>
      <c r="T35" s="8">
        <f t="shared" si="7"/>
        <v>0.29654229341668303</v>
      </c>
      <c r="U35" s="8">
        <f t="shared" si="8"/>
        <v>0.55026170807921337</v>
      </c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39" x14ac:dyDescent="0.25">
      <c r="B36" t="s">
        <v>58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8" t="e">
        <f t="shared" si="7"/>
        <v>#DIV/0!</v>
      </c>
      <c r="R36" s="8" t="e">
        <f t="shared" si="7"/>
        <v>#DIV/0!</v>
      </c>
      <c r="S36" s="8" t="e">
        <f t="shared" si="7"/>
        <v>#DIV/0!</v>
      </c>
      <c r="T36" s="8">
        <f t="shared" si="7"/>
        <v>0.205981391958314</v>
      </c>
      <c r="U36" s="8">
        <f t="shared" si="8"/>
        <v>0.61711206934078233</v>
      </c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39" x14ac:dyDescent="0.25">
      <c r="B37" t="s">
        <v>59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8" t="e">
        <f t="shared" ref="P37:U37" si="9">+P19/P17</f>
        <v>#DIV/0!</v>
      </c>
      <c r="Q37" s="8" t="e">
        <f t="shared" si="9"/>
        <v>#DIV/0!</v>
      </c>
      <c r="R37" s="8" t="e">
        <f t="shared" si="9"/>
        <v>#DIV/0!</v>
      </c>
      <c r="S37" s="8">
        <f t="shared" si="9"/>
        <v>0.84280959530584176</v>
      </c>
      <c r="T37" s="8">
        <f t="shared" si="9"/>
        <v>0.86193159699463584</v>
      </c>
      <c r="U37" s="8">
        <f>+U19/U17</f>
        <v>0.904941913006026</v>
      </c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39" x14ac:dyDescent="0.25">
      <c r="B38" t="s">
        <v>60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8" t="e">
        <f t="shared" ref="P38:U38" si="10">+P23/P17</f>
        <v>#DIV/0!</v>
      </c>
      <c r="Q38" s="8" t="e">
        <f t="shared" si="10"/>
        <v>#DIV/0!</v>
      </c>
      <c r="R38" s="8" t="e">
        <f t="shared" si="10"/>
        <v>#DIV/0!</v>
      </c>
      <c r="S38" s="8">
        <f t="shared" si="10"/>
        <v>-0.25822970117038963</v>
      </c>
      <c r="T38" s="8">
        <f t="shared" si="10"/>
        <v>-0.17432331420881578</v>
      </c>
      <c r="U38" s="8">
        <f>+U23/U17</f>
        <v>-0.43113816667371685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39" x14ac:dyDescent="0.25">
      <c r="B39" t="s">
        <v>61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8" t="e">
        <f t="shared" ref="P39:U39" si="11">+P26/P25</f>
        <v>#DIV/0!</v>
      </c>
      <c r="Q39" s="8" t="e">
        <f t="shared" si="11"/>
        <v>#DIV/0!</v>
      </c>
      <c r="R39" s="8" t="e">
        <f t="shared" si="11"/>
        <v>#DIV/0!</v>
      </c>
      <c r="S39" s="8">
        <f t="shared" si="11"/>
        <v>-3.9385036219036548E-3</v>
      </c>
      <c r="T39" s="8">
        <f t="shared" si="11"/>
        <v>-4.3678108086368003E-2</v>
      </c>
      <c r="U39" s="8">
        <f>+U26/U25</f>
        <v>1.918768690476436E-3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2:39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2:39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2:39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2:39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39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39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39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39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39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3:39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3:39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3:39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3:39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3:39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3:39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3:39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3:39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3:39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3:39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3:39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3:39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3:39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3:39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3:39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3:39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3:39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3:39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3:39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3:39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3:39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3:39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3:39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3:39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3:39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3:39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3:39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3:39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3:39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3:39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3:39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3:39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3:39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3:39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3:39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3:39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3:39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3:39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3:39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3:39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3:39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3:39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3:39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3:39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3:39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3:39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3:39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3:39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3:39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3:39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3:39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3:39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3:39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3:39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 spans="3:39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spans="3:39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</row>
    <row r="105" spans="3:39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</row>
    <row r="106" spans="3:39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</row>
    <row r="107" spans="3:39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</row>
    <row r="108" spans="3:39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</row>
    <row r="109" spans="3:39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</row>
    <row r="110" spans="3:39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</row>
    <row r="111" spans="3:39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</row>
    <row r="112" spans="3:39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</row>
    <row r="113" spans="3:39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</row>
    <row r="114" spans="3:39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</row>
    <row r="115" spans="3:39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</row>
    <row r="116" spans="3:39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</row>
    <row r="117" spans="3:39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</row>
    <row r="118" spans="3:39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</row>
    <row r="119" spans="3:39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</row>
    <row r="120" spans="3:39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</row>
    <row r="121" spans="3:39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</row>
    <row r="122" spans="3:39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</row>
    <row r="123" spans="3:39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</row>
    <row r="124" spans="3:39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</row>
    <row r="125" spans="3:39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</row>
    <row r="126" spans="3:39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</row>
    <row r="127" spans="3:39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</row>
    <row r="128" spans="3:39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</row>
    <row r="129" spans="3:39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</row>
    <row r="130" spans="3:39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</row>
    <row r="131" spans="3:39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</row>
    <row r="132" spans="3:39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</row>
    <row r="133" spans="3:39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</row>
    <row r="134" spans="3:39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</row>
    <row r="135" spans="3:39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</row>
    <row r="136" spans="3:39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</row>
    <row r="137" spans="3:39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</row>
    <row r="138" spans="3:39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</row>
    <row r="139" spans="3:39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</row>
    <row r="140" spans="3:39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</row>
    <row r="141" spans="3:39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</row>
    <row r="142" spans="3:39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</row>
    <row r="143" spans="3:39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</row>
    <row r="144" spans="3:39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</row>
    <row r="145" spans="3:39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</row>
    <row r="146" spans="3:39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</row>
    <row r="147" spans="3:39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</row>
    <row r="148" spans="3:39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</row>
    <row r="149" spans="3:39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</row>
    <row r="150" spans="3:39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</row>
    <row r="151" spans="3:39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</row>
    <row r="152" spans="3:39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</row>
    <row r="153" spans="3:39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</row>
    <row r="154" spans="3:39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</row>
    <row r="155" spans="3:39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</row>
    <row r="156" spans="3:39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</row>
    <row r="157" spans="3:39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</row>
    <row r="158" spans="3:39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</row>
    <row r="159" spans="3:39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</row>
    <row r="160" spans="3:39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</row>
    <row r="161" spans="3:39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</row>
    <row r="162" spans="3:39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</row>
    <row r="163" spans="3:39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</row>
    <row r="164" spans="3:39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</row>
    <row r="165" spans="3:39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</row>
    <row r="166" spans="3:39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</row>
    <row r="167" spans="3:39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</row>
    <row r="168" spans="3:39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</row>
    <row r="169" spans="3:39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</row>
    <row r="170" spans="3:39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</row>
    <row r="171" spans="3:39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</row>
    <row r="172" spans="3:39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</row>
    <row r="173" spans="3:39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</row>
    <row r="174" spans="3:39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</row>
    <row r="175" spans="3:39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</row>
    <row r="176" spans="3:39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</row>
    <row r="177" spans="3:39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</row>
    <row r="178" spans="3:39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</row>
    <row r="179" spans="3:39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</row>
    <row r="180" spans="3:39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</row>
    <row r="181" spans="3:39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</row>
    <row r="182" spans="3:39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</row>
    <row r="183" spans="3:39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</row>
    <row r="184" spans="3:39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</row>
    <row r="185" spans="3:39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</row>
    <row r="186" spans="3:39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</row>
    <row r="187" spans="3:39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</row>
    <row r="188" spans="3:39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</row>
    <row r="189" spans="3:39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</row>
    <row r="190" spans="3:39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</row>
    <row r="191" spans="3:39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</row>
    <row r="192" spans="3:39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</row>
    <row r="193" spans="3:39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</row>
    <row r="194" spans="3:39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</row>
    <row r="195" spans="3:39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</row>
    <row r="196" spans="3:39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</row>
    <row r="197" spans="3:39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</row>
    <row r="198" spans="3:39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</row>
    <row r="199" spans="3:39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</row>
    <row r="200" spans="3:39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</row>
    <row r="201" spans="3:39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</row>
    <row r="202" spans="3:39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</row>
    <row r="203" spans="3:39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</row>
    <row r="204" spans="3:39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</row>
    <row r="205" spans="3:39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</row>
    <row r="206" spans="3:39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</row>
    <row r="207" spans="3:39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</row>
    <row r="208" spans="3:39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</row>
    <row r="209" spans="3:39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</row>
    <row r="210" spans="3:39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</row>
    <row r="211" spans="3:39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</row>
    <row r="212" spans="3:39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</row>
    <row r="213" spans="3:39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</row>
    <row r="214" spans="3:39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</row>
    <row r="215" spans="3:39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</row>
    <row r="216" spans="3:39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</row>
    <row r="217" spans="3:39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</row>
    <row r="218" spans="3:39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</row>
    <row r="219" spans="3:39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</row>
    <row r="220" spans="3:39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</row>
    <row r="221" spans="3:39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</row>
    <row r="222" spans="3:39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</row>
    <row r="223" spans="3:39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</row>
    <row r="224" spans="3:39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</row>
    <row r="225" spans="3:39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</row>
    <row r="226" spans="3:39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</row>
    <row r="227" spans="3:39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</row>
    <row r="228" spans="3:39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</row>
    <row r="229" spans="3:39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</row>
    <row r="230" spans="3:39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</row>
    <row r="231" spans="3:39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</row>
    <row r="232" spans="3:39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</row>
    <row r="233" spans="3:39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</row>
    <row r="234" spans="3:39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</row>
    <row r="235" spans="3:39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</row>
    <row r="236" spans="3:39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</row>
    <row r="237" spans="3:39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</row>
    <row r="238" spans="3:39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</row>
    <row r="239" spans="3:39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</row>
    <row r="240" spans="3:39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</row>
    <row r="241" spans="3:39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</row>
    <row r="242" spans="3:39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</row>
    <row r="243" spans="3:39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</row>
    <row r="244" spans="3:39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</row>
    <row r="245" spans="3:39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</row>
    <row r="246" spans="3:39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</row>
    <row r="247" spans="3:39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</row>
    <row r="248" spans="3:39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</row>
    <row r="249" spans="3:39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</row>
    <row r="250" spans="3:39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</row>
    <row r="251" spans="3:39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</row>
    <row r="252" spans="3:39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</row>
    <row r="253" spans="3:39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</row>
    <row r="254" spans="3:39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</row>
    <row r="255" spans="3:39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</row>
    <row r="256" spans="3:39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</row>
    <row r="257" spans="3:39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</row>
    <row r="258" spans="3:39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</row>
    <row r="259" spans="3:39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</row>
    <row r="260" spans="3:39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</row>
    <row r="261" spans="3:39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</row>
    <row r="262" spans="3:39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</row>
    <row r="263" spans="3:39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</row>
    <row r="264" spans="3:39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</row>
    <row r="265" spans="3:39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</row>
    <row r="266" spans="3:39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</row>
    <row r="267" spans="3:39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</row>
    <row r="268" spans="3:39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</row>
    <row r="269" spans="3:39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</row>
    <row r="270" spans="3:39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</row>
    <row r="271" spans="3:39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</row>
    <row r="272" spans="3:39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</row>
    <row r="273" spans="3:39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</row>
    <row r="274" spans="3:39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</row>
    <row r="275" spans="3:39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</row>
    <row r="276" spans="3:39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</row>
    <row r="277" spans="3:39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</row>
    <row r="278" spans="3:39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</row>
    <row r="279" spans="3:39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</row>
    <row r="280" spans="3:39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</row>
    <row r="281" spans="3:39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</row>
    <row r="282" spans="3:39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</row>
    <row r="283" spans="3:39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</row>
    <row r="284" spans="3:39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</row>
    <row r="285" spans="3:39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</row>
    <row r="286" spans="3:39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</row>
    <row r="287" spans="3:39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</row>
    <row r="288" spans="3:39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</row>
    <row r="289" spans="3:39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</row>
    <row r="290" spans="3:39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</row>
    <row r="291" spans="3:39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</row>
    <row r="292" spans="3:39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</row>
    <row r="293" spans="3:39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</row>
    <row r="294" spans="3:39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</row>
    <row r="295" spans="3:39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</row>
    <row r="296" spans="3:39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</row>
    <row r="297" spans="3:39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</row>
    <row r="298" spans="3:39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</row>
    <row r="299" spans="3:39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</row>
    <row r="300" spans="3:39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</row>
    <row r="301" spans="3:39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</row>
    <row r="302" spans="3:39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</row>
    <row r="303" spans="3:39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</row>
    <row r="304" spans="3:39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</row>
    <row r="305" spans="3:39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</row>
    <row r="306" spans="3:39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</row>
    <row r="307" spans="3:39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</row>
    <row r="308" spans="3:39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</row>
    <row r="309" spans="3:39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</row>
    <row r="310" spans="3:39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</row>
    <row r="311" spans="3:39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</row>
    <row r="312" spans="3:39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</row>
    <row r="313" spans="3:39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</row>
    <row r="314" spans="3:39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</row>
    <row r="315" spans="3:39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</row>
    <row r="316" spans="3:39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</row>
    <row r="317" spans="3:39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</row>
    <row r="318" spans="3:39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</row>
    <row r="319" spans="3:39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</row>
    <row r="320" spans="3:39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</row>
    <row r="321" spans="3:39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</row>
    <row r="322" spans="3:39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</row>
    <row r="323" spans="3:39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</row>
    <row r="324" spans="3:39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</row>
    <row r="325" spans="3:39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</row>
    <row r="326" spans="3:39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</row>
    <row r="327" spans="3:39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</row>
    <row r="328" spans="3:39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</row>
    <row r="329" spans="3:39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</row>
    <row r="330" spans="3:39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</row>
    <row r="331" spans="3:39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</row>
    <row r="332" spans="3:39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</row>
    <row r="333" spans="3:39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</row>
    <row r="334" spans="3:39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</row>
    <row r="335" spans="3:39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</row>
    <row r="336" spans="3:39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</row>
    <row r="337" spans="3:39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</row>
    <row r="338" spans="3:39" x14ac:dyDescent="0.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</row>
    <row r="339" spans="3:39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</row>
    <row r="340" spans="3:39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</row>
    <row r="341" spans="3:39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</row>
    <row r="342" spans="3:39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</row>
    <row r="343" spans="3:39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</row>
    <row r="344" spans="3:39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</row>
    <row r="345" spans="3:39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</row>
    <row r="346" spans="3:39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</row>
    <row r="347" spans="3:39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</row>
    <row r="348" spans="3:39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</row>
    <row r="349" spans="3:39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</row>
    <row r="350" spans="3:39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</row>
    <row r="351" spans="3:39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</row>
    <row r="352" spans="3:39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</row>
    <row r="353" spans="3:39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</row>
    <row r="354" spans="3:39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</row>
    <row r="355" spans="3:39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</row>
    <row r="356" spans="3:39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</row>
    <row r="357" spans="3:39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</row>
    <row r="358" spans="3:39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</row>
    <row r="359" spans="3:39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</row>
    <row r="360" spans="3:39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</row>
    <row r="361" spans="3:39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</row>
    <row r="362" spans="3:39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</row>
    <row r="363" spans="3:39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</row>
    <row r="364" spans="3:39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</row>
    <row r="365" spans="3:39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</row>
    <row r="366" spans="3:39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</row>
    <row r="367" spans="3:39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</row>
    <row r="368" spans="3:39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</row>
    <row r="369" spans="3:39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</row>
    <row r="370" spans="3:39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</row>
    <row r="371" spans="3:39" x14ac:dyDescent="0.2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</row>
    <row r="372" spans="3:39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</row>
    <row r="373" spans="3:39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</row>
    <row r="374" spans="3:39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</row>
    <row r="375" spans="3:39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</row>
    <row r="376" spans="3:39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</row>
    <row r="377" spans="3:39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</row>
    <row r="378" spans="3:39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</row>
    <row r="379" spans="3:39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</row>
    <row r="380" spans="3:39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</row>
    <row r="381" spans="3:39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</row>
    <row r="382" spans="3:39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</row>
    <row r="383" spans="3:39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</row>
    <row r="384" spans="3:39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</row>
    <row r="385" spans="3:39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</row>
    <row r="386" spans="3:39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</row>
    <row r="387" spans="3:39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</row>
    <row r="388" spans="3:39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</row>
    <row r="389" spans="3:39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</row>
    <row r="390" spans="3:39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</row>
    <row r="391" spans="3:39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</row>
    <row r="392" spans="3:39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</row>
    <row r="393" spans="3:39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</row>
    <row r="394" spans="3:39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</row>
    <row r="395" spans="3:39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</row>
    <row r="396" spans="3:39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</row>
    <row r="397" spans="3:39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</row>
    <row r="398" spans="3:39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</row>
    <row r="399" spans="3:39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</row>
    <row r="400" spans="3:39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</row>
    <row r="401" spans="3:39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</row>
    <row r="402" spans="3:39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</row>
    <row r="403" spans="3:39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</row>
    <row r="404" spans="3:39" x14ac:dyDescent="0.2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</row>
    <row r="405" spans="3:39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</row>
    <row r="406" spans="3:39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</row>
    <row r="407" spans="3:39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</row>
    <row r="408" spans="3:39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</row>
    <row r="409" spans="3:39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</row>
    <row r="410" spans="3:39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</row>
    <row r="411" spans="3:39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</row>
    <row r="412" spans="3:39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</row>
    <row r="413" spans="3:39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</row>
    <row r="414" spans="3:39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</row>
    <row r="415" spans="3:39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</row>
    <row r="416" spans="3:39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</row>
    <row r="417" spans="3:39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</row>
    <row r="418" spans="3:39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</row>
    <row r="419" spans="3:39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</row>
    <row r="420" spans="3:39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</row>
    <row r="421" spans="3:39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</row>
    <row r="422" spans="3:39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</row>
    <row r="423" spans="3:39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</row>
    <row r="424" spans="3:39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</row>
    <row r="425" spans="3:39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</row>
    <row r="426" spans="3:39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</row>
    <row r="427" spans="3:39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</row>
    <row r="428" spans="3:39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</row>
    <row r="429" spans="3:39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</row>
    <row r="430" spans="3:39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</row>
    <row r="431" spans="3:39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</row>
    <row r="432" spans="3:39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</row>
    <row r="433" spans="3:39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</row>
    <row r="434" spans="3:39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</row>
    <row r="435" spans="3:39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</row>
    <row r="436" spans="3:39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</row>
    <row r="437" spans="3:39" x14ac:dyDescent="0.2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</row>
    <row r="438" spans="3:39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</row>
    <row r="439" spans="3:39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</row>
    <row r="440" spans="3:39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</row>
    <row r="441" spans="3:39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</row>
    <row r="442" spans="3:39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</row>
    <row r="443" spans="3:39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</row>
    <row r="444" spans="3:39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</row>
    <row r="445" spans="3:39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</row>
    <row r="446" spans="3:39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</row>
    <row r="447" spans="3:39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</row>
    <row r="448" spans="3:39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</row>
    <row r="449" spans="3:39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</row>
    <row r="450" spans="3:39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</row>
    <row r="451" spans="3:39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</row>
    <row r="452" spans="3:39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</row>
    <row r="453" spans="3:39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</row>
    <row r="454" spans="3:39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</row>
    <row r="455" spans="3:39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</row>
    <row r="456" spans="3:39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</row>
    <row r="457" spans="3:39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</row>
    <row r="458" spans="3:39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</row>
    <row r="459" spans="3:39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</row>
    <row r="460" spans="3:39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</row>
    <row r="461" spans="3:39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</row>
    <row r="462" spans="3:39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</row>
    <row r="463" spans="3:39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</row>
    <row r="464" spans="3:39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</row>
  </sheetData>
  <hyperlinks>
    <hyperlink ref="A1" location="Main!A1" display="Main" xr:uid="{69CDCDAC-7925-4344-BC90-27211FCF93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2025-03-05T17:29:19Z</dcterms:created>
  <dcterms:modified xsi:type="dcterms:W3CDTF">2025-03-05T17:55:23Z</dcterms:modified>
</cp:coreProperties>
</file>